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pivotTables/pivotTable12.xml" ContentType="application/vnd.openxmlformats-officedocument.spreadsheetml.pivotTable+xml"/>
  <Override PartName="/xl/pivotTables/pivotTable13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TLJ1074\Documents\Presupuestos\2023\4ta modificación\"/>
    </mc:Choice>
  </mc:AlternateContent>
  <xr:revisionPtr revIDLastSave="0" documentId="13_ncr:1_{DC1A87BC-EF51-428B-9359-9F51AF2D8DB5}" xr6:coauthVersionLast="47" xr6:coauthVersionMax="47" xr10:uidLastSave="{00000000-0000-0000-0000-000000000000}"/>
  <workbookProtection workbookAlgorithmName="SHA-512" workbookHashValue="38X7gBAZqE12HWbqmLOjfW8k5/uphRwBCxtPjsJpRQHW6UMVh+WURYDDvbiqDkbFPb9NGu0zL3C3/o9oKtBTCQ==" workbookSaltValue="B3kFNqDrQ1Z0pFQWtS/9eg==" workbookSpinCount="100000" lockStructure="1"/>
  <bookViews>
    <workbookView xWindow="-108" yWindow="-108" windowWidth="23256" windowHeight="12576" tabRatio="832" firstSheet="1" activeTab="1" xr2:uid="{320ABA50-E8F0-4759-B4B0-EBF9F14BB519}"/>
  </bookViews>
  <sheets>
    <sheet name="Base" sheetId="1" state="hidden" r:id="rId1"/>
    <sheet name="Fuente de Financiamiento" sheetId="2" r:id="rId2"/>
    <sheet name="Capitulo" sheetId="3" r:id="rId3"/>
    <sheet name="Administrativa" sheetId="4" r:id="rId4"/>
    <sheet name="Programa y proyecto" sheetId="5" r:id="rId5"/>
    <sheet name="Tipo de gasto" sheetId="6" r:id="rId6"/>
    <sheet name="Objeto del gasto" sheetId="7" r:id="rId7"/>
    <sheet name="Económica" sheetId="8" r:id="rId8"/>
    <sheet name="6000" sheetId="9" r:id="rId9"/>
    <sheet name="9000" sheetId="10" r:id="rId10"/>
    <sheet name="Apoyos" sheetId="11" r:id="rId11"/>
    <sheet name="Funcional" sheetId="12" r:id="rId12"/>
    <sheet name="Estado del presupuesto" sheetId="16" r:id="rId13"/>
    <sheet name="Programatico" sheetId="17" r:id="rId14"/>
    <sheet name="Ley de ingresos" sheetId="18" r:id="rId15"/>
  </sheets>
  <definedNames>
    <definedName name="_xlnm._FilterDatabase" localSheetId="0" hidden="1">Base!$A$1:$AO$494</definedName>
    <definedName name="_xlnm._FilterDatabase" localSheetId="14" hidden="1">'Ley de ingresos'!$A$1:$E$298</definedName>
  </definedNames>
  <calcPr calcId="191029"/>
  <pivotCaches>
    <pivotCache cacheId="257" r:id="rId1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96" i="18" l="1"/>
  <c r="E295" i="18"/>
  <c r="E294" i="18"/>
  <c r="E293" i="18"/>
  <c r="E292" i="18"/>
  <c r="D292" i="18"/>
  <c r="C292" i="18"/>
  <c r="C291" i="18" s="1"/>
  <c r="C290" i="18" s="1"/>
  <c r="E291" i="18"/>
  <c r="E290" i="18" s="1"/>
  <c r="D291" i="18"/>
  <c r="D290" i="18"/>
  <c r="E287" i="18"/>
  <c r="E286" i="18"/>
  <c r="D286" i="18"/>
  <c r="D283" i="18" s="1"/>
  <c r="C286" i="18"/>
  <c r="E285" i="18"/>
  <c r="E284" i="18" s="1"/>
  <c r="E283" i="18" s="1"/>
  <c r="E279" i="18" s="1"/>
  <c r="D284" i="18"/>
  <c r="C284" i="18"/>
  <c r="C283" i="18"/>
  <c r="E282" i="18"/>
  <c r="E281" i="18"/>
  <c r="D281" i="18"/>
  <c r="C281" i="18"/>
  <c r="E280" i="18"/>
  <c r="D280" i="18"/>
  <c r="D279" i="18" s="1"/>
  <c r="C280" i="18"/>
  <c r="C279" i="18" s="1"/>
  <c r="E277" i="18"/>
  <c r="E276" i="18"/>
  <c r="E275" i="18"/>
  <c r="E274" i="18"/>
  <c r="E273" i="18"/>
  <c r="E272" i="18" s="1"/>
  <c r="D273" i="18"/>
  <c r="D272" i="18" s="1"/>
  <c r="C273" i="18"/>
  <c r="C272" i="18"/>
  <c r="E271" i="18"/>
  <c r="E270" i="18"/>
  <c r="E269" i="18"/>
  <c r="E268" i="18"/>
  <c r="E267" i="18" s="1"/>
  <c r="D268" i="18"/>
  <c r="C268" i="18"/>
  <c r="D267" i="18"/>
  <c r="C267" i="18"/>
  <c r="E266" i="18"/>
  <c r="E265" i="18"/>
  <c r="E264" i="18"/>
  <c r="E262" i="18" s="1"/>
  <c r="E261" i="18" s="1"/>
  <c r="E263" i="18"/>
  <c r="D262" i="18"/>
  <c r="C262" i="18"/>
  <c r="D261" i="18"/>
  <c r="C261" i="18"/>
  <c r="E260" i="18"/>
  <c r="E259" i="18" s="1"/>
  <c r="D259" i="18"/>
  <c r="C259" i="18"/>
  <c r="E258" i="18"/>
  <c r="E257" i="18"/>
  <c r="E256" i="18"/>
  <c r="E255" i="18"/>
  <c r="E254" i="18"/>
  <c r="E253" i="18"/>
  <c r="E252" i="18"/>
  <c r="E251" i="18" s="1"/>
  <c r="E250" i="18" s="1"/>
  <c r="D251" i="18"/>
  <c r="C251" i="18"/>
  <c r="D250" i="18"/>
  <c r="C250" i="18"/>
  <c r="C249" i="18" s="1"/>
  <c r="E248" i="18"/>
  <c r="E247" i="18"/>
  <c r="D247" i="18"/>
  <c r="D246" i="18" s="1"/>
  <c r="D237" i="18" s="1"/>
  <c r="C247" i="18"/>
  <c r="C246" i="18" s="1"/>
  <c r="C237" i="18" s="1"/>
  <c r="E246" i="18"/>
  <c r="E237" i="18" s="1"/>
  <c r="E236" i="18"/>
  <c r="E235" i="18"/>
  <c r="E234" i="18" s="1"/>
  <c r="D235" i="18"/>
  <c r="D234" i="18" s="1"/>
  <c r="C235" i="18"/>
  <c r="C234" i="18"/>
  <c r="E233" i="18"/>
  <c r="E232" i="18"/>
  <c r="E231" i="18" s="1"/>
  <c r="D232" i="18"/>
  <c r="D231" i="18" s="1"/>
  <c r="C232" i="18"/>
  <c r="C231" i="18" s="1"/>
  <c r="E229" i="18"/>
  <c r="E228" i="18"/>
  <c r="D228" i="18"/>
  <c r="C228" i="18"/>
  <c r="E227" i="18"/>
  <c r="E226" i="18" s="1"/>
  <c r="D226" i="18"/>
  <c r="C226" i="18"/>
  <c r="E225" i="18"/>
  <c r="E224" i="18"/>
  <c r="D224" i="18"/>
  <c r="C224" i="18"/>
  <c r="E223" i="18"/>
  <c r="E222" i="18" s="1"/>
  <c r="D222" i="18"/>
  <c r="C222" i="18"/>
  <c r="E221" i="18"/>
  <c r="E220" i="18"/>
  <c r="D220" i="18"/>
  <c r="C220" i="18"/>
  <c r="E219" i="18"/>
  <c r="E218" i="18" s="1"/>
  <c r="E215" i="18" s="1"/>
  <c r="E214" i="18" s="1"/>
  <c r="D218" i="18"/>
  <c r="C218" i="18"/>
  <c r="E217" i="18"/>
  <c r="E216" i="18"/>
  <c r="D216" i="18"/>
  <c r="D215" i="18" s="1"/>
  <c r="D214" i="18" s="1"/>
  <c r="C216" i="18"/>
  <c r="C215" i="18" s="1"/>
  <c r="E212" i="18"/>
  <c r="E211" i="18"/>
  <c r="E210" i="18"/>
  <c r="E203" i="18" s="1"/>
  <c r="E209" i="18"/>
  <c r="E208" i="18"/>
  <c r="E207" i="18"/>
  <c r="E206" i="18"/>
  <c r="E205" i="18"/>
  <c r="E204" i="18"/>
  <c r="D203" i="18"/>
  <c r="C203" i="18"/>
  <c r="E202" i="18"/>
  <c r="E201" i="18"/>
  <c r="E200" i="18"/>
  <c r="E199" i="18"/>
  <c r="E198" i="18"/>
  <c r="D198" i="18"/>
  <c r="C198" i="18"/>
  <c r="E197" i="18"/>
  <c r="E196" i="18"/>
  <c r="E195" i="18"/>
  <c r="E194" i="18"/>
  <c r="E193" i="18"/>
  <c r="E192" i="18"/>
  <c r="E191" i="18" s="1"/>
  <c r="E190" i="18" s="1"/>
  <c r="D192" i="18"/>
  <c r="D191" i="18" s="1"/>
  <c r="D190" i="18" s="1"/>
  <c r="C192" i="18"/>
  <c r="C191" i="18" s="1"/>
  <c r="C190" i="18" s="1"/>
  <c r="E189" i="18"/>
  <c r="E188" i="18"/>
  <c r="E187" i="18" s="1"/>
  <c r="D188" i="18"/>
  <c r="C188" i="18"/>
  <c r="D187" i="18"/>
  <c r="C187" i="18"/>
  <c r="E186" i="18"/>
  <c r="E185" i="18"/>
  <c r="D185" i="18"/>
  <c r="C185" i="18"/>
  <c r="E184" i="18"/>
  <c r="E183" i="18" s="1"/>
  <c r="D183" i="18"/>
  <c r="C183" i="18"/>
  <c r="E182" i="18"/>
  <c r="E181" i="18"/>
  <c r="E180" i="18"/>
  <c r="E179" i="18" s="1"/>
  <c r="D179" i="18"/>
  <c r="C179" i="18"/>
  <c r="E178" i="18"/>
  <c r="E177" i="18"/>
  <c r="D177" i="18"/>
  <c r="C177" i="18"/>
  <c r="E176" i="18"/>
  <c r="E175" i="18" s="1"/>
  <c r="D175" i="18"/>
  <c r="C175" i="18"/>
  <c r="E174" i="18"/>
  <c r="E173" i="18"/>
  <c r="D173" i="18"/>
  <c r="D172" i="18" s="1"/>
  <c r="C173" i="18"/>
  <c r="C172" i="18" s="1"/>
  <c r="E171" i="18"/>
  <c r="E170" i="18"/>
  <c r="E169" i="18"/>
  <c r="E168" i="18"/>
  <c r="E167" i="18"/>
  <c r="E166" i="18"/>
  <c r="E165" i="18" s="1"/>
  <c r="D166" i="18"/>
  <c r="C166" i="18"/>
  <c r="D165" i="18"/>
  <c r="C165" i="18"/>
  <c r="E164" i="18"/>
  <c r="E163" i="18"/>
  <c r="E162" i="18"/>
  <c r="E158" i="18" s="1"/>
  <c r="E161" i="18"/>
  <c r="E160" i="18"/>
  <c r="E159" i="18"/>
  <c r="D158" i="18"/>
  <c r="C158" i="18"/>
  <c r="E157" i="18"/>
  <c r="E156" i="18"/>
  <c r="E155" i="18"/>
  <c r="E154" i="18"/>
  <c r="E153" i="18" s="1"/>
  <c r="D153" i="18"/>
  <c r="C153" i="18"/>
  <c r="E152" i="18"/>
  <c r="E151" i="18"/>
  <c r="E150" i="18"/>
  <c r="E149" i="18" s="1"/>
  <c r="D149" i="18"/>
  <c r="C149" i="18"/>
  <c r="E148" i="18"/>
  <c r="E147" i="18"/>
  <c r="E146" i="18"/>
  <c r="E145" i="18"/>
  <c r="E144" i="18"/>
  <c r="E140" i="18" s="1"/>
  <c r="E143" i="18"/>
  <c r="E142" i="18"/>
  <c r="E141" i="18"/>
  <c r="D140" i="18"/>
  <c r="C140" i="18"/>
  <c r="E139" i="18"/>
  <c r="E138" i="18"/>
  <c r="E137" i="18"/>
  <c r="E136" i="18"/>
  <c r="E135" i="18"/>
  <c r="E134" i="18"/>
  <c r="E133" i="18"/>
  <c r="E132" i="18"/>
  <c r="E131" i="18"/>
  <c r="E130" i="18"/>
  <c r="D130" i="18"/>
  <c r="C130" i="18"/>
  <c r="E129" i="18"/>
  <c r="E128" i="18"/>
  <c r="E127" i="18"/>
  <c r="E126" i="18"/>
  <c r="E125" i="18"/>
  <c r="E124" i="18"/>
  <c r="E123" i="18" s="1"/>
  <c r="D123" i="18"/>
  <c r="C123" i="18"/>
  <c r="E122" i="18"/>
  <c r="E121" i="18"/>
  <c r="E120" i="18"/>
  <c r="E119" i="18"/>
  <c r="E118" i="18"/>
  <c r="D118" i="18"/>
  <c r="C118" i="18"/>
  <c r="E117" i="18"/>
  <c r="E116" i="18"/>
  <c r="E115" i="18"/>
  <c r="E114" i="18"/>
  <c r="D114" i="18"/>
  <c r="C114" i="18"/>
  <c r="C81" i="18" s="1"/>
  <c r="E113" i="18"/>
  <c r="E112" i="18"/>
  <c r="E111" i="18"/>
  <c r="E110" i="18"/>
  <c r="D110" i="18"/>
  <c r="C110" i="18"/>
  <c r="E109" i="18"/>
  <c r="E108" i="18"/>
  <c r="E104" i="18" s="1"/>
  <c r="E107" i="18"/>
  <c r="E106" i="18"/>
  <c r="E105" i="18"/>
  <c r="D104" i="18"/>
  <c r="C104" i="18"/>
  <c r="E103" i="18"/>
  <c r="E102" i="18"/>
  <c r="E101" i="18"/>
  <c r="E100" i="18"/>
  <c r="E99" i="18" s="1"/>
  <c r="D99" i="18"/>
  <c r="C99" i="18"/>
  <c r="E98" i="18"/>
  <c r="E97" i="18"/>
  <c r="E96" i="18"/>
  <c r="E91" i="18" s="1"/>
  <c r="E95" i="18"/>
  <c r="E94" i="18"/>
  <c r="E93" i="18"/>
  <c r="E92" i="18"/>
  <c r="D91" i="18"/>
  <c r="D81" i="18" s="1"/>
  <c r="C91" i="18"/>
  <c r="E90" i="18"/>
  <c r="E89" i="18"/>
  <c r="E88" i="18"/>
  <c r="E87" i="18" s="1"/>
  <c r="D87" i="18"/>
  <c r="C87" i="18"/>
  <c r="E86" i="18"/>
  <c r="E85" i="18"/>
  <c r="E84" i="18"/>
  <c r="E82" i="18" s="1"/>
  <c r="E83" i="18"/>
  <c r="D82" i="18"/>
  <c r="C82" i="18"/>
  <c r="E80" i="18"/>
  <c r="E75" i="18" s="1"/>
  <c r="E79" i="18"/>
  <c r="E78" i="18"/>
  <c r="E77" i="18"/>
  <c r="E76" i="18"/>
  <c r="D75" i="18"/>
  <c r="C75" i="18"/>
  <c r="E74" i="18"/>
  <c r="E70" i="18" s="1"/>
  <c r="E73" i="18"/>
  <c r="E72" i="18"/>
  <c r="E71" i="18"/>
  <c r="D70" i="18"/>
  <c r="D61" i="18" s="1"/>
  <c r="C70" i="18"/>
  <c r="C61" i="18" s="1"/>
  <c r="E69" i="18"/>
  <c r="E68" i="18"/>
  <c r="D68" i="18"/>
  <c r="C68" i="18"/>
  <c r="E67" i="18"/>
  <c r="E66" i="18"/>
  <c r="E65" i="18"/>
  <c r="E64" i="18"/>
  <c r="E63" i="18"/>
  <c r="E62" i="18"/>
  <c r="D62" i="18"/>
  <c r="C62" i="18"/>
  <c r="E58" i="18"/>
  <c r="E47" i="18"/>
  <c r="E46" i="18"/>
  <c r="E45" i="18"/>
  <c r="D45" i="18"/>
  <c r="C45" i="18"/>
  <c r="C44" i="18" s="1"/>
  <c r="E44" i="18"/>
  <c r="D44" i="18"/>
  <c r="E43" i="18"/>
  <c r="E42" i="18" s="1"/>
  <c r="D42" i="18"/>
  <c r="C42" i="18"/>
  <c r="E41" i="18"/>
  <c r="E40" i="18"/>
  <c r="D40" i="18"/>
  <c r="C40" i="18"/>
  <c r="E39" i="18"/>
  <c r="E38" i="18"/>
  <c r="E37" i="18"/>
  <c r="E36" i="18"/>
  <c r="D36" i="18"/>
  <c r="C36" i="18"/>
  <c r="E35" i="18"/>
  <c r="E34" i="18" s="1"/>
  <c r="D34" i="18"/>
  <c r="C34" i="18"/>
  <c r="E33" i="18"/>
  <c r="E32" i="18"/>
  <c r="D32" i="18"/>
  <c r="D29" i="18" s="1"/>
  <c r="C32" i="18"/>
  <c r="C29" i="18" s="1"/>
  <c r="E31" i="18"/>
  <c r="E30" i="18" s="1"/>
  <c r="D30" i="18"/>
  <c r="C30" i="18"/>
  <c r="E24" i="18"/>
  <c r="E23" i="18"/>
  <c r="E21" i="18" s="1"/>
  <c r="E14" i="18" s="1"/>
  <c r="E22" i="18"/>
  <c r="D21" i="18"/>
  <c r="C21" i="18"/>
  <c r="E20" i="18"/>
  <c r="E19" i="18"/>
  <c r="E18" i="18"/>
  <c r="D18" i="18"/>
  <c r="C18" i="18"/>
  <c r="E17" i="18"/>
  <c r="E16" i="18"/>
  <c r="E15" i="18"/>
  <c r="D15" i="18"/>
  <c r="C15" i="18"/>
  <c r="C14" i="18" s="1"/>
  <c r="D14" i="18"/>
  <c r="E13" i="18"/>
  <c r="E12" i="18"/>
  <c r="E11" i="18"/>
  <c r="E10" i="18"/>
  <c r="E9" i="18"/>
  <c r="E8" i="18"/>
  <c r="E7" i="18"/>
  <c r="E6" i="18" s="1"/>
  <c r="E5" i="18" s="1"/>
  <c r="D6" i="18"/>
  <c r="C6" i="18"/>
  <c r="D5" i="18"/>
  <c r="C5" i="18"/>
  <c r="C4" i="18" s="1"/>
  <c r="C3" i="18" l="1"/>
  <c r="E172" i="18"/>
  <c r="C214" i="18"/>
  <c r="D249" i="18"/>
  <c r="D60" i="18"/>
  <c r="E249" i="18"/>
  <c r="E29" i="18"/>
  <c r="E4" i="18" s="1"/>
  <c r="D4" i="18"/>
  <c r="D3" i="18" s="1"/>
  <c r="E61" i="18"/>
  <c r="C60" i="18"/>
  <c r="E81" i="18"/>
  <c r="AM23" i="1"/>
  <c r="AN13" i="1"/>
  <c r="AN17" i="1"/>
  <c r="AO17" i="1" s="1"/>
  <c r="AN18" i="1"/>
  <c r="AO18" i="1" s="1"/>
  <c r="AN19" i="1"/>
  <c r="AO19" i="1" s="1"/>
  <c r="AN20" i="1"/>
  <c r="AO20" i="1" s="1"/>
  <c r="AN10" i="1"/>
  <c r="AN11" i="1"/>
  <c r="AN14" i="1"/>
  <c r="AN15" i="1"/>
  <c r="E60" i="18" l="1"/>
  <c r="E3" i="18" s="1"/>
  <c r="AN192" i="1" l="1"/>
  <c r="AO192" i="1" s="1"/>
  <c r="AN193" i="1"/>
  <c r="AO193" i="1" s="1"/>
  <c r="AN348" i="1" l="1"/>
  <c r="AO348" i="1" s="1"/>
  <c r="AN349" i="1"/>
  <c r="AO349" i="1" s="1"/>
  <c r="AN464" i="1" l="1"/>
  <c r="AO464" i="1" s="1"/>
  <c r="AG464" i="1"/>
  <c r="AF464" i="1"/>
  <c r="AD464" i="1"/>
  <c r="AB464" i="1"/>
  <c r="AN493" i="1"/>
  <c r="AO493" i="1" s="1"/>
  <c r="AN492" i="1"/>
  <c r="AO492" i="1" s="1"/>
  <c r="AN491" i="1"/>
  <c r="AO491" i="1" s="1"/>
  <c r="AN490" i="1"/>
  <c r="AN480" i="1"/>
  <c r="AN469" i="1"/>
  <c r="AN462" i="1"/>
  <c r="AM483" i="1"/>
  <c r="AN483" i="1" s="1"/>
  <c r="AN475" i="1"/>
  <c r="AN474" i="1"/>
  <c r="AH494" i="1" l="1"/>
  <c r="AI494" i="1"/>
  <c r="AJ494" i="1"/>
  <c r="AK494" i="1"/>
  <c r="AL494" i="1"/>
  <c r="AN3" i="1"/>
  <c r="AN4" i="1"/>
  <c r="AO4" i="1" s="1"/>
  <c r="AN5" i="1"/>
  <c r="AO5" i="1" s="1"/>
  <c r="AN6" i="1"/>
  <c r="AO6" i="1" s="1"/>
  <c r="AN7" i="1"/>
  <c r="AO7" i="1" s="1"/>
  <c r="AN8" i="1"/>
  <c r="AN9" i="1"/>
  <c r="AO9" i="1" s="1"/>
  <c r="AO10" i="1"/>
  <c r="AO13" i="1"/>
  <c r="AO14" i="1"/>
  <c r="AO15" i="1"/>
  <c r="AN16" i="1"/>
  <c r="AO16" i="1" s="1"/>
  <c r="AN21" i="1"/>
  <c r="AO21" i="1" s="1"/>
  <c r="AN22" i="1"/>
  <c r="AO22" i="1" s="1"/>
  <c r="AN23" i="1"/>
  <c r="AO23" i="1" s="1"/>
  <c r="AN24" i="1"/>
  <c r="AO24" i="1" s="1"/>
  <c r="AN25" i="1"/>
  <c r="AO25" i="1" s="1"/>
  <c r="AN26" i="1"/>
  <c r="AO26" i="1" s="1"/>
  <c r="AN27" i="1"/>
  <c r="AN28" i="1"/>
  <c r="AO28" i="1" s="1"/>
  <c r="AN29" i="1"/>
  <c r="AO29" i="1" s="1"/>
  <c r="AN30" i="1"/>
  <c r="AO30" i="1" s="1"/>
  <c r="AN31" i="1"/>
  <c r="AO31" i="1" s="1"/>
  <c r="AN32" i="1"/>
  <c r="AO32" i="1" s="1"/>
  <c r="AN33" i="1"/>
  <c r="AO33" i="1" s="1"/>
  <c r="AN34" i="1"/>
  <c r="AO34" i="1" s="1"/>
  <c r="AN35" i="1"/>
  <c r="AO35" i="1" s="1"/>
  <c r="AN36" i="1"/>
  <c r="AO36" i="1" s="1"/>
  <c r="AN37" i="1"/>
  <c r="AO37" i="1" s="1"/>
  <c r="AN38" i="1"/>
  <c r="AO38" i="1" s="1"/>
  <c r="AN39" i="1"/>
  <c r="AO39" i="1" s="1"/>
  <c r="AN40" i="1"/>
  <c r="AO40" i="1" s="1"/>
  <c r="AN41" i="1"/>
  <c r="AO41" i="1" s="1"/>
  <c r="AN42" i="1"/>
  <c r="AO42" i="1" s="1"/>
  <c r="AN43" i="1"/>
  <c r="AO43" i="1" s="1"/>
  <c r="AN44" i="1"/>
  <c r="AO44" i="1" s="1"/>
  <c r="AN45" i="1"/>
  <c r="AO45" i="1" s="1"/>
  <c r="AN46" i="1"/>
  <c r="AO46" i="1" s="1"/>
  <c r="AN47" i="1"/>
  <c r="AO47" i="1" s="1"/>
  <c r="AN48" i="1"/>
  <c r="AO48" i="1" s="1"/>
  <c r="AN49" i="1"/>
  <c r="AO49" i="1" s="1"/>
  <c r="AN50" i="1"/>
  <c r="AO50" i="1" s="1"/>
  <c r="AN51" i="1"/>
  <c r="AO51" i="1" s="1"/>
  <c r="AN52" i="1"/>
  <c r="AO52" i="1" s="1"/>
  <c r="AN53" i="1"/>
  <c r="AO53" i="1" s="1"/>
  <c r="AN54" i="1"/>
  <c r="AO54" i="1" s="1"/>
  <c r="AN55" i="1"/>
  <c r="AO55" i="1" s="1"/>
  <c r="AN56" i="1"/>
  <c r="AO56" i="1" s="1"/>
  <c r="AN57" i="1"/>
  <c r="AO57" i="1" s="1"/>
  <c r="AN58" i="1"/>
  <c r="AO58" i="1" s="1"/>
  <c r="AN59" i="1"/>
  <c r="AO59" i="1" s="1"/>
  <c r="AN60" i="1"/>
  <c r="AO60" i="1" s="1"/>
  <c r="AN61" i="1"/>
  <c r="AO61" i="1" s="1"/>
  <c r="AN62" i="1"/>
  <c r="AO62" i="1" s="1"/>
  <c r="AN63" i="1"/>
  <c r="AO63" i="1" s="1"/>
  <c r="AN64" i="1"/>
  <c r="AO64" i="1" s="1"/>
  <c r="AN65" i="1"/>
  <c r="AO65" i="1" s="1"/>
  <c r="AN66" i="1"/>
  <c r="AO66" i="1" s="1"/>
  <c r="AN67" i="1"/>
  <c r="AO67" i="1" s="1"/>
  <c r="AN68" i="1"/>
  <c r="AO68" i="1" s="1"/>
  <c r="AN69" i="1"/>
  <c r="AO69" i="1" s="1"/>
  <c r="AN70" i="1"/>
  <c r="AO70" i="1" s="1"/>
  <c r="AN71" i="1"/>
  <c r="AO71" i="1" s="1"/>
  <c r="AN72" i="1"/>
  <c r="AO72" i="1" s="1"/>
  <c r="AN73" i="1"/>
  <c r="AO73" i="1" s="1"/>
  <c r="AN74" i="1"/>
  <c r="AO74" i="1" s="1"/>
  <c r="AN75" i="1"/>
  <c r="AO75" i="1" s="1"/>
  <c r="AN76" i="1"/>
  <c r="AO76" i="1" s="1"/>
  <c r="AN77" i="1"/>
  <c r="AO77" i="1" s="1"/>
  <c r="AN78" i="1"/>
  <c r="AO78" i="1" s="1"/>
  <c r="AN79" i="1"/>
  <c r="AO79" i="1" s="1"/>
  <c r="AN80" i="1"/>
  <c r="AO80" i="1" s="1"/>
  <c r="AN81" i="1"/>
  <c r="AO81" i="1" s="1"/>
  <c r="AN82" i="1"/>
  <c r="AO82" i="1" s="1"/>
  <c r="AN83" i="1"/>
  <c r="AO83" i="1" s="1"/>
  <c r="AN84" i="1"/>
  <c r="AO84" i="1" s="1"/>
  <c r="AN85" i="1"/>
  <c r="AO85" i="1" s="1"/>
  <c r="AN86" i="1"/>
  <c r="AO86" i="1" s="1"/>
  <c r="AN87" i="1"/>
  <c r="AO87" i="1" s="1"/>
  <c r="AN88" i="1"/>
  <c r="AO88" i="1" s="1"/>
  <c r="AN89" i="1"/>
  <c r="AO89" i="1" s="1"/>
  <c r="AN90" i="1"/>
  <c r="AO90" i="1" s="1"/>
  <c r="AN91" i="1"/>
  <c r="AO91" i="1" s="1"/>
  <c r="AN92" i="1"/>
  <c r="AO92" i="1" s="1"/>
  <c r="AN93" i="1"/>
  <c r="AO93" i="1" s="1"/>
  <c r="AN94" i="1"/>
  <c r="AO94" i="1" s="1"/>
  <c r="AN95" i="1"/>
  <c r="AO95" i="1" s="1"/>
  <c r="AN96" i="1"/>
  <c r="AO96" i="1" s="1"/>
  <c r="AN97" i="1"/>
  <c r="AO97" i="1" s="1"/>
  <c r="AN98" i="1"/>
  <c r="AO98" i="1" s="1"/>
  <c r="AN99" i="1"/>
  <c r="AO99" i="1" s="1"/>
  <c r="AN100" i="1"/>
  <c r="AO100" i="1" s="1"/>
  <c r="AN101" i="1"/>
  <c r="AO101" i="1" s="1"/>
  <c r="AN102" i="1"/>
  <c r="AO102" i="1" s="1"/>
  <c r="AN103" i="1"/>
  <c r="AO103" i="1" s="1"/>
  <c r="AN104" i="1"/>
  <c r="AO104" i="1" s="1"/>
  <c r="AN105" i="1"/>
  <c r="AO105" i="1" s="1"/>
  <c r="AN106" i="1"/>
  <c r="AO106" i="1" s="1"/>
  <c r="AN107" i="1"/>
  <c r="AO107" i="1" s="1"/>
  <c r="AN108" i="1"/>
  <c r="AO108" i="1" s="1"/>
  <c r="AN109" i="1"/>
  <c r="AO109" i="1" s="1"/>
  <c r="AN110" i="1"/>
  <c r="AO110" i="1" s="1"/>
  <c r="AN111" i="1"/>
  <c r="AO111" i="1" s="1"/>
  <c r="AN112" i="1"/>
  <c r="AO112" i="1" s="1"/>
  <c r="AN113" i="1"/>
  <c r="AO113" i="1" s="1"/>
  <c r="AN114" i="1"/>
  <c r="AO114" i="1" s="1"/>
  <c r="AN115" i="1"/>
  <c r="AO115" i="1" s="1"/>
  <c r="AN116" i="1"/>
  <c r="AO116" i="1" s="1"/>
  <c r="AN117" i="1"/>
  <c r="AO117" i="1" s="1"/>
  <c r="AN118" i="1"/>
  <c r="AO118" i="1" s="1"/>
  <c r="AN119" i="1"/>
  <c r="AO119" i="1" s="1"/>
  <c r="AN120" i="1"/>
  <c r="AO120" i="1" s="1"/>
  <c r="AN121" i="1"/>
  <c r="AO121" i="1" s="1"/>
  <c r="AN122" i="1"/>
  <c r="AO122" i="1" s="1"/>
  <c r="AN123" i="1"/>
  <c r="AO123" i="1" s="1"/>
  <c r="AN124" i="1"/>
  <c r="AO124" i="1" s="1"/>
  <c r="AN125" i="1"/>
  <c r="AO125" i="1" s="1"/>
  <c r="AN126" i="1"/>
  <c r="AO126" i="1" s="1"/>
  <c r="AN127" i="1"/>
  <c r="AO127" i="1" s="1"/>
  <c r="AN128" i="1"/>
  <c r="AO128" i="1" s="1"/>
  <c r="AN129" i="1"/>
  <c r="AO129" i="1" s="1"/>
  <c r="AN130" i="1"/>
  <c r="AO130" i="1" s="1"/>
  <c r="AN131" i="1"/>
  <c r="AO131" i="1" s="1"/>
  <c r="AN132" i="1"/>
  <c r="AO132" i="1" s="1"/>
  <c r="AN133" i="1"/>
  <c r="AO133" i="1" s="1"/>
  <c r="AN134" i="1"/>
  <c r="AO134" i="1" s="1"/>
  <c r="AN135" i="1"/>
  <c r="AO135" i="1" s="1"/>
  <c r="AN136" i="1"/>
  <c r="AO136" i="1" s="1"/>
  <c r="AN137" i="1"/>
  <c r="AO137" i="1" s="1"/>
  <c r="AN138" i="1"/>
  <c r="AO138" i="1" s="1"/>
  <c r="AN139" i="1"/>
  <c r="AO139" i="1" s="1"/>
  <c r="AN140" i="1"/>
  <c r="AO140" i="1" s="1"/>
  <c r="AN141" i="1"/>
  <c r="AO141" i="1" s="1"/>
  <c r="AN142" i="1"/>
  <c r="AO142" i="1" s="1"/>
  <c r="AN143" i="1"/>
  <c r="AO143" i="1" s="1"/>
  <c r="AN144" i="1"/>
  <c r="AO144" i="1" s="1"/>
  <c r="AN145" i="1"/>
  <c r="AO145" i="1" s="1"/>
  <c r="AN146" i="1"/>
  <c r="AO146" i="1" s="1"/>
  <c r="AN147" i="1"/>
  <c r="AO147" i="1" s="1"/>
  <c r="AN148" i="1"/>
  <c r="AO148" i="1" s="1"/>
  <c r="AN149" i="1"/>
  <c r="AO149" i="1" s="1"/>
  <c r="AN150" i="1"/>
  <c r="AO150" i="1" s="1"/>
  <c r="AN151" i="1"/>
  <c r="AO151" i="1" s="1"/>
  <c r="AN152" i="1"/>
  <c r="AO152" i="1" s="1"/>
  <c r="AN153" i="1"/>
  <c r="AO153" i="1" s="1"/>
  <c r="AN154" i="1"/>
  <c r="AO154" i="1" s="1"/>
  <c r="AN155" i="1"/>
  <c r="AO155" i="1" s="1"/>
  <c r="AN156" i="1"/>
  <c r="AO156" i="1" s="1"/>
  <c r="AN157" i="1"/>
  <c r="AO157" i="1" s="1"/>
  <c r="AN158" i="1"/>
  <c r="AO158" i="1" s="1"/>
  <c r="AN159" i="1"/>
  <c r="AO159" i="1" s="1"/>
  <c r="AN160" i="1"/>
  <c r="AO160" i="1" s="1"/>
  <c r="AN161" i="1"/>
  <c r="AO161" i="1" s="1"/>
  <c r="AN162" i="1"/>
  <c r="AO162" i="1" s="1"/>
  <c r="AN163" i="1"/>
  <c r="AO163" i="1" s="1"/>
  <c r="AN164" i="1"/>
  <c r="AO164" i="1" s="1"/>
  <c r="AN165" i="1"/>
  <c r="AO165" i="1" s="1"/>
  <c r="AN166" i="1"/>
  <c r="AO166" i="1" s="1"/>
  <c r="AN167" i="1"/>
  <c r="AO167" i="1" s="1"/>
  <c r="AN168" i="1"/>
  <c r="AO168" i="1" s="1"/>
  <c r="AN169" i="1"/>
  <c r="AO169" i="1" s="1"/>
  <c r="AN170" i="1"/>
  <c r="AO170" i="1" s="1"/>
  <c r="AN171" i="1"/>
  <c r="AO171" i="1" s="1"/>
  <c r="AN172" i="1"/>
  <c r="AO172" i="1" s="1"/>
  <c r="AN173" i="1"/>
  <c r="AO173" i="1" s="1"/>
  <c r="AN174" i="1"/>
  <c r="AO174" i="1" s="1"/>
  <c r="AN175" i="1"/>
  <c r="AO175" i="1" s="1"/>
  <c r="AN176" i="1"/>
  <c r="AO176" i="1" s="1"/>
  <c r="AN177" i="1"/>
  <c r="AO177" i="1" s="1"/>
  <c r="AN178" i="1"/>
  <c r="AO178" i="1" s="1"/>
  <c r="AN179" i="1"/>
  <c r="AO179" i="1" s="1"/>
  <c r="AN180" i="1"/>
  <c r="AO180" i="1" s="1"/>
  <c r="AN181" i="1"/>
  <c r="AO181" i="1" s="1"/>
  <c r="AN182" i="1"/>
  <c r="AO182" i="1" s="1"/>
  <c r="AN183" i="1"/>
  <c r="AO183" i="1" s="1"/>
  <c r="AN184" i="1"/>
  <c r="AO184" i="1" s="1"/>
  <c r="AN185" i="1"/>
  <c r="AO185" i="1" s="1"/>
  <c r="AN186" i="1"/>
  <c r="AO186" i="1" s="1"/>
  <c r="AN187" i="1"/>
  <c r="AO187" i="1" s="1"/>
  <c r="AN188" i="1"/>
  <c r="AO188" i="1" s="1"/>
  <c r="AN189" i="1"/>
  <c r="AO189" i="1" s="1"/>
  <c r="AN190" i="1"/>
  <c r="AO190" i="1" s="1"/>
  <c r="AN191" i="1"/>
  <c r="AO191" i="1" s="1"/>
  <c r="AN194" i="1"/>
  <c r="AO194" i="1" s="1"/>
  <c r="AN195" i="1"/>
  <c r="AO195" i="1" s="1"/>
  <c r="AN196" i="1"/>
  <c r="AO196" i="1" s="1"/>
  <c r="AN197" i="1"/>
  <c r="AO197" i="1" s="1"/>
  <c r="AN198" i="1"/>
  <c r="AO198" i="1" s="1"/>
  <c r="AN199" i="1"/>
  <c r="AO199" i="1" s="1"/>
  <c r="AN200" i="1"/>
  <c r="AO200" i="1" s="1"/>
  <c r="AN201" i="1"/>
  <c r="AO201" i="1" s="1"/>
  <c r="AN202" i="1"/>
  <c r="AO202" i="1" s="1"/>
  <c r="AN203" i="1"/>
  <c r="AO203" i="1" s="1"/>
  <c r="AN204" i="1"/>
  <c r="AO204" i="1" s="1"/>
  <c r="AN205" i="1"/>
  <c r="AO205" i="1" s="1"/>
  <c r="AN206" i="1"/>
  <c r="AO206" i="1" s="1"/>
  <c r="AN207" i="1"/>
  <c r="AO207" i="1" s="1"/>
  <c r="AN208" i="1"/>
  <c r="AO208" i="1" s="1"/>
  <c r="AN209" i="1"/>
  <c r="AO209" i="1" s="1"/>
  <c r="AN210" i="1"/>
  <c r="AO210" i="1" s="1"/>
  <c r="AN211" i="1"/>
  <c r="AO211" i="1" s="1"/>
  <c r="AN212" i="1"/>
  <c r="AO212" i="1" s="1"/>
  <c r="AN213" i="1"/>
  <c r="AO213" i="1" s="1"/>
  <c r="AN214" i="1"/>
  <c r="AO214" i="1" s="1"/>
  <c r="AN215" i="1"/>
  <c r="AO215" i="1" s="1"/>
  <c r="AN216" i="1"/>
  <c r="AO216" i="1" s="1"/>
  <c r="AN217" i="1"/>
  <c r="AO217" i="1" s="1"/>
  <c r="AN218" i="1"/>
  <c r="AO218" i="1" s="1"/>
  <c r="AN219" i="1"/>
  <c r="AO219" i="1" s="1"/>
  <c r="AN220" i="1"/>
  <c r="AO220" i="1" s="1"/>
  <c r="AN221" i="1"/>
  <c r="AO221" i="1" s="1"/>
  <c r="AN222" i="1"/>
  <c r="AO222" i="1" s="1"/>
  <c r="AN223" i="1"/>
  <c r="AO223" i="1" s="1"/>
  <c r="AN224" i="1"/>
  <c r="AO224" i="1" s="1"/>
  <c r="AN225" i="1"/>
  <c r="AO225" i="1" s="1"/>
  <c r="AN226" i="1"/>
  <c r="AO226" i="1" s="1"/>
  <c r="AN227" i="1"/>
  <c r="AO227" i="1" s="1"/>
  <c r="AN228" i="1"/>
  <c r="AO228" i="1" s="1"/>
  <c r="AN229" i="1"/>
  <c r="AO229" i="1" s="1"/>
  <c r="AN230" i="1"/>
  <c r="AO230" i="1" s="1"/>
  <c r="AN231" i="1"/>
  <c r="AO231" i="1" s="1"/>
  <c r="AN232" i="1"/>
  <c r="AO232" i="1" s="1"/>
  <c r="AN233" i="1"/>
  <c r="AO233" i="1" s="1"/>
  <c r="AN234" i="1"/>
  <c r="AO234" i="1" s="1"/>
  <c r="AN235" i="1"/>
  <c r="AO235" i="1" s="1"/>
  <c r="AN236" i="1"/>
  <c r="AO236" i="1" s="1"/>
  <c r="AN237" i="1"/>
  <c r="AO237" i="1" s="1"/>
  <c r="AN238" i="1"/>
  <c r="AO238" i="1" s="1"/>
  <c r="AN239" i="1"/>
  <c r="AO239" i="1" s="1"/>
  <c r="AN240" i="1"/>
  <c r="AO240" i="1" s="1"/>
  <c r="AN241" i="1"/>
  <c r="AO241" i="1" s="1"/>
  <c r="AN242" i="1"/>
  <c r="AO242" i="1" s="1"/>
  <c r="AN243" i="1"/>
  <c r="AO243" i="1" s="1"/>
  <c r="AN244" i="1"/>
  <c r="AO244" i="1" s="1"/>
  <c r="AN245" i="1"/>
  <c r="AO245" i="1" s="1"/>
  <c r="AN246" i="1"/>
  <c r="AO246" i="1" s="1"/>
  <c r="AN247" i="1"/>
  <c r="AO247" i="1" s="1"/>
  <c r="AN248" i="1"/>
  <c r="AO248" i="1" s="1"/>
  <c r="AN249" i="1"/>
  <c r="AO249" i="1" s="1"/>
  <c r="AN250" i="1"/>
  <c r="AO250" i="1" s="1"/>
  <c r="AN251" i="1"/>
  <c r="AO251" i="1" s="1"/>
  <c r="AN252" i="1"/>
  <c r="AO252" i="1" s="1"/>
  <c r="AN253" i="1"/>
  <c r="AO253" i="1" s="1"/>
  <c r="AN254" i="1"/>
  <c r="AO254" i="1" s="1"/>
  <c r="AN255" i="1"/>
  <c r="AO255" i="1" s="1"/>
  <c r="AN256" i="1"/>
  <c r="AO256" i="1" s="1"/>
  <c r="AN257" i="1"/>
  <c r="AO257" i="1" s="1"/>
  <c r="AN258" i="1"/>
  <c r="AO258" i="1" s="1"/>
  <c r="AN259" i="1"/>
  <c r="AO259" i="1" s="1"/>
  <c r="AN260" i="1"/>
  <c r="AO260" i="1" s="1"/>
  <c r="AN261" i="1"/>
  <c r="AO261" i="1" s="1"/>
  <c r="AN262" i="1"/>
  <c r="AO262" i="1" s="1"/>
  <c r="AN263" i="1"/>
  <c r="AO263" i="1" s="1"/>
  <c r="AN264" i="1"/>
  <c r="AO264" i="1" s="1"/>
  <c r="AN265" i="1"/>
  <c r="AO265" i="1" s="1"/>
  <c r="AN266" i="1"/>
  <c r="AO266" i="1" s="1"/>
  <c r="AN267" i="1"/>
  <c r="AO267" i="1" s="1"/>
  <c r="AN268" i="1"/>
  <c r="AO268" i="1" s="1"/>
  <c r="AN269" i="1"/>
  <c r="AO269" i="1" s="1"/>
  <c r="AN270" i="1"/>
  <c r="AO270" i="1" s="1"/>
  <c r="AN271" i="1"/>
  <c r="AO271" i="1" s="1"/>
  <c r="AN272" i="1"/>
  <c r="AO272" i="1" s="1"/>
  <c r="AN273" i="1"/>
  <c r="AO273" i="1" s="1"/>
  <c r="AN274" i="1"/>
  <c r="AO274" i="1" s="1"/>
  <c r="AN275" i="1"/>
  <c r="AO275" i="1" s="1"/>
  <c r="AN276" i="1"/>
  <c r="AO276" i="1" s="1"/>
  <c r="AN277" i="1"/>
  <c r="AO277" i="1" s="1"/>
  <c r="AN278" i="1"/>
  <c r="AO278" i="1" s="1"/>
  <c r="AN279" i="1"/>
  <c r="AO279" i="1" s="1"/>
  <c r="AN280" i="1"/>
  <c r="AO280" i="1" s="1"/>
  <c r="AN281" i="1"/>
  <c r="AO281" i="1" s="1"/>
  <c r="AN282" i="1"/>
  <c r="AO282" i="1" s="1"/>
  <c r="AN283" i="1"/>
  <c r="AO283" i="1" s="1"/>
  <c r="AN284" i="1"/>
  <c r="AO284" i="1" s="1"/>
  <c r="AN285" i="1"/>
  <c r="AO285" i="1" s="1"/>
  <c r="AN286" i="1"/>
  <c r="AO286" i="1" s="1"/>
  <c r="AN287" i="1"/>
  <c r="AO287" i="1" s="1"/>
  <c r="AN288" i="1"/>
  <c r="AO288" i="1" s="1"/>
  <c r="AN289" i="1"/>
  <c r="AO289" i="1" s="1"/>
  <c r="AN290" i="1"/>
  <c r="AO290" i="1" s="1"/>
  <c r="AN291" i="1"/>
  <c r="AO291" i="1" s="1"/>
  <c r="AN292" i="1"/>
  <c r="AO292" i="1" s="1"/>
  <c r="AN293" i="1"/>
  <c r="AO293" i="1" s="1"/>
  <c r="AN294" i="1"/>
  <c r="AO294" i="1" s="1"/>
  <c r="AN295" i="1"/>
  <c r="AO295" i="1" s="1"/>
  <c r="AN296" i="1"/>
  <c r="AO296" i="1" s="1"/>
  <c r="AN297" i="1"/>
  <c r="AO297" i="1" s="1"/>
  <c r="AN298" i="1"/>
  <c r="AO298" i="1" s="1"/>
  <c r="AN299" i="1"/>
  <c r="AO299" i="1" s="1"/>
  <c r="AN300" i="1"/>
  <c r="AO300" i="1" s="1"/>
  <c r="AN301" i="1"/>
  <c r="AO301" i="1" s="1"/>
  <c r="AN302" i="1"/>
  <c r="AO302" i="1" s="1"/>
  <c r="AN303" i="1"/>
  <c r="AO303" i="1" s="1"/>
  <c r="AN304" i="1"/>
  <c r="AO304" i="1" s="1"/>
  <c r="AN305" i="1"/>
  <c r="AO305" i="1" s="1"/>
  <c r="AN306" i="1"/>
  <c r="AO306" i="1" s="1"/>
  <c r="AN307" i="1"/>
  <c r="AO307" i="1" s="1"/>
  <c r="AN308" i="1"/>
  <c r="AO308" i="1" s="1"/>
  <c r="AN309" i="1"/>
  <c r="AO309" i="1" s="1"/>
  <c r="AN310" i="1"/>
  <c r="AO310" i="1" s="1"/>
  <c r="AN311" i="1"/>
  <c r="AO311" i="1" s="1"/>
  <c r="AN312" i="1"/>
  <c r="AO312" i="1" s="1"/>
  <c r="AN313" i="1"/>
  <c r="AO313" i="1" s="1"/>
  <c r="AN314" i="1"/>
  <c r="AO314" i="1" s="1"/>
  <c r="AN315" i="1"/>
  <c r="AO315" i="1" s="1"/>
  <c r="AN316" i="1"/>
  <c r="AO316" i="1" s="1"/>
  <c r="AN317" i="1"/>
  <c r="AO317" i="1" s="1"/>
  <c r="AN318" i="1"/>
  <c r="AO318" i="1" s="1"/>
  <c r="AN319" i="1"/>
  <c r="AO319" i="1" s="1"/>
  <c r="AN320" i="1"/>
  <c r="AO320" i="1" s="1"/>
  <c r="AN321" i="1"/>
  <c r="AO321" i="1" s="1"/>
  <c r="AN322" i="1"/>
  <c r="AO322" i="1" s="1"/>
  <c r="AN323" i="1"/>
  <c r="AO323" i="1" s="1"/>
  <c r="AN324" i="1"/>
  <c r="AO324" i="1" s="1"/>
  <c r="AN325" i="1"/>
  <c r="AO325" i="1" s="1"/>
  <c r="AN326" i="1"/>
  <c r="AO326" i="1" s="1"/>
  <c r="AN327" i="1"/>
  <c r="AO327" i="1" s="1"/>
  <c r="AN328" i="1"/>
  <c r="AO328" i="1" s="1"/>
  <c r="AN329" i="1"/>
  <c r="AO329" i="1" s="1"/>
  <c r="AN330" i="1"/>
  <c r="AO330" i="1" s="1"/>
  <c r="AN331" i="1"/>
  <c r="AO331" i="1" s="1"/>
  <c r="AN332" i="1"/>
  <c r="AO332" i="1" s="1"/>
  <c r="AN333" i="1"/>
  <c r="AO333" i="1" s="1"/>
  <c r="AN334" i="1"/>
  <c r="AO334" i="1" s="1"/>
  <c r="AN335" i="1"/>
  <c r="AO335" i="1" s="1"/>
  <c r="AN336" i="1"/>
  <c r="AO336" i="1" s="1"/>
  <c r="AN337" i="1"/>
  <c r="AO337" i="1" s="1"/>
  <c r="AN338" i="1"/>
  <c r="AO338" i="1" s="1"/>
  <c r="AN339" i="1"/>
  <c r="AO339" i="1" s="1"/>
  <c r="AN340" i="1"/>
  <c r="AO340" i="1" s="1"/>
  <c r="AN341" i="1"/>
  <c r="AO341" i="1" s="1"/>
  <c r="AN342" i="1"/>
  <c r="AO342" i="1" s="1"/>
  <c r="AN343" i="1"/>
  <c r="AO343" i="1" s="1"/>
  <c r="AN344" i="1"/>
  <c r="AO344" i="1" s="1"/>
  <c r="AN345" i="1"/>
  <c r="AO345" i="1" s="1"/>
  <c r="AN346" i="1"/>
  <c r="AO346" i="1" s="1"/>
  <c r="AN347" i="1"/>
  <c r="AO347" i="1" s="1"/>
  <c r="AN350" i="1"/>
  <c r="AO350" i="1" s="1"/>
  <c r="AN351" i="1"/>
  <c r="AO351" i="1" s="1"/>
  <c r="AN352" i="1"/>
  <c r="AO352" i="1" s="1"/>
  <c r="AN353" i="1"/>
  <c r="AO353" i="1" s="1"/>
  <c r="AN354" i="1"/>
  <c r="AO354" i="1" s="1"/>
  <c r="AN355" i="1"/>
  <c r="AO355" i="1" s="1"/>
  <c r="AN356" i="1"/>
  <c r="AO356" i="1" s="1"/>
  <c r="AN357" i="1"/>
  <c r="AO357" i="1" s="1"/>
  <c r="AN358" i="1"/>
  <c r="AO358" i="1" s="1"/>
  <c r="AN359" i="1"/>
  <c r="AO359" i="1" s="1"/>
  <c r="AN360" i="1"/>
  <c r="AO360" i="1" s="1"/>
  <c r="AN361" i="1"/>
  <c r="AO361" i="1" s="1"/>
  <c r="AN362" i="1"/>
  <c r="AO362" i="1" s="1"/>
  <c r="AN363" i="1"/>
  <c r="AO363" i="1" s="1"/>
  <c r="AN364" i="1"/>
  <c r="AO364" i="1" s="1"/>
  <c r="AN365" i="1"/>
  <c r="AO365" i="1" s="1"/>
  <c r="AN366" i="1"/>
  <c r="AO366" i="1" s="1"/>
  <c r="AN367" i="1"/>
  <c r="AO367" i="1" s="1"/>
  <c r="AN368" i="1"/>
  <c r="AO368" i="1" s="1"/>
  <c r="AN369" i="1"/>
  <c r="AO369" i="1" s="1"/>
  <c r="AN370" i="1"/>
  <c r="AO370" i="1" s="1"/>
  <c r="AN371" i="1"/>
  <c r="AO371" i="1" s="1"/>
  <c r="AN372" i="1"/>
  <c r="AO372" i="1" s="1"/>
  <c r="AN373" i="1"/>
  <c r="AO373" i="1" s="1"/>
  <c r="AN374" i="1"/>
  <c r="AO374" i="1" s="1"/>
  <c r="AN375" i="1"/>
  <c r="AO375" i="1" s="1"/>
  <c r="AN376" i="1"/>
  <c r="AO376" i="1" s="1"/>
  <c r="AN377" i="1"/>
  <c r="AO377" i="1" s="1"/>
  <c r="AN378" i="1"/>
  <c r="AO378" i="1" s="1"/>
  <c r="AN379" i="1"/>
  <c r="AO379" i="1" s="1"/>
  <c r="AN380" i="1"/>
  <c r="AO380" i="1" s="1"/>
  <c r="AN381" i="1"/>
  <c r="AO381" i="1" s="1"/>
  <c r="AN382" i="1"/>
  <c r="AO382" i="1" s="1"/>
  <c r="AN383" i="1"/>
  <c r="AO383" i="1" s="1"/>
  <c r="AN384" i="1"/>
  <c r="AO384" i="1" s="1"/>
  <c r="AN385" i="1"/>
  <c r="AO385" i="1" s="1"/>
  <c r="AN386" i="1"/>
  <c r="AO386" i="1" s="1"/>
  <c r="AN387" i="1"/>
  <c r="AO387" i="1" s="1"/>
  <c r="AN388" i="1"/>
  <c r="AO388" i="1" s="1"/>
  <c r="AN389" i="1"/>
  <c r="AO389" i="1" s="1"/>
  <c r="AN390" i="1"/>
  <c r="AO390" i="1" s="1"/>
  <c r="AN391" i="1"/>
  <c r="AO391" i="1" s="1"/>
  <c r="AN392" i="1"/>
  <c r="AO392" i="1" s="1"/>
  <c r="AN393" i="1"/>
  <c r="AO393" i="1" s="1"/>
  <c r="AN394" i="1"/>
  <c r="AO394" i="1" s="1"/>
  <c r="AN395" i="1"/>
  <c r="AO395" i="1" s="1"/>
  <c r="AN396" i="1"/>
  <c r="AO396" i="1" s="1"/>
  <c r="AN397" i="1"/>
  <c r="AO397" i="1" s="1"/>
  <c r="AN398" i="1"/>
  <c r="AO398" i="1" s="1"/>
  <c r="AN399" i="1"/>
  <c r="AO399" i="1" s="1"/>
  <c r="AN400" i="1"/>
  <c r="AO400" i="1" s="1"/>
  <c r="AN401" i="1"/>
  <c r="AO401" i="1" s="1"/>
  <c r="AN402" i="1"/>
  <c r="AO402" i="1" s="1"/>
  <c r="AN403" i="1"/>
  <c r="AO403" i="1" s="1"/>
  <c r="AN404" i="1"/>
  <c r="AO404" i="1" s="1"/>
  <c r="AN405" i="1"/>
  <c r="AO405" i="1" s="1"/>
  <c r="AN406" i="1"/>
  <c r="AO406" i="1" s="1"/>
  <c r="AN407" i="1"/>
  <c r="AO407" i="1" s="1"/>
  <c r="AN408" i="1"/>
  <c r="AO408" i="1" s="1"/>
  <c r="AN409" i="1"/>
  <c r="AO409" i="1" s="1"/>
  <c r="AN410" i="1"/>
  <c r="AO410" i="1" s="1"/>
  <c r="AN411" i="1"/>
  <c r="AO411" i="1" s="1"/>
  <c r="AN412" i="1"/>
  <c r="AO412" i="1" s="1"/>
  <c r="AN413" i="1"/>
  <c r="AO413" i="1" s="1"/>
  <c r="AN414" i="1"/>
  <c r="AO414" i="1" s="1"/>
  <c r="AN415" i="1"/>
  <c r="AO415" i="1" s="1"/>
  <c r="AN416" i="1"/>
  <c r="AO416" i="1" s="1"/>
  <c r="AN417" i="1"/>
  <c r="AO417" i="1" s="1"/>
  <c r="AN418" i="1"/>
  <c r="AO418" i="1" s="1"/>
  <c r="AN419" i="1"/>
  <c r="AO419" i="1" s="1"/>
  <c r="AN420" i="1"/>
  <c r="AO420" i="1" s="1"/>
  <c r="AN421" i="1"/>
  <c r="AO421" i="1" s="1"/>
  <c r="AN422" i="1"/>
  <c r="AO422" i="1" s="1"/>
  <c r="AN423" i="1"/>
  <c r="AO423" i="1" s="1"/>
  <c r="AN424" i="1"/>
  <c r="AO424" i="1" s="1"/>
  <c r="AN425" i="1"/>
  <c r="AO425" i="1" s="1"/>
  <c r="AN426" i="1"/>
  <c r="AO426" i="1" s="1"/>
  <c r="AN427" i="1"/>
  <c r="AO427" i="1" s="1"/>
  <c r="AN428" i="1"/>
  <c r="AO428" i="1" s="1"/>
  <c r="AN429" i="1"/>
  <c r="AO429" i="1" s="1"/>
  <c r="AN430" i="1"/>
  <c r="AO430" i="1" s="1"/>
  <c r="AN431" i="1"/>
  <c r="AO431" i="1" s="1"/>
  <c r="AN432" i="1"/>
  <c r="AO432" i="1" s="1"/>
  <c r="AN433" i="1"/>
  <c r="AO433" i="1" s="1"/>
  <c r="AN434" i="1"/>
  <c r="AO434" i="1" s="1"/>
  <c r="AN435" i="1"/>
  <c r="AO435" i="1" s="1"/>
  <c r="AN436" i="1"/>
  <c r="AO436" i="1" s="1"/>
  <c r="AN437" i="1"/>
  <c r="AO437" i="1" s="1"/>
  <c r="AN438" i="1"/>
  <c r="AO438" i="1" s="1"/>
  <c r="AN439" i="1"/>
  <c r="AO439" i="1" s="1"/>
  <c r="AN440" i="1"/>
  <c r="AO440" i="1" s="1"/>
  <c r="AN441" i="1"/>
  <c r="AO441" i="1" s="1"/>
  <c r="AN442" i="1"/>
  <c r="AO442" i="1" s="1"/>
  <c r="AN443" i="1"/>
  <c r="AO443" i="1" s="1"/>
  <c r="AN444" i="1"/>
  <c r="AO444" i="1" s="1"/>
  <c r="AN445" i="1"/>
  <c r="AO445" i="1" s="1"/>
  <c r="AN446" i="1"/>
  <c r="AO446" i="1" s="1"/>
  <c r="AN447" i="1"/>
  <c r="AO447" i="1" s="1"/>
  <c r="AN448" i="1"/>
  <c r="AO448" i="1" s="1"/>
  <c r="AN449" i="1"/>
  <c r="AO449" i="1" s="1"/>
  <c r="AN450" i="1"/>
  <c r="AO450" i="1" s="1"/>
  <c r="AN451" i="1"/>
  <c r="AO451" i="1" s="1"/>
  <c r="AN452" i="1"/>
  <c r="AO452" i="1" s="1"/>
  <c r="AN453" i="1"/>
  <c r="AO453" i="1" s="1"/>
  <c r="AN454" i="1"/>
  <c r="AO454" i="1" s="1"/>
  <c r="AN455" i="1"/>
  <c r="AO455" i="1" s="1"/>
  <c r="AN456" i="1"/>
  <c r="AO456" i="1" s="1"/>
  <c r="AN457" i="1"/>
  <c r="AO457" i="1" s="1"/>
  <c r="AN458" i="1"/>
  <c r="AO458" i="1" s="1"/>
  <c r="AN459" i="1"/>
  <c r="AO459" i="1" s="1"/>
  <c r="AN460" i="1"/>
  <c r="AO460" i="1" s="1"/>
  <c r="AN461" i="1"/>
  <c r="AO461" i="1" s="1"/>
  <c r="AO462" i="1"/>
  <c r="AN463" i="1"/>
  <c r="AO463" i="1" s="1"/>
  <c r="AN465" i="1"/>
  <c r="AO465" i="1" s="1"/>
  <c r="AN466" i="1"/>
  <c r="AO466" i="1" s="1"/>
  <c r="AN467" i="1"/>
  <c r="AO467" i="1" s="1"/>
  <c r="AN468" i="1"/>
  <c r="AO468" i="1" s="1"/>
  <c r="AO469" i="1"/>
  <c r="AN470" i="1"/>
  <c r="AO470" i="1" s="1"/>
  <c r="AN471" i="1"/>
  <c r="AO471" i="1" s="1"/>
  <c r="AN472" i="1"/>
  <c r="AO472" i="1" s="1"/>
  <c r="AN473" i="1"/>
  <c r="AO473" i="1" s="1"/>
  <c r="AO475" i="1"/>
  <c r="AN476" i="1"/>
  <c r="AO476" i="1" s="1"/>
  <c r="AN477" i="1"/>
  <c r="AO477" i="1" s="1"/>
  <c r="AN478" i="1"/>
  <c r="AO478" i="1" s="1"/>
  <c r="AN479" i="1"/>
  <c r="AO479" i="1" s="1"/>
  <c r="AO480" i="1"/>
  <c r="AN481" i="1"/>
  <c r="AO481" i="1" s="1"/>
  <c r="AN482" i="1"/>
  <c r="AO482" i="1" s="1"/>
  <c r="AO483" i="1"/>
  <c r="AN484" i="1"/>
  <c r="AO484" i="1" s="1"/>
  <c r="AN485" i="1"/>
  <c r="AO485" i="1" s="1"/>
  <c r="AN486" i="1"/>
  <c r="AO486" i="1" s="1"/>
  <c r="AN487" i="1"/>
  <c r="AO487" i="1" s="1"/>
  <c r="AN488" i="1"/>
  <c r="AO488" i="1" s="1"/>
  <c r="AN489" i="1"/>
  <c r="AO489" i="1" s="1"/>
  <c r="AO490" i="1"/>
  <c r="AN2" i="1"/>
  <c r="AG3" i="1"/>
  <c r="AG13" i="1"/>
  <c r="AG23" i="1"/>
  <c r="AG138" i="1"/>
  <c r="AG139" i="1"/>
  <c r="AG237" i="1"/>
  <c r="AG238" i="1"/>
  <c r="AG5" i="1"/>
  <c r="AG6" i="1"/>
  <c r="AG30" i="1"/>
  <c r="AG31" i="1"/>
  <c r="AG40" i="1"/>
  <c r="AG41" i="1"/>
  <c r="AG42" i="1"/>
  <c r="AG58" i="1"/>
  <c r="AG130" i="1"/>
  <c r="AG131" i="1"/>
  <c r="AG140" i="1"/>
  <c r="AG141" i="1"/>
  <c r="AG239" i="1"/>
  <c r="AG240" i="1"/>
  <c r="AG253" i="1"/>
  <c r="AG407" i="1"/>
  <c r="AG408" i="1"/>
  <c r="AG417" i="1"/>
  <c r="AG418" i="1"/>
  <c r="AG8" i="1"/>
  <c r="AG27" i="1"/>
  <c r="AG29" i="1"/>
  <c r="AG241" i="1"/>
  <c r="AG32" i="1"/>
  <c r="AG132" i="1"/>
  <c r="AG254" i="1"/>
  <c r="AG159" i="1"/>
  <c r="AG311" i="1"/>
  <c r="AG374" i="1"/>
  <c r="AG231" i="1"/>
  <c r="AG33" i="1"/>
  <c r="AG161" i="1"/>
  <c r="AG133" i="1"/>
  <c r="AG451" i="1"/>
  <c r="AG289" i="1"/>
  <c r="AG191" i="1"/>
  <c r="AG490" i="1"/>
  <c r="AG493" i="1"/>
  <c r="AG209" i="1"/>
  <c r="AG462" i="1"/>
  <c r="AG469" i="1"/>
  <c r="AG480" i="1"/>
  <c r="AG210" i="1"/>
  <c r="AG134" i="1"/>
  <c r="AG224" i="1"/>
  <c r="AG439" i="1"/>
  <c r="AG242" i="1"/>
  <c r="AG243" i="1"/>
  <c r="AG293" i="1"/>
  <c r="AG34" i="1"/>
  <c r="AG43" i="1"/>
  <c r="AG281" i="1"/>
  <c r="AG431" i="1"/>
  <c r="AG198" i="1"/>
  <c r="AG456" i="1"/>
  <c r="AG340" i="1"/>
  <c r="AG350" i="1"/>
  <c r="AG457" i="1"/>
  <c r="AG341" i="1"/>
  <c r="AG342" i="1"/>
  <c r="AG343" i="1"/>
  <c r="AG344" i="1"/>
  <c r="AG345" i="1"/>
  <c r="AG363" i="1"/>
  <c r="AG312" i="1"/>
  <c r="AG394" i="1"/>
  <c r="AG375" i="1"/>
  <c r="AG236" i="1"/>
  <c r="AG313" i="1"/>
  <c r="AG376" i="1"/>
  <c r="AG391" i="1"/>
  <c r="AG377" i="1"/>
  <c r="AG378" i="1"/>
  <c r="AG59" i="1"/>
  <c r="AG68" i="1"/>
  <c r="AG112" i="1"/>
  <c r="AG129" i="1"/>
  <c r="AG255" i="1"/>
  <c r="AG314" i="1"/>
  <c r="AG364" i="1"/>
  <c r="AG379" i="1"/>
  <c r="AG446" i="1"/>
  <c r="AG455" i="1"/>
  <c r="AG202" i="1"/>
  <c r="AG354" i="1"/>
  <c r="AG35" i="1"/>
  <c r="AG44" i="1"/>
  <c r="AG61" i="1"/>
  <c r="AG142" i="1"/>
  <c r="AG160" i="1"/>
  <c r="AG162" i="1"/>
  <c r="AG199" i="1"/>
  <c r="AG232" i="1"/>
  <c r="AG244" i="1"/>
  <c r="AG256" i="1"/>
  <c r="AG361" i="1"/>
  <c r="AG135" i="1"/>
  <c r="AG380" i="1"/>
  <c r="AG381" i="1"/>
  <c r="AG36" i="1"/>
  <c r="AG50" i="1"/>
  <c r="AG80" i="1"/>
  <c r="AG88" i="1"/>
  <c r="AG102" i="1"/>
  <c r="AG146" i="1"/>
  <c r="AG163" i="1"/>
  <c r="AG187" i="1"/>
  <c r="AG382" i="1"/>
  <c r="AG383" i="1"/>
  <c r="AG77" i="1"/>
  <c r="AG81" i="1"/>
  <c r="AG89" i="1"/>
  <c r="AG96" i="1"/>
  <c r="AG103" i="1"/>
  <c r="AG111" i="1"/>
  <c r="AG124" i="1"/>
  <c r="AG125" i="1"/>
  <c r="AG147" i="1"/>
  <c r="AG164" i="1"/>
  <c r="AG188" i="1"/>
  <c r="AG193" i="1"/>
  <c r="AG212" i="1"/>
  <c r="AG220" i="1"/>
  <c r="AG225" i="1"/>
  <c r="AG252" i="1"/>
  <c r="AG284" i="1"/>
  <c r="AG351" i="1"/>
  <c r="AG358" i="1"/>
  <c r="AG434" i="1"/>
  <c r="AG37" i="1"/>
  <c r="AG51" i="1"/>
  <c r="AG69" i="1"/>
  <c r="AG74" i="1"/>
  <c r="AG90" i="1"/>
  <c r="AG116" i="1"/>
  <c r="AG119" i="1"/>
  <c r="AG165" i="1"/>
  <c r="AG185" i="1"/>
  <c r="AG315" i="1"/>
  <c r="AG426" i="1"/>
  <c r="AG429" i="1"/>
  <c r="AG447" i="1"/>
  <c r="AG452" i="1"/>
  <c r="AG45" i="1"/>
  <c r="AG52" i="1"/>
  <c r="AG62" i="1"/>
  <c r="AG104" i="1"/>
  <c r="AG120" i="1"/>
  <c r="AG166" i="1"/>
  <c r="AG176" i="1"/>
  <c r="AG308" i="1"/>
  <c r="AG316" i="1"/>
  <c r="AG317" i="1"/>
  <c r="AG318" i="1"/>
  <c r="AG337" i="1"/>
  <c r="AG46" i="1"/>
  <c r="AG91" i="1"/>
  <c r="AG97" i="1"/>
  <c r="AG105" i="1"/>
  <c r="AG148" i="1"/>
  <c r="AG167" i="1"/>
  <c r="AG177" i="1"/>
  <c r="AG181" i="1"/>
  <c r="AG190" i="1"/>
  <c r="AG196" i="1"/>
  <c r="AG200" i="1"/>
  <c r="AG203" i="1"/>
  <c r="AG227" i="1"/>
  <c r="AG245" i="1"/>
  <c r="AG272" i="1"/>
  <c r="AG276" i="1"/>
  <c r="AG279" i="1"/>
  <c r="AG299" i="1"/>
  <c r="AG304" i="1"/>
  <c r="AG412" i="1"/>
  <c r="AG413" i="1"/>
  <c r="AG414" i="1"/>
  <c r="AG419" i="1"/>
  <c r="AG421" i="1"/>
  <c r="AG425" i="1"/>
  <c r="AG442" i="1"/>
  <c r="AG48" i="1"/>
  <c r="AG207" i="1"/>
  <c r="AG228" i="1"/>
  <c r="AG257" i="1"/>
  <c r="AG460" i="1"/>
  <c r="AG461" i="1"/>
  <c r="AG53" i="1"/>
  <c r="AG143" i="1"/>
  <c r="AG149" i="1"/>
  <c r="AG213" i="1"/>
  <c r="AG290" i="1"/>
  <c r="AG54" i="1"/>
  <c r="AG92" i="1"/>
  <c r="AG150" i="1"/>
  <c r="AG168" i="1"/>
  <c r="AG194" i="1"/>
  <c r="AG55" i="1"/>
  <c r="AG82" i="1"/>
  <c r="AG93" i="1"/>
  <c r="AG101" i="1"/>
  <c r="AG106" i="1"/>
  <c r="AG113" i="1"/>
  <c r="AG117" i="1"/>
  <c r="AG121" i="1"/>
  <c r="AG126" i="1"/>
  <c r="AG144" i="1"/>
  <c r="AG151" i="1"/>
  <c r="AG169" i="1"/>
  <c r="AG246" i="1"/>
  <c r="AG258" i="1"/>
  <c r="AG280" i="1"/>
  <c r="AG283" i="1"/>
  <c r="AG285" i="1"/>
  <c r="AG291" i="1"/>
  <c r="AG409" i="1"/>
  <c r="AG427" i="1"/>
  <c r="AG430" i="1"/>
  <c r="AG437" i="1"/>
  <c r="AG440" i="1"/>
  <c r="AG444" i="1"/>
  <c r="AG453" i="1"/>
  <c r="AG259" i="1"/>
  <c r="AG300" i="1"/>
  <c r="AG305" i="1"/>
  <c r="AG309" i="1"/>
  <c r="AG319" i="1"/>
  <c r="AG395" i="1"/>
  <c r="AG396" i="1"/>
  <c r="AG397" i="1"/>
  <c r="AG365" i="1"/>
  <c r="AG38" i="1"/>
  <c r="AG63" i="1"/>
  <c r="AG72" i="1"/>
  <c r="AG122" i="1"/>
  <c r="AG170" i="1"/>
  <c r="AG182" i="1"/>
  <c r="AG204" i="1"/>
  <c r="AG217" i="1"/>
  <c r="AG221" i="1"/>
  <c r="AG229" i="1"/>
  <c r="AG247" i="1"/>
  <c r="AG264" i="1"/>
  <c r="AG265" i="1"/>
  <c r="AG268" i="1"/>
  <c r="AG269" i="1"/>
  <c r="AG274" i="1"/>
  <c r="AG301" i="1"/>
  <c r="AG303" i="1"/>
  <c r="AG306" i="1"/>
  <c r="AG310" i="1"/>
  <c r="AG320" i="1"/>
  <c r="AG360" i="1"/>
  <c r="AG410" i="1"/>
  <c r="AG415" i="1"/>
  <c r="AG470" i="1"/>
  <c r="AG471" i="1"/>
  <c r="AG488" i="1"/>
  <c r="AG489" i="1"/>
  <c r="AG355" i="1"/>
  <c r="AG366" i="1"/>
  <c r="AG370" i="1"/>
  <c r="AG458" i="1"/>
  <c r="AG60" i="1"/>
  <c r="AG357" i="1"/>
  <c r="AG359" i="1"/>
  <c r="AG321" i="1"/>
  <c r="AG371" i="1"/>
  <c r="AG384" i="1"/>
  <c r="AG385" i="1"/>
  <c r="AG386" i="1"/>
  <c r="AG387" i="1"/>
  <c r="AG398" i="1"/>
  <c r="AG399" i="1"/>
  <c r="AG400" i="1"/>
  <c r="AG401" i="1"/>
  <c r="AG402" i="1"/>
  <c r="AG403" i="1"/>
  <c r="AG404" i="1"/>
  <c r="AG405" i="1"/>
  <c r="AG64" i="1"/>
  <c r="AG218" i="1"/>
  <c r="AG292" i="1"/>
  <c r="AG322" i="1"/>
  <c r="AG323" i="1"/>
  <c r="AG145" i="1"/>
  <c r="AG248" i="1"/>
  <c r="AG302" i="1"/>
  <c r="AG307" i="1"/>
  <c r="AG205" i="1"/>
  <c r="AG260" i="1"/>
  <c r="AG294" i="1"/>
  <c r="AG295" i="1"/>
  <c r="AG297" i="1"/>
  <c r="AG298" i="1"/>
  <c r="AG39" i="1"/>
  <c r="AG47" i="1"/>
  <c r="AG49" i="1"/>
  <c r="AG56" i="1"/>
  <c r="AG65" i="1"/>
  <c r="AG78" i="1"/>
  <c r="AG83" i="1"/>
  <c r="AG86" i="1"/>
  <c r="AG94" i="1"/>
  <c r="AG98" i="1"/>
  <c r="AG107" i="1"/>
  <c r="AG114" i="1"/>
  <c r="AG127" i="1"/>
  <c r="AG136" i="1"/>
  <c r="AG152" i="1"/>
  <c r="AG171" i="1"/>
  <c r="AG178" i="1"/>
  <c r="AG183" i="1"/>
  <c r="AG189" i="1"/>
  <c r="AG195" i="1"/>
  <c r="AG197" i="1"/>
  <c r="AG201" i="1"/>
  <c r="AG206" i="1"/>
  <c r="AG208" i="1"/>
  <c r="AG211" i="1"/>
  <c r="AG219" i="1"/>
  <c r="AG222" i="1"/>
  <c r="AG226" i="1"/>
  <c r="AG230" i="1"/>
  <c r="AG233" i="1"/>
  <c r="AG234" i="1"/>
  <c r="AG235" i="1"/>
  <c r="AG250" i="1"/>
  <c r="AG270" i="1"/>
  <c r="AG271" i="1"/>
  <c r="AG273" i="1"/>
  <c r="AG275" i="1"/>
  <c r="AG277" i="1"/>
  <c r="AG282" i="1"/>
  <c r="AG286" i="1"/>
  <c r="AG296" i="1"/>
  <c r="AG324" i="1"/>
  <c r="AG338" i="1"/>
  <c r="AG352" i="1"/>
  <c r="AG356" i="1"/>
  <c r="AG362" i="1"/>
  <c r="AG411" i="1"/>
  <c r="AG420" i="1"/>
  <c r="AG422" i="1"/>
  <c r="AG432" i="1"/>
  <c r="AG441" i="1"/>
  <c r="AG445" i="1"/>
  <c r="AG2" i="1"/>
  <c r="AG4" i="1"/>
  <c r="AG7" i="1"/>
  <c r="AG9" i="1"/>
  <c r="AG10" i="1"/>
  <c r="AG12" i="1"/>
  <c r="AG14" i="1"/>
  <c r="AG15" i="1"/>
  <c r="AG16" i="1"/>
  <c r="AG20" i="1"/>
  <c r="AG21" i="1"/>
  <c r="AG22" i="1"/>
  <c r="AG24" i="1"/>
  <c r="AG25" i="1"/>
  <c r="AG26" i="1"/>
  <c r="AG28" i="1"/>
  <c r="AG266" i="1"/>
  <c r="AG57" i="1"/>
  <c r="AG79" i="1"/>
  <c r="AG84" i="1"/>
  <c r="AG99" i="1"/>
  <c r="AG108" i="1"/>
  <c r="AG153" i="1"/>
  <c r="AG172" i="1"/>
  <c r="AG186" i="1"/>
  <c r="AG214" i="1"/>
  <c r="AG251" i="1"/>
  <c r="AG435" i="1"/>
  <c r="AG438" i="1"/>
  <c r="AG448" i="1"/>
  <c r="AG70" i="1"/>
  <c r="AG154" i="1"/>
  <c r="AG173" i="1"/>
  <c r="AG287" i="1"/>
  <c r="AG261" i="1"/>
  <c r="AG267" i="1"/>
  <c r="AG325" i="1"/>
  <c r="AG353" i="1"/>
  <c r="AG459" i="1"/>
  <c r="AG155" i="1"/>
  <c r="AG249" i="1"/>
  <c r="AG463" i="1"/>
  <c r="AG465" i="1"/>
  <c r="AG472" i="1"/>
  <c r="AG473" i="1"/>
  <c r="AG481" i="1"/>
  <c r="AG466" i="1"/>
  <c r="AG482" i="1"/>
  <c r="AG262" i="1"/>
  <c r="AG406" i="1"/>
  <c r="AG66" i="1"/>
  <c r="AG73" i="1"/>
  <c r="AG95" i="1"/>
  <c r="AG100" i="1"/>
  <c r="AG179" i="1"/>
  <c r="AG184" i="1"/>
  <c r="AG288" i="1"/>
  <c r="AG326" i="1"/>
  <c r="AG118" i="1"/>
  <c r="AG123" i="1"/>
  <c r="AG156" i="1"/>
  <c r="AG174" i="1"/>
  <c r="AG443" i="1"/>
  <c r="AG454" i="1"/>
  <c r="AG137" i="1"/>
  <c r="AG67" i="1"/>
  <c r="AG109" i="1"/>
  <c r="AG157" i="1"/>
  <c r="AG223" i="1"/>
  <c r="AG278" i="1"/>
  <c r="AG372" i="1"/>
  <c r="AG373" i="1"/>
  <c r="AG71" i="1"/>
  <c r="AG75" i="1"/>
  <c r="AG76" i="1"/>
  <c r="AG85" i="1"/>
  <c r="AG87" i="1"/>
  <c r="AG128" i="1"/>
  <c r="AG158" i="1"/>
  <c r="AG175" i="1"/>
  <c r="AG215" i="1"/>
  <c r="AG216" i="1"/>
  <c r="AG263" i="1"/>
  <c r="AG327" i="1"/>
  <c r="AG328" i="1"/>
  <c r="AG329" i="1"/>
  <c r="AG330" i="1"/>
  <c r="AG331" i="1"/>
  <c r="AG332" i="1"/>
  <c r="AG333" i="1"/>
  <c r="AG334" i="1"/>
  <c r="AG335" i="1"/>
  <c r="AG428" i="1"/>
  <c r="AG433" i="1"/>
  <c r="AG436" i="1"/>
  <c r="AG449" i="1"/>
  <c r="AG115" i="1"/>
  <c r="AG110" i="1"/>
  <c r="AG180" i="1"/>
  <c r="AG388" i="1"/>
  <c r="AG392" i="1"/>
  <c r="AG393" i="1"/>
  <c r="AG450" i="1"/>
  <c r="AG390" i="1"/>
  <c r="AG336" i="1"/>
  <c r="AG389" i="1"/>
  <c r="AG367" i="1"/>
  <c r="AG368" i="1"/>
  <c r="AG369" i="1"/>
  <c r="AG346" i="1"/>
  <c r="AG347" i="1"/>
  <c r="AG349" i="1"/>
  <c r="AG416" i="1"/>
  <c r="AG467" i="1"/>
  <c r="AG475" i="1"/>
  <c r="AG483" i="1"/>
  <c r="AG423" i="1"/>
  <c r="AG424" i="1"/>
  <c r="AG468" i="1"/>
  <c r="AG476" i="1"/>
  <c r="AG477" i="1"/>
  <c r="AG478" i="1"/>
  <c r="AG479" i="1"/>
  <c r="AG484" i="1"/>
  <c r="AG485" i="1"/>
  <c r="AG486" i="1"/>
  <c r="AG487" i="1"/>
  <c r="AF3" i="1"/>
  <c r="AF13" i="1"/>
  <c r="AF23" i="1"/>
  <c r="AF138" i="1"/>
  <c r="AF139" i="1"/>
  <c r="AF237" i="1"/>
  <c r="AF238" i="1"/>
  <c r="AF5" i="1"/>
  <c r="AF6" i="1"/>
  <c r="AF30" i="1"/>
  <c r="AF31" i="1"/>
  <c r="AF40" i="1"/>
  <c r="AF41" i="1"/>
  <c r="AF42" i="1"/>
  <c r="AF58" i="1"/>
  <c r="AF130" i="1"/>
  <c r="AF131" i="1"/>
  <c r="AF140" i="1"/>
  <c r="AF141" i="1"/>
  <c r="AF239" i="1"/>
  <c r="AF240" i="1"/>
  <c r="AF253" i="1"/>
  <c r="AF407" i="1"/>
  <c r="AF408" i="1"/>
  <c r="AF417" i="1"/>
  <c r="AF418" i="1"/>
  <c r="AF8" i="1"/>
  <c r="AF27" i="1"/>
  <c r="AF29" i="1"/>
  <c r="AF241" i="1"/>
  <c r="AF32" i="1"/>
  <c r="AF132" i="1"/>
  <c r="AF254" i="1"/>
  <c r="AF159" i="1"/>
  <c r="AF311" i="1"/>
  <c r="AF374" i="1"/>
  <c r="AF231" i="1"/>
  <c r="AF33" i="1"/>
  <c r="AF161" i="1"/>
  <c r="AF133" i="1"/>
  <c r="AF451" i="1"/>
  <c r="AF289" i="1"/>
  <c r="AF191" i="1"/>
  <c r="AF490" i="1"/>
  <c r="AF493" i="1"/>
  <c r="AF209" i="1"/>
  <c r="AF462" i="1"/>
  <c r="AF469" i="1"/>
  <c r="AF480" i="1"/>
  <c r="AF210" i="1"/>
  <c r="AF134" i="1"/>
  <c r="AF224" i="1"/>
  <c r="AF439" i="1"/>
  <c r="AF242" i="1"/>
  <c r="AF243" i="1"/>
  <c r="AF293" i="1"/>
  <c r="AF34" i="1"/>
  <c r="AF43" i="1"/>
  <c r="AF281" i="1"/>
  <c r="AF431" i="1"/>
  <c r="AF198" i="1"/>
  <c r="AF456" i="1"/>
  <c r="AF340" i="1"/>
  <c r="AF350" i="1"/>
  <c r="AF457" i="1"/>
  <c r="AF341" i="1"/>
  <c r="AF342" i="1"/>
  <c r="AF343" i="1"/>
  <c r="AF344" i="1"/>
  <c r="AF345" i="1"/>
  <c r="AF363" i="1"/>
  <c r="AF312" i="1"/>
  <c r="AF394" i="1"/>
  <c r="AF375" i="1"/>
  <c r="AF236" i="1"/>
  <c r="AF313" i="1"/>
  <c r="AF376" i="1"/>
  <c r="AF391" i="1"/>
  <c r="AF377" i="1"/>
  <c r="AF378" i="1"/>
  <c r="AF59" i="1"/>
  <c r="AF68" i="1"/>
  <c r="AF112" i="1"/>
  <c r="AF129" i="1"/>
  <c r="AF255" i="1"/>
  <c r="AF314" i="1"/>
  <c r="AF364" i="1"/>
  <c r="AF379" i="1"/>
  <c r="AF446" i="1"/>
  <c r="AF455" i="1"/>
  <c r="AF202" i="1"/>
  <c r="AF354" i="1"/>
  <c r="AF35" i="1"/>
  <c r="AF44" i="1"/>
  <c r="AF61" i="1"/>
  <c r="AF142" i="1"/>
  <c r="AF160" i="1"/>
  <c r="AF162" i="1"/>
  <c r="AF199" i="1"/>
  <c r="AF232" i="1"/>
  <c r="AF244" i="1"/>
  <c r="AF256" i="1"/>
  <c r="AF361" i="1"/>
  <c r="AF135" i="1"/>
  <c r="AF380" i="1"/>
  <c r="AF381" i="1"/>
  <c r="AF36" i="1"/>
  <c r="AF50" i="1"/>
  <c r="AF80" i="1"/>
  <c r="AF88" i="1"/>
  <c r="AF102" i="1"/>
  <c r="AF146" i="1"/>
  <c r="AF163" i="1"/>
  <c r="AF187" i="1"/>
  <c r="AF382" i="1"/>
  <c r="AF383" i="1"/>
  <c r="AF77" i="1"/>
  <c r="AF81" i="1"/>
  <c r="AF89" i="1"/>
  <c r="AF96" i="1"/>
  <c r="AF103" i="1"/>
  <c r="AF111" i="1"/>
  <c r="AF124" i="1"/>
  <c r="AF125" i="1"/>
  <c r="AF147" i="1"/>
  <c r="AF164" i="1"/>
  <c r="AF188" i="1"/>
  <c r="AF193" i="1"/>
  <c r="AF212" i="1"/>
  <c r="AF220" i="1"/>
  <c r="AF225" i="1"/>
  <c r="AF252" i="1"/>
  <c r="AF284" i="1"/>
  <c r="AF351" i="1"/>
  <c r="AF358" i="1"/>
  <c r="AF434" i="1"/>
  <c r="AF37" i="1"/>
  <c r="AF51" i="1"/>
  <c r="AF69" i="1"/>
  <c r="AF74" i="1"/>
  <c r="AF90" i="1"/>
  <c r="AF116" i="1"/>
  <c r="AF119" i="1"/>
  <c r="AF165" i="1"/>
  <c r="AF185" i="1"/>
  <c r="AF315" i="1"/>
  <c r="AF426" i="1"/>
  <c r="AF429" i="1"/>
  <c r="AF447" i="1"/>
  <c r="AF452" i="1"/>
  <c r="AF45" i="1"/>
  <c r="AF52" i="1"/>
  <c r="AF62" i="1"/>
  <c r="AF104" i="1"/>
  <c r="AF120" i="1"/>
  <c r="AF166" i="1"/>
  <c r="AF176" i="1"/>
  <c r="AF308" i="1"/>
  <c r="AF316" i="1"/>
  <c r="AF317" i="1"/>
  <c r="AF318" i="1"/>
  <c r="AF337" i="1"/>
  <c r="AF46" i="1"/>
  <c r="AF91" i="1"/>
  <c r="AF97" i="1"/>
  <c r="AF105" i="1"/>
  <c r="AF148" i="1"/>
  <c r="AF167" i="1"/>
  <c r="AF177" i="1"/>
  <c r="AF181" i="1"/>
  <c r="AF190" i="1"/>
  <c r="AF196" i="1"/>
  <c r="AF200" i="1"/>
  <c r="AF203" i="1"/>
  <c r="AF227" i="1"/>
  <c r="AF245" i="1"/>
  <c r="AF272" i="1"/>
  <c r="AF276" i="1"/>
  <c r="AF279" i="1"/>
  <c r="AF299" i="1"/>
  <c r="AF304" i="1"/>
  <c r="AF412" i="1"/>
  <c r="AF413" i="1"/>
  <c r="AF414" i="1"/>
  <c r="AF419" i="1"/>
  <c r="AF421" i="1"/>
  <c r="AF425" i="1"/>
  <c r="AF442" i="1"/>
  <c r="AF48" i="1"/>
  <c r="AF207" i="1"/>
  <c r="AF228" i="1"/>
  <c r="AF257" i="1"/>
  <c r="AF460" i="1"/>
  <c r="AF461" i="1"/>
  <c r="AF53" i="1"/>
  <c r="AF143" i="1"/>
  <c r="AF149" i="1"/>
  <c r="AF213" i="1"/>
  <c r="AF290" i="1"/>
  <c r="AF54" i="1"/>
  <c r="AF92" i="1"/>
  <c r="AF150" i="1"/>
  <c r="AF168" i="1"/>
  <c r="AF194" i="1"/>
  <c r="AF55" i="1"/>
  <c r="AF82" i="1"/>
  <c r="AF93" i="1"/>
  <c r="AF101" i="1"/>
  <c r="AF106" i="1"/>
  <c r="AF113" i="1"/>
  <c r="AF117" i="1"/>
  <c r="AF121" i="1"/>
  <c r="AF126" i="1"/>
  <c r="AF144" i="1"/>
  <c r="AF151" i="1"/>
  <c r="AF169" i="1"/>
  <c r="AF246" i="1"/>
  <c r="AF258" i="1"/>
  <c r="AF280" i="1"/>
  <c r="AF283" i="1"/>
  <c r="AF285" i="1"/>
  <c r="AF291" i="1"/>
  <c r="AF409" i="1"/>
  <c r="AF427" i="1"/>
  <c r="AF430" i="1"/>
  <c r="AF437" i="1"/>
  <c r="AF440" i="1"/>
  <c r="AF444" i="1"/>
  <c r="AF453" i="1"/>
  <c r="AF259" i="1"/>
  <c r="AF300" i="1"/>
  <c r="AF305" i="1"/>
  <c r="AF309" i="1"/>
  <c r="AF319" i="1"/>
  <c r="AF395" i="1"/>
  <c r="AF396" i="1"/>
  <c r="AF397" i="1"/>
  <c r="AF365" i="1"/>
  <c r="AF38" i="1"/>
  <c r="AF63" i="1"/>
  <c r="AF72" i="1"/>
  <c r="AF122" i="1"/>
  <c r="AF170" i="1"/>
  <c r="AF182" i="1"/>
  <c r="AF204" i="1"/>
  <c r="AF217" i="1"/>
  <c r="AF221" i="1"/>
  <c r="AF229" i="1"/>
  <c r="AF247" i="1"/>
  <c r="AF264" i="1"/>
  <c r="AF265" i="1"/>
  <c r="AF268" i="1"/>
  <c r="AF269" i="1"/>
  <c r="AF274" i="1"/>
  <c r="AF301" i="1"/>
  <c r="AF303" i="1"/>
  <c r="AF306" i="1"/>
  <c r="AF310" i="1"/>
  <c r="AF320" i="1"/>
  <c r="AF360" i="1"/>
  <c r="AF410" i="1"/>
  <c r="AF415" i="1"/>
  <c r="AF470" i="1"/>
  <c r="AF471" i="1"/>
  <c r="AF488" i="1"/>
  <c r="AF489" i="1"/>
  <c r="AF355" i="1"/>
  <c r="AF366" i="1"/>
  <c r="AF370" i="1"/>
  <c r="AF458" i="1"/>
  <c r="AF60" i="1"/>
  <c r="AF357" i="1"/>
  <c r="AF359" i="1"/>
  <c r="AF321" i="1"/>
  <c r="AF371" i="1"/>
  <c r="AF384" i="1"/>
  <c r="AF385" i="1"/>
  <c r="AF386" i="1"/>
  <c r="AF387" i="1"/>
  <c r="AF398" i="1"/>
  <c r="AF399" i="1"/>
  <c r="AF400" i="1"/>
  <c r="AF401" i="1"/>
  <c r="AF402" i="1"/>
  <c r="AF403" i="1"/>
  <c r="AF404" i="1"/>
  <c r="AF405" i="1"/>
  <c r="AF64" i="1"/>
  <c r="AF218" i="1"/>
  <c r="AF292" i="1"/>
  <c r="AF322" i="1"/>
  <c r="AF323" i="1"/>
  <c r="AF145" i="1"/>
  <c r="AF248" i="1"/>
  <c r="AF302" i="1"/>
  <c r="AF307" i="1"/>
  <c r="AF205" i="1"/>
  <c r="AF260" i="1"/>
  <c r="AF294" i="1"/>
  <c r="AF295" i="1"/>
  <c r="AF297" i="1"/>
  <c r="AF298" i="1"/>
  <c r="AF39" i="1"/>
  <c r="AF47" i="1"/>
  <c r="AF49" i="1"/>
  <c r="AF56" i="1"/>
  <c r="AF65" i="1"/>
  <c r="AF78" i="1"/>
  <c r="AF83" i="1"/>
  <c r="AF86" i="1"/>
  <c r="AF94" i="1"/>
  <c r="AF98" i="1"/>
  <c r="AF107" i="1"/>
  <c r="AF114" i="1"/>
  <c r="AF127" i="1"/>
  <c r="AF136" i="1"/>
  <c r="AF152" i="1"/>
  <c r="AF171" i="1"/>
  <c r="AF178" i="1"/>
  <c r="AF183" i="1"/>
  <c r="AF189" i="1"/>
  <c r="AF195" i="1"/>
  <c r="AF197" i="1"/>
  <c r="AF201" i="1"/>
  <c r="AF206" i="1"/>
  <c r="AF208" i="1"/>
  <c r="AF211" i="1"/>
  <c r="AF219" i="1"/>
  <c r="AF222" i="1"/>
  <c r="AF226" i="1"/>
  <c r="AF230" i="1"/>
  <c r="AF233" i="1"/>
  <c r="AF234" i="1"/>
  <c r="AF235" i="1"/>
  <c r="AF250" i="1"/>
  <c r="AF270" i="1"/>
  <c r="AF271" i="1"/>
  <c r="AF273" i="1"/>
  <c r="AF275" i="1"/>
  <c r="AF277" i="1"/>
  <c r="AF282" i="1"/>
  <c r="AF286" i="1"/>
  <c r="AF296" i="1"/>
  <c r="AF324" i="1"/>
  <c r="AF338" i="1"/>
  <c r="AF352" i="1"/>
  <c r="AF356" i="1"/>
  <c r="AF362" i="1"/>
  <c r="AF411" i="1"/>
  <c r="AF420" i="1"/>
  <c r="AF422" i="1"/>
  <c r="AF432" i="1"/>
  <c r="AF441" i="1"/>
  <c r="AF445" i="1"/>
  <c r="AF2" i="1"/>
  <c r="AF4" i="1"/>
  <c r="AF7" i="1"/>
  <c r="AF9" i="1"/>
  <c r="AF10" i="1"/>
  <c r="AF12" i="1"/>
  <c r="AF14" i="1"/>
  <c r="AF15" i="1"/>
  <c r="AF16" i="1"/>
  <c r="AF20" i="1"/>
  <c r="AF21" i="1"/>
  <c r="AF22" i="1"/>
  <c r="AF24" i="1"/>
  <c r="AF25" i="1"/>
  <c r="AF26" i="1"/>
  <c r="AF28" i="1"/>
  <c r="AF266" i="1"/>
  <c r="AF57" i="1"/>
  <c r="AF79" i="1"/>
  <c r="AF84" i="1"/>
  <c r="AF99" i="1"/>
  <c r="AF108" i="1"/>
  <c r="AF153" i="1"/>
  <c r="AF172" i="1"/>
  <c r="AF186" i="1"/>
  <c r="AF214" i="1"/>
  <c r="AF251" i="1"/>
  <c r="AF435" i="1"/>
  <c r="AF438" i="1"/>
  <c r="AF448" i="1"/>
  <c r="AF70" i="1"/>
  <c r="AF154" i="1"/>
  <c r="AF173" i="1"/>
  <c r="AF287" i="1"/>
  <c r="AF261" i="1"/>
  <c r="AF267" i="1"/>
  <c r="AF325" i="1"/>
  <c r="AF353" i="1"/>
  <c r="AF459" i="1"/>
  <c r="AF155" i="1"/>
  <c r="AF249" i="1"/>
  <c r="AF463" i="1"/>
  <c r="AF465" i="1"/>
  <c r="AF472" i="1"/>
  <c r="AF473" i="1"/>
  <c r="AF481" i="1"/>
  <c r="AF466" i="1"/>
  <c r="AF482" i="1"/>
  <c r="AF262" i="1"/>
  <c r="AF406" i="1"/>
  <c r="AF66" i="1"/>
  <c r="AF73" i="1"/>
  <c r="AF95" i="1"/>
  <c r="AF100" i="1"/>
  <c r="AF179" i="1"/>
  <c r="AF184" i="1"/>
  <c r="AF288" i="1"/>
  <c r="AF326" i="1"/>
  <c r="AF118" i="1"/>
  <c r="AF123" i="1"/>
  <c r="AF156" i="1"/>
  <c r="AF174" i="1"/>
  <c r="AF443" i="1"/>
  <c r="AF454" i="1"/>
  <c r="AF137" i="1"/>
  <c r="AF67" i="1"/>
  <c r="AF109" i="1"/>
  <c r="AF157" i="1"/>
  <c r="AF223" i="1"/>
  <c r="AF278" i="1"/>
  <c r="AF372" i="1"/>
  <c r="AF373" i="1"/>
  <c r="AF71" i="1"/>
  <c r="AF75" i="1"/>
  <c r="AF76" i="1"/>
  <c r="AF85" i="1"/>
  <c r="AF87" i="1"/>
  <c r="AF128" i="1"/>
  <c r="AF158" i="1"/>
  <c r="AF175" i="1"/>
  <c r="AF215" i="1"/>
  <c r="AF216" i="1"/>
  <c r="AF263" i="1"/>
  <c r="AF327" i="1"/>
  <c r="AF328" i="1"/>
  <c r="AF329" i="1"/>
  <c r="AF330" i="1"/>
  <c r="AF331" i="1"/>
  <c r="AF332" i="1"/>
  <c r="AF333" i="1"/>
  <c r="AF334" i="1"/>
  <c r="AF335" i="1"/>
  <c r="AF428" i="1"/>
  <c r="AF433" i="1"/>
  <c r="AF436" i="1"/>
  <c r="AF449" i="1"/>
  <c r="AF115" i="1"/>
  <c r="AF110" i="1"/>
  <c r="AF180" i="1"/>
  <c r="AF388" i="1"/>
  <c r="AF392" i="1"/>
  <c r="AF393" i="1"/>
  <c r="AF450" i="1"/>
  <c r="AF390" i="1"/>
  <c r="AF336" i="1"/>
  <c r="AF389" i="1"/>
  <c r="AF367" i="1"/>
  <c r="AF368" i="1"/>
  <c r="AF369" i="1"/>
  <c r="AF346" i="1"/>
  <c r="AF347" i="1"/>
  <c r="AF349" i="1"/>
  <c r="AF416" i="1"/>
  <c r="AF467" i="1"/>
  <c r="AF475" i="1"/>
  <c r="AF483" i="1"/>
  <c r="AF423" i="1"/>
  <c r="AF424" i="1"/>
  <c r="AF468" i="1"/>
  <c r="AF476" i="1"/>
  <c r="AF477" i="1"/>
  <c r="AF478" i="1"/>
  <c r="AF479" i="1"/>
  <c r="AF484" i="1"/>
  <c r="AF485" i="1"/>
  <c r="AF486" i="1"/>
  <c r="AF487" i="1"/>
  <c r="AD3" i="1"/>
  <c r="AD13" i="1"/>
  <c r="AD23" i="1"/>
  <c r="AD138" i="1"/>
  <c r="AD139" i="1"/>
  <c r="AD237" i="1"/>
  <c r="AD238" i="1"/>
  <c r="AD5" i="1"/>
  <c r="AD6" i="1"/>
  <c r="AD30" i="1"/>
  <c r="AD31" i="1"/>
  <c r="AD40" i="1"/>
  <c r="AD41" i="1"/>
  <c r="AD42" i="1"/>
  <c r="AD58" i="1"/>
  <c r="AD130" i="1"/>
  <c r="AD131" i="1"/>
  <c r="AD140" i="1"/>
  <c r="AD141" i="1"/>
  <c r="AD239" i="1"/>
  <c r="AD240" i="1"/>
  <c r="AD253" i="1"/>
  <c r="AD407" i="1"/>
  <c r="AD408" i="1"/>
  <c r="AD417" i="1"/>
  <c r="AD418" i="1"/>
  <c r="AD8" i="1"/>
  <c r="AD27" i="1"/>
  <c r="AD29" i="1"/>
  <c r="AD241" i="1"/>
  <c r="AD32" i="1"/>
  <c r="AD132" i="1"/>
  <c r="AD254" i="1"/>
  <c r="AD159" i="1"/>
  <c r="AD311" i="1"/>
  <c r="AD374" i="1"/>
  <c r="AD231" i="1"/>
  <c r="AD33" i="1"/>
  <c r="AD161" i="1"/>
  <c r="AD133" i="1"/>
  <c r="AD451" i="1"/>
  <c r="AD289" i="1"/>
  <c r="AD191" i="1"/>
  <c r="AD490" i="1"/>
  <c r="AD493" i="1"/>
  <c r="AD209" i="1"/>
  <c r="AD462" i="1"/>
  <c r="AD469" i="1"/>
  <c r="AD480" i="1"/>
  <c r="AD210" i="1"/>
  <c r="AD134" i="1"/>
  <c r="AD224" i="1"/>
  <c r="AD439" i="1"/>
  <c r="AD242" i="1"/>
  <c r="AD243" i="1"/>
  <c r="AD293" i="1"/>
  <c r="AD34" i="1"/>
  <c r="AD43" i="1"/>
  <c r="AD281" i="1"/>
  <c r="AD431" i="1"/>
  <c r="AD198" i="1"/>
  <c r="AD456" i="1"/>
  <c r="AD340" i="1"/>
  <c r="AD350" i="1"/>
  <c r="AD457" i="1"/>
  <c r="AD341" i="1"/>
  <c r="AD342" i="1"/>
  <c r="AD343" i="1"/>
  <c r="AD344" i="1"/>
  <c r="AD345" i="1"/>
  <c r="AD363" i="1"/>
  <c r="AD312" i="1"/>
  <c r="AD394" i="1"/>
  <c r="AD375" i="1"/>
  <c r="AD236" i="1"/>
  <c r="AD313" i="1"/>
  <c r="AD376" i="1"/>
  <c r="AD391" i="1"/>
  <c r="AD377" i="1"/>
  <c r="AD378" i="1"/>
  <c r="AD59" i="1"/>
  <c r="AD68" i="1"/>
  <c r="AD112" i="1"/>
  <c r="AD129" i="1"/>
  <c r="AD255" i="1"/>
  <c r="AD314" i="1"/>
  <c r="AD364" i="1"/>
  <c r="AD379" i="1"/>
  <c r="AD446" i="1"/>
  <c r="AD455" i="1"/>
  <c r="AD202" i="1"/>
  <c r="AD354" i="1"/>
  <c r="AD35" i="1"/>
  <c r="AD44" i="1"/>
  <c r="AD61" i="1"/>
  <c r="AD142" i="1"/>
  <c r="AD160" i="1"/>
  <c r="AD162" i="1"/>
  <c r="AD199" i="1"/>
  <c r="AD232" i="1"/>
  <c r="AD244" i="1"/>
  <c r="AD256" i="1"/>
  <c r="AD361" i="1"/>
  <c r="AD135" i="1"/>
  <c r="AD380" i="1"/>
  <c r="AD381" i="1"/>
  <c r="AD36" i="1"/>
  <c r="AD50" i="1"/>
  <c r="AD80" i="1"/>
  <c r="AD88" i="1"/>
  <c r="AD102" i="1"/>
  <c r="AD146" i="1"/>
  <c r="AD163" i="1"/>
  <c r="AD187" i="1"/>
  <c r="AD382" i="1"/>
  <c r="AD383" i="1"/>
  <c r="AD77" i="1"/>
  <c r="AD81" i="1"/>
  <c r="AD89" i="1"/>
  <c r="AD96" i="1"/>
  <c r="AD103" i="1"/>
  <c r="AD111" i="1"/>
  <c r="AD124" i="1"/>
  <c r="AD125" i="1"/>
  <c r="AD147" i="1"/>
  <c r="AD164" i="1"/>
  <c r="AD188" i="1"/>
  <c r="AD193" i="1"/>
  <c r="AD212" i="1"/>
  <c r="AD220" i="1"/>
  <c r="AD225" i="1"/>
  <c r="AD252" i="1"/>
  <c r="AD284" i="1"/>
  <c r="AD351" i="1"/>
  <c r="AD358" i="1"/>
  <c r="AD434" i="1"/>
  <c r="AD37" i="1"/>
  <c r="AD51" i="1"/>
  <c r="AD69" i="1"/>
  <c r="AD74" i="1"/>
  <c r="AD90" i="1"/>
  <c r="AD116" i="1"/>
  <c r="AD119" i="1"/>
  <c r="AD165" i="1"/>
  <c r="AD185" i="1"/>
  <c r="AD315" i="1"/>
  <c r="AD426" i="1"/>
  <c r="AD429" i="1"/>
  <c r="AD447" i="1"/>
  <c r="AD452" i="1"/>
  <c r="AD45" i="1"/>
  <c r="AD52" i="1"/>
  <c r="AD62" i="1"/>
  <c r="AD104" i="1"/>
  <c r="AD120" i="1"/>
  <c r="AD166" i="1"/>
  <c r="AD176" i="1"/>
  <c r="AD308" i="1"/>
  <c r="AD316" i="1"/>
  <c r="AD317" i="1"/>
  <c r="AD318" i="1"/>
  <c r="AD337" i="1"/>
  <c r="AD46" i="1"/>
  <c r="AD91" i="1"/>
  <c r="AD97" i="1"/>
  <c r="AD105" i="1"/>
  <c r="AD148" i="1"/>
  <c r="AD167" i="1"/>
  <c r="AD177" i="1"/>
  <c r="AD181" i="1"/>
  <c r="AD190" i="1"/>
  <c r="AD196" i="1"/>
  <c r="AD200" i="1"/>
  <c r="AD203" i="1"/>
  <c r="AD227" i="1"/>
  <c r="AD245" i="1"/>
  <c r="AD272" i="1"/>
  <c r="AD276" i="1"/>
  <c r="AD279" i="1"/>
  <c r="AD299" i="1"/>
  <c r="AD304" i="1"/>
  <c r="AD412" i="1"/>
  <c r="AD413" i="1"/>
  <c r="AD414" i="1"/>
  <c r="AD419" i="1"/>
  <c r="AD421" i="1"/>
  <c r="AD425" i="1"/>
  <c r="AD442" i="1"/>
  <c r="AD48" i="1"/>
  <c r="AD207" i="1"/>
  <c r="AD228" i="1"/>
  <c r="AD257" i="1"/>
  <c r="AD460" i="1"/>
  <c r="AD461" i="1"/>
  <c r="AD53" i="1"/>
  <c r="AD143" i="1"/>
  <c r="AD149" i="1"/>
  <c r="AD213" i="1"/>
  <c r="AD290" i="1"/>
  <c r="AD54" i="1"/>
  <c r="AD92" i="1"/>
  <c r="AD150" i="1"/>
  <c r="AD168" i="1"/>
  <c r="AD194" i="1"/>
  <c r="AD55" i="1"/>
  <c r="AD82" i="1"/>
  <c r="AD93" i="1"/>
  <c r="AD101" i="1"/>
  <c r="AD106" i="1"/>
  <c r="AD113" i="1"/>
  <c r="AD117" i="1"/>
  <c r="AD121" i="1"/>
  <c r="AD126" i="1"/>
  <c r="AD144" i="1"/>
  <c r="AD151" i="1"/>
  <c r="AD169" i="1"/>
  <c r="AD246" i="1"/>
  <c r="AD258" i="1"/>
  <c r="AD280" i="1"/>
  <c r="AD283" i="1"/>
  <c r="AD285" i="1"/>
  <c r="AD291" i="1"/>
  <c r="AD409" i="1"/>
  <c r="AD427" i="1"/>
  <c r="AD430" i="1"/>
  <c r="AD437" i="1"/>
  <c r="AD440" i="1"/>
  <c r="AD444" i="1"/>
  <c r="AD453" i="1"/>
  <c r="AD259" i="1"/>
  <c r="AD300" i="1"/>
  <c r="AD305" i="1"/>
  <c r="AD309" i="1"/>
  <c r="AD319" i="1"/>
  <c r="AD395" i="1"/>
  <c r="AD396" i="1"/>
  <c r="AD397" i="1"/>
  <c r="AD365" i="1"/>
  <c r="AD38" i="1"/>
  <c r="AD63" i="1"/>
  <c r="AD72" i="1"/>
  <c r="AD122" i="1"/>
  <c r="AD170" i="1"/>
  <c r="AD182" i="1"/>
  <c r="AD204" i="1"/>
  <c r="AD217" i="1"/>
  <c r="AD221" i="1"/>
  <c r="AD229" i="1"/>
  <c r="AD247" i="1"/>
  <c r="AD264" i="1"/>
  <c r="AD265" i="1"/>
  <c r="AD268" i="1"/>
  <c r="AD269" i="1"/>
  <c r="AD274" i="1"/>
  <c r="AD301" i="1"/>
  <c r="AD303" i="1"/>
  <c r="AD306" i="1"/>
  <c r="AD310" i="1"/>
  <c r="AD320" i="1"/>
  <c r="AD360" i="1"/>
  <c r="AD410" i="1"/>
  <c r="AD415" i="1"/>
  <c r="AD470" i="1"/>
  <c r="AD471" i="1"/>
  <c r="AD488" i="1"/>
  <c r="AD489" i="1"/>
  <c r="AD355" i="1"/>
  <c r="AD366" i="1"/>
  <c r="AD370" i="1"/>
  <c r="AD458" i="1"/>
  <c r="AD60" i="1"/>
  <c r="AD357" i="1"/>
  <c r="AD359" i="1"/>
  <c r="AD321" i="1"/>
  <c r="AD371" i="1"/>
  <c r="AD384" i="1"/>
  <c r="AD385" i="1"/>
  <c r="AD386" i="1"/>
  <c r="AD387" i="1"/>
  <c r="AD398" i="1"/>
  <c r="AD399" i="1"/>
  <c r="AD400" i="1"/>
  <c r="AD401" i="1"/>
  <c r="AD402" i="1"/>
  <c r="AD403" i="1"/>
  <c r="AD404" i="1"/>
  <c r="AD405" i="1"/>
  <c r="AD64" i="1"/>
  <c r="AD218" i="1"/>
  <c r="AD292" i="1"/>
  <c r="AD322" i="1"/>
  <c r="AD323" i="1"/>
  <c r="AD145" i="1"/>
  <c r="AD248" i="1"/>
  <c r="AD302" i="1"/>
  <c r="AD307" i="1"/>
  <c r="AD205" i="1"/>
  <c r="AD260" i="1"/>
  <c r="AD294" i="1"/>
  <c r="AD295" i="1"/>
  <c r="AD297" i="1"/>
  <c r="AD298" i="1"/>
  <c r="AD39" i="1"/>
  <c r="AD47" i="1"/>
  <c r="AD49" i="1"/>
  <c r="AD56" i="1"/>
  <c r="AD65" i="1"/>
  <c r="AD78" i="1"/>
  <c r="AD83" i="1"/>
  <c r="AD86" i="1"/>
  <c r="AD94" i="1"/>
  <c r="AD98" i="1"/>
  <c r="AD107" i="1"/>
  <c r="AD114" i="1"/>
  <c r="AD127" i="1"/>
  <c r="AD136" i="1"/>
  <c r="AD152" i="1"/>
  <c r="AD171" i="1"/>
  <c r="AD178" i="1"/>
  <c r="AD183" i="1"/>
  <c r="AD189" i="1"/>
  <c r="AD195" i="1"/>
  <c r="AD197" i="1"/>
  <c r="AD201" i="1"/>
  <c r="AD206" i="1"/>
  <c r="AD208" i="1"/>
  <c r="AD211" i="1"/>
  <c r="AD219" i="1"/>
  <c r="AD222" i="1"/>
  <c r="AD226" i="1"/>
  <c r="AD230" i="1"/>
  <c r="AD233" i="1"/>
  <c r="AD234" i="1"/>
  <c r="AD235" i="1"/>
  <c r="AD250" i="1"/>
  <c r="AD270" i="1"/>
  <c r="AD271" i="1"/>
  <c r="AD273" i="1"/>
  <c r="AD275" i="1"/>
  <c r="AD277" i="1"/>
  <c r="AD282" i="1"/>
  <c r="AD286" i="1"/>
  <c r="AD296" i="1"/>
  <c r="AD324" i="1"/>
  <c r="AD338" i="1"/>
  <c r="AD352" i="1"/>
  <c r="AD356" i="1"/>
  <c r="AD362" i="1"/>
  <c r="AD411" i="1"/>
  <c r="AD420" i="1"/>
  <c r="AD422" i="1"/>
  <c r="AD432" i="1"/>
  <c r="AD441" i="1"/>
  <c r="AD445" i="1"/>
  <c r="AD2" i="1"/>
  <c r="AD4" i="1"/>
  <c r="AD7" i="1"/>
  <c r="AD9" i="1"/>
  <c r="AD10" i="1"/>
  <c r="AD12" i="1"/>
  <c r="AD14" i="1"/>
  <c r="AD15" i="1"/>
  <c r="AD16" i="1"/>
  <c r="AD20" i="1"/>
  <c r="AD21" i="1"/>
  <c r="AD22" i="1"/>
  <c r="AD24" i="1"/>
  <c r="AD25" i="1"/>
  <c r="AD26" i="1"/>
  <c r="AD28" i="1"/>
  <c r="AD266" i="1"/>
  <c r="AD57" i="1"/>
  <c r="AD79" i="1"/>
  <c r="AD84" i="1"/>
  <c r="AD99" i="1"/>
  <c r="AD108" i="1"/>
  <c r="AD153" i="1"/>
  <c r="AD172" i="1"/>
  <c r="AD186" i="1"/>
  <c r="AD214" i="1"/>
  <c r="AD251" i="1"/>
  <c r="AD435" i="1"/>
  <c r="AD438" i="1"/>
  <c r="AD448" i="1"/>
  <c r="AD70" i="1"/>
  <c r="AD154" i="1"/>
  <c r="AD173" i="1"/>
  <c r="AD287" i="1"/>
  <c r="AD261" i="1"/>
  <c r="AD267" i="1"/>
  <c r="AD325" i="1"/>
  <c r="AD353" i="1"/>
  <c r="AD459" i="1"/>
  <c r="AD155" i="1"/>
  <c r="AD249" i="1"/>
  <c r="AD463" i="1"/>
  <c r="AD465" i="1"/>
  <c r="AD472" i="1"/>
  <c r="AD473" i="1"/>
  <c r="AD481" i="1"/>
  <c r="AD466" i="1"/>
  <c r="AD482" i="1"/>
  <c r="AD262" i="1"/>
  <c r="AD406" i="1"/>
  <c r="AD66" i="1"/>
  <c r="AD73" i="1"/>
  <c r="AD95" i="1"/>
  <c r="AD100" i="1"/>
  <c r="AD179" i="1"/>
  <c r="AD184" i="1"/>
  <c r="AD288" i="1"/>
  <c r="AD326" i="1"/>
  <c r="AD118" i="1"/>
  <c r="AD123" i="1"/>
  <c r="AD156" i="1"/>
  <c r="AD174" i="1"/>
  <c r="AD443" i="1"/>
  <c r="AD454" i="1"/>
  <c r="AD137" i="1"/>
  <c r="AD67" i="1"/>
  <c r="AD109" i="1"/>
  <c r="AD157" i="1"/>
  <c r="AD223" i="1"/>
  <c r="AD278" i="1"/>
  <c r="AD372" i="1"/>
  <c r="AD373" i="1"/>
  <c r="AD71" i="1"/>
  <c r="AD75" i="1"/>
  <c r="AD76" i="1"/>
  <c r="AD85" i="1"/>
  <c r="AD87" i="1"/>
  <c r="AD128" i="1"/>
  <c r="AD158" i="1"/>
  <c r="AD175" i="1"/>
  <c r="AD215" i="1"/>
  <c r="AD216" i="1"/>
  <c r="AD263" i="1"/>
  <c r="AD327" i="1"/>
  <c r="AD328" i="1"/>
  <c r="AD329" i="1"/>
  <c r="AD330" i="1"/>
  <c r="AD331" i="1"/>
  <c r="AD332" i="1"/>
  <c r="AD333" i="1"/>
  <c r="AD334" i="1"/>
  <c r="AD335" i="1"/>
  <c r="AD428" i="1"/>
  <c r="AD433" i="1"/>
  <c r="AD436" i="1"/>
  <c r="AD449" i="1"/>
  <c r="AD115" i="1"/>
  <c r="AD110" i="1"/>
  <c r="AD180" i="1"/>
  <c r="AD388" i="1"/>
  <c r="AD392" i="1"/>
  <c r="AD393" i="1"/>
  <c r="AD450" i="1"/>
  <c r="AD390" i="1"/>
  <c r="AD336" i="1"/>
  <c r="AD389" i="1"/>
  <c r="AD367" i="1"/>
  <c r="AD368" i="1"/>
  <c r="AD369" i="1"/>
  <c r="AD346" i="1"/>
  <c r="AD347" i="1"/>
  <c r="AD349" i="1"/>
  <c r="AD416" i="1"/>
  <c r="AD467" i="1"/>
  <c r="AD475" i="1"/>
  <c r="AD483" i="1"/>
  <c r="AD423" i="1"/>
  <c r="AD424" i="1"/>
  <c r="AD468" i="1"/>
  <c r="AD476" i="1"/>
  <c r="AD477" i="1"/>
  <c r="AD478" i="1"/>
  <c r="AD479" i="1"/>
  <c r="AD484" i="1"/>
  <c r="AD485" i="1"/>
  <c r="AD486" i="1"/>
  <c r="AD487" i="1"/>
  <c r="AB3" i="1"/>
  <c r="AB13" i="1"/>
  <c r="AB23" i="1"/>
  <c r="AB138" i="1"/>
  <c r="AB139" i="1"/>
  <c r="AB237" i="1"/>
  <c r="AB238" i="1"/>
  <c r="AB5" i="1"/>
  <c r="AB6" i="1"/>
  <c r="AB30" i="1"/>
  <c r="AB31" i="1"/>
  <c r="AB40" i="1"/>
  <c r="AB41" i="1"/>
  <c r="AB42" i="1"/>
  <c r="AB58" i="1"/>
  <c r="AB130" i="1"/>
  <c r="AB131" i="1"/>
  <c r="AB140" i="1"/>
  <c r="AB141" i="1"/>
  <c r="AB239" i="1"/>
  <c r="AB240" i="1"/>
  <c r="AB253" i="1"/>
  <c r="AB407" i="1"/>
  <c r="AB408" i="1"/>
  <c r="AB417" i="1"/>
  <c r="AB418" i="1"/>
  <c r="AB8" i="1"/>
  <c r="AB27" i="1"/>
  <c r="AB29" i="1"/>
  <c r="AB241" i="1"/>
  <c r="AB32" i="1"/>
  <c r="AB132" i="1"/>
  <c r="AB254" i="1"/>
  <c r="AB159" i="1"/>
  <c r="AB311" i="1"/>
  <c r="AB374" i="1"/>
  <c r="AB231" i="1"/>
  <c r="AB33" i="1"/>
  <c r="AB161" i="1"/>
  <c r="AB133" i="1"/>
  <c r="AB451" i="1"/>
  <c r="AB289" i="1"/>
  <c r="AB191" i="1"/>
  <c r="AB490" i="1"/>
  <c r="AB493" i="1"/>
  <c r="AB209" i="1"/>
  <c r="AB462" i="1"/>
  <c r="AB469" i="1"/>
  <c r="AB480" i="1"/>
  <c r="AB210" i="1"/>
  <c r="AB134" i="1"/>
  <c r="AB224" i="1"/>
  <c r="AB439" i="1"/>
  <c r="AB242" i="1"/>
  <c r="AB243" i="1"/>
  <c r="AB293" i="1"/>
  <c r="AB34" i="1"/>
  <c r="AB43" i="1"/>
  <c r="AB281" i="1"/>
  <c r="AB431" i="1"/>
  <c r="AB198" i="1"/>
  <c r="AB456" i="1"/>
  <c r="AB340" i="1"/>
  <c r="AB350" i="1"/>
  <c r="AB457" i="1"/>
  <c r="AB341" i="1"/>
  <c r="AB342" i="1"/>
  <c r="AB343" i="1"/>
  <c r="AB344" i="1"/>
  <c r="AB345" i="1"/>
  <c r="AB363" i="1"/>
  <c r="AB312" i="1"/>
  <c r="AB394" i="1"/>
  <c r="AB375" i="1"/>
  <c r="AB236" i="1"/>
  <c r="AB313" i="1"/>
  <c r="AB376" i="1"/>
  <c r="AB391" i="1"/>
  <c r="AB377" i="1"/>
  <c r="AB378" i="1"/>
  <c r="AB59" i="1"/>
  <c r="AB68" i="1"/>
  <c r="AB112" i="1"/>
  <c r="AB129" i="1"/>
  <c r="AB255" i="1"/>
  <c r="AB314" i="1"/>
  <c r="AB364" i="1"/>
  <c r="AB379" i="1"/>
  <c r="AB446" i="1"/>
  <c r="AB455" i="1"/>
  <c r="AB202" i="1"/>
  <c r="AB354" i="1"/>
  <c r="AB35" i="1"/>
  <c r="AB44" i="1"/>
  <c r="AB61" i="1"/>
  <c r="AB142" i="1"/>
  <c r="AB160" i="1"/>
  <c r="AB162" i="1"/>
  <c r="AB199" i="1"/>
  <c r="AB232" i="1"/>
  <c r="AB244" i="1"/>
  <c r="AB256" i="1"/>
  <c r="AB361" i="1"/>
  <c r="AB135" i="1"/>
  <c r="AB380" i="1"/>
  <c r="AB381" i="1"/>
  <c r="AB36" i="1"/>
  <c r="AB50" i="1"/>
  <c r="AB80" i="1"/>
  <c r="AB88" i="1"/>
  <c r="AB102" i="1"/>
  <c r="AB146" i="1"/>
  <c r="AB163" i="1"/>
  <c r="AB187" i="1"/>
  <c r="AB382" i="1"/>
  <c r="AB383" i="1"/>
  <c r="AB77" i="1"/>
  <c r="AB81" i="1"/>
  <c r="AB89" i="1"/>
  <c r="AB96" i="1"/>
  <c r="AB103" i="1"/>
  <c r="AB111" i="1"/>
  <c r="AB124" i="1"/>
  <c r="AB125" i="1"/>
  <c r="AB147" i="1"/>
  <c r="AB164" i="1"/>
  <c r="AB188" i="1"/>
  <c r="AB193" i="1"/>
  <c r="AB212" i="1"/>
  <c r="AB220" i="1"/>
  <c r="AB225" i="1"/>
  <c r="AB252" i="1"/>
  <c r="AB284" i="1"/>
  <c r="AB351" i="1"/>
  <c r="AB358" i="1"/>
  <c r="AB434" i="1"/>
  <c r="AB37" i="1"/>
  <c r="AB51" i="1"/>
  <c r="AB69" i="1"/>
  <c r="AB74" i="1"/>
  <c r="AB90" i="1"/>
  <c r="AB116" i="1"/>
  <c r="AB119" i="1"/>
  <c r="AB165" i="1"/>
  <c r="AB185" i="1"/>
  <c r="AB315" i="1"/>
  <c r="AB426" i="1"/>
  <c r="AB429" i="1"/>
  <c r="AB447" i="1"/>
  <c r="AB452" i="1"/>
  <c r="AB45" i="1"/>
  <c r="AB52" i="1"/>
  <c r="AB62" i="1"/>
  <c r="AB104" i="1"/>
  <c r="AB120" i="1"/>
  <c r="AB166" i="1"/>
  <c r="AB176" i="1"/>
  <c r="AB308" i="1"/>
  <c r="AB316" i="1"/>
  <c r="AB317" i="1"/>
  <c r="AB318" i="1"/>
  <c r="AB337" i="1"/>
  <c r="AB46" i="1"/>
  <c r="AB91" i="1"/>
  <c r="AB97" i="1"/>
  <c r="AB105" i="1"/>
  <c r="AB148" i="1"/>
  <c r="AB167" i="1"/>
  <c r="AB177" i="1"/>
  <c r="AB181" i="1"/>
  <c r="AB190" i="1"/>
  <c r="AB196" i="1"/>
  <c r="AB200" i="1"/>
  <c r="AB203" i="1"/>
  <c r="AB227" i="1"/>
  <c r="AB245" i="1"/>
  <c r="AB272" i="1"/>
  <c r="AB276" i="1"/>
  <c r="AB279" i="1"/>
  <c r="AB299" i="1"/>
  <c r="AB304" i="1"/>
  <c r="AB412" i="1"/>
  <c r="AB413" i="1"/>
  <c r="AB414" i="1"/>
  <c r="AB419" i="1"/>
  <c r="AB421" i="1"/>
  <c r="AB425" i="1"/>
  <c r="AB442" i="1"/>
  <c r="AB48" i="1"/>
  <c r="AB207" i="1"/>
  <c r="AB228" i="1"/>
  <c r="AB257" i="1"/>
  <c r="AB460" i="1"/>
  <c r="AB461" i="1"/>
  <c r="AB53" i="1"/>
  <c r="AB143" i="1"/>
  <c r="AB149" i="1"/>
  <c r="AB213" i="1"/>
  <c r="AB290" i="1"/>
  <c r="AB54" i="1"/>
  <c r="AB92" i="1"/>
  <c r="AB150" i="1"/>
  <c r="AB168" i="1"/>
  <c r="AB194" i="1"/>
  <c r="AB55" i="1"/>
  <c r="AB82" i="1"/>
  <c r="AB93" i="1"/>
  <c r="AB101" i="1"/>
  <c r="AB106" i="1"/>
  <c r="AB113" i="1"/>
  <c r="AB117" i="1"/>
  <c r="AB121" i="1"/>
  <c r="AB126" i="1"/>
  <c r="AB144" i="1"/>
  <c r="AB151" i="1"/>
  <c r="AB169" i="1"/>
  <c r="AB246" i="1"/>
  <c r="AB258" i="1"/>
  <c r="AB280" i="1"/>
  <c r="AB283" i="1"/>
  <c r="AB285" i="1"/>
  <c r="AB291" i="1"/>
  <c r="AB409" i="1"/>
  <c r="AB427" i="1"/>
  <c r="AB430" i="1"/>
  <c r="AB437" i="1"/>
  <c r="AB440" i="1"/>
  <c r="AB444" i="1"/>
  <c r="AB453" i="1"/>
  <c r="AB259" i="1"/>
  <c r="AB300" i="1"/>
  <c r="AB305" i="1"/>
  <c r="AB309" i="1"/>
  <c r="AB319" i="1"/>
  <c r="AB395" i="1"/>
  <c r="AB396" i="1"/>
  <c r="AB397" i="1"/>
  <c r="AB365" i="1"/>
  <c r="AB38" i="1"/>
  <c r="AB63" i="1"/>
  <c r="AB72" i="1"/>
  <c r="AB122" i="1"/>
  <c r="AB170" i="1"/>
  <c r="AB182" i="1"/>
  <c r="AB204" i="1"/>
  <c r="AB217" i="1"/>
  <c r="AB221" i="1"/>
  <c r="AB229" i="1"/>
  <c r="AB247" i="1"/>
  <c r="AB264" i="1"/>
  <c r="AB265" i="1"/>
  <c r="AB268" i="1"/>
  <c r="AB269" i="1"/>
  <c r="AB274" i="1"/>
  <c r="AB301" i="1"/>
  <c r="AB303" i="1"/>
  <c r="AB306" i="1"/>
  <c r="AB310" i="1"/>
  <c r="AB320" i="1"/>
  <c r="AB360" i="1"/>
  <c r="AB410" i="1"/>
  <c r="AB415" i="1"/>
  <c r="AB470" i="1"/>
  <c r="AB471" i="1"/>
  <c r="AB488" i="1"/>
  <c r="AB489" i="1"/>
  <c r="AB355" i="1"/>
  <c r="AB366" i="1"/>
  <c r="AB370" i="1"/>
  <c r="AB458" i="1"/>
  <c r="AB60" i="1"/>
  <c r="AB357" i="1"/>
  <c r="AB359" i="1"/>
  <c r="AB321" i="1"/>
  <c r="AB371" i="1"/>
  <c r="AB384" i="1"/>
  <c r="AB385" i="1"/>
  <c r="AB386" i="1"/>
  <c r="AB387" i="1"/>
  <c r="AB398" i="1"/>
  <c r="AB399" i="1"/>
  <c r="AB400" i="1"/>
  <c r="AB401" i="1"/>
  <c r="AB402" i="1"/>
  <c r="AB403" i="1"/>
  <c r="AB404" i="1"/>
  <c r="AB405" i="1"/>
  <c r="AB64" i="1"/>
  <c r="AB218" i="1"/>
  <c r="AB292" i="1"/>
  <c r="AB322" i="1"/>
  <c r="AB323" i="1"/>
  <c r="AB145" i="1"/>
  <c r="AB248" i="1"/>
  <c r="AB302" i="1"/>
  <c r="AB307" i="1"/>
  <c r="AB205" i="1"/>
  <c r="AB260" i="1"/>
  <c r="AB294" i="1"/>
  <c r="AB295" i="1"/>
  <c r="AB297" i="1"/>
  <c r="AB298" i="1"/>
  <c r="AB39" i="1"/>
  <c r="AB47" i="1"/>
  <c r="AB49" i="1"/>
  <c r="AB56" i="1"/>
  <c r="AB65" i="1"/>
  <c r="AB78" i="1"/>
  <c r="AB83" i="1"/>
  <c r="AB86" i="1"/>
  <c r="AB94" i="1"/>
  <c r="AB98" i="1"/>
  <c r="AB107" i="1"/>
  <c r="AB114" i="1"/>
  <c r="AB127" i="1"/>
  <c r="AB136" i="1"/>
  <c r="AB152" i="1"/>
  <c r="AB171" i="1"/>
  <c r="AB178" i="1"/>
  <c r="AB183" i="1"/>
  <c r="AB189" i="1"/>
  <c r="AB195" i="1"/>
  <c r="AB197" i="1"/>
  <c r="AB201" i="1"/>
  <c r="AB206" i="1"/>
  <c r="AB208" i="1"/>
  <c r="AB211" i="1"/>
  <c r="AB219" i="1"/>
  <c r="AB222" i="1"/>
  <c r="AB226" i="1"/>
  <c r="AB230" i="1"/>
  <c r="AB233" i="1"/>
  <c r="AB234" i="1"/>
  <c r="AB235" i="1"/>
  <c r="AB250" i="1"/>
  <c r="AB270" i="1"/>
  <c r="AB271" i="1"/>
  <c r="AB273" i="1"/>
  <c r="AB275" i="1"/>
  <c r="AB277" i="1"/>
  <c r="AB282" i="1"/>
  <c r="AB286" i="1"/>
  <c r="AB296" i="1"/>
  <c r="AB324" i="1"/>
  <c r="AB338" i="1"/>
  <c r="AB352" i="1"/>
  <c r="AB356" i="1"/>
  <c r="AB362" i="1"/>
  <c r="AB411" i="1"/>
  <c r="AB420" i="1"/>
  <c r="AB422" i="1"/>
  <c r="AB432" i="1"/>
  <c r="AB441" i="1"/>
  <c r="AB445" i="1"/>
  <c r="AB2" i="1"/>
  <c r="AB4" i="1"/>
  <c r="AB7" i="1"/>
  <c r="AB9" i="1"/>
  <c r="AB10" i="1"/>
  <c r="AB12" i="1"/>
  <c r="AB14" i="1"/>
  <c r="AB15" i="1"/>
  <c r="AB16" i="1"/>
  <c r="AB20" i="1"/>
  <c r="AB21" i="1"/>
  <c r="AB22" i="1"/>
  <c r="AB24" i="1"/>
  <c r="AB25" i="1"/>
  <c r="AB26" i="1"/>
  <c r="AB28" i="1"/>
  <c r="AB266" i="1"/>
  <c r="AB57" i="1"/>
  <c r="AB79" i="1"/>
  <c r="AB84" i="1"/>
  <c r="AB99" i="1"/>
  <c r="AB108" i="1"/>
  <c r="AB153" i="1"/>
  <c r="AB172" i="1"/>
  <c r="AB186" i="1"/>
  <c r="AB214" i="1"/>
  <c r="AB251" i="1"/>
  <c r="AB435" i="1"/>
  <c r="AB438" i="1"/>
  <c r="AB448" i="1"/>
  <c r="AB70" i="1"/>
  <c r="AB154" i="1"/>
  <c r="AB173" i="1"/>
  <c r="AB287" i="1"/>
  <c r="AB261" i="1"/>
  <c r="AB267" i="1"/>
  <c r="AB325" i="1"/>
  <c r="AB353" i="1"/>
  <c r="AB459" i="1"/>
  <c r="AB155" i="1"/>
  <c r="AB249" i="1"/>
  <c r="AB463" i="1"/>
  <c r="AB465" i="1"/>
  <c r="AB472" i="1"/>
  <c r="AB473" i="1"/>
  <c r="AB481" i="1"/>
  <c r="AB466" i="1"/>
  <c r="AB482" i="1"/>
  <c r="AB262" i="1"/>
  <c r="AB406" i="1"/>
  <c r="AB66" i="1"/>
  <c r="AB73" i="1"/>
  <c r="AB95" i="1"/>
  <c r="AB100" i="1"/>
  <c r="AB179" i="1"/>
  <c r="AB184" i="1"/>
  <c r="AB288" i="1"/>
  <c r="AB326" i="1"/>
  <c r="AB118" i="1"/>
  <c r="AB123" i="1"/>
  <c r="AB156" i="1"/>
  <c r="AB174" i="1"/>
  <c r="AB443" i="1"/>
  <c r="AB454" i="1"/>
  <c r="AB137" i="1"/>
  <c r="AB67" i="1"/>
  <c r="AB109" i="1"/>
  <c r="AB157" i="1"/>
  <c r="AB223" i="1"/>
  <c r="AB278" i="1"/>
  <c r="AB372" i="1"/>
  <c r="AB373" i="1"/>
  <c r="AB71" i="1"/>
  <c r="AB75" i="1"/>
  <c r="AB76" i="1"/>
  <c r="AB85" i="1"/>
  <c r="AB87" i="1"/>
  <c r="AB128" i="1"/>
  <c r="AB158" i="1"/>
  <c r="AB175" i="1"/>
  <c r="AB215" i="1"/>
  <c r="AB216" i="1"/>
  <c r="AB263" i="1"/>
  <c r="AB327" i="1"/>
  <c r="AB328" i="1"/>
  <c r="AB329" i="1"/>
  <c r="AB330" i="1"/>
  <c r="AB331" i="1"/>
  <c r="AB332" i="1"/>
  <c r="AB333" i="1"/>
  <c r="AB334" i="1"/>
  <c r="AB335" i="1"/>
  <c r="AB428" i="1"/>
  <c r="AB433" i="1"/>
  <c r="AB436" i="1"/>
  <c r="AB449" i="1"/>
  <c r="AB115" i="1"/>
  <c r="AB110" i="1"/>
  <c r="AB180" i="1"/>
  <c r="AB388" i="1"/>
  <c r="AB392" i="1"/>
  <c r="AB393" i="1"/>
  <c r="AB450" i="1"/>
  <c r="AB390" i="1"/>
  <c r="AB336" i="1"/>
  <c r="AB389" i="1"/>
  <c r="AB367" i="1"/>
  <c r="AB368" i="1"/>
  <c r="AB369" i="1"/>
  <c r="AB346" i="1"/>
  <c r="AB347" i="1"/>
  <c r="AB349" i="1"/>
  <c r="AB416" i="1"/>
  <c r="AB467" i="1"/>
  <c r="AB475" i="1"/>
  <c r="AB483" i="1"/>
  <c r="AB423" i="1"/>
  <c r="AB424" i="1"/>
  <c r="AB468" i="1"/>
  <c r="AB476" i="1"/>
  <c r="AB477" i="1"/>
  <c r="AB478" i="1"/>
  <c r="AB479" i="1"/>
  <c r="AB484" i="1"/>
  <c r="AB485" i="1"/>
  <c r="AB486" i="1"/>
  <c r="AB487" i="1"/>
  <c r="AG339" i="1"/>
  <c r="AF339" i="1"/>
  <c r="AD339" i="1"/>
  <c r="AB339" i="1"/>
  <c r="AO27" i="1" l="1"/>
  <c r="AO8" i="1"/>
  <c r="AP9" i="1"/>
  <c r="AO3" i="1"/>
  <c r="AO2" i="1"/>
  <c r="AG494" i="1"/>
  <c r="AM494" i="1"/>
  <c r="AN12" i="1"/>
  <c r="AN494" i="1" s="1"/>
  <c r="AO12" i="1" l="1"/>
  <c r="AO494" i="1" l="1"/>
</calcChain>
</file>

<file path=xl/sharedStrings.xml><?xml version="1.0" encoding="utf-8"?>
<sst xmlns="http://schemas.openxmlformats.org/spreadsheetml/2006/main" count="9892" uniqueCount="1040">
  <si>
    <t>Codigo Origen</t>
  </si>
  <si>
    <t>Origen (FF)</t>
  </si>
  <si>
    <t>Codigo Subfuncion</t>
  </si>
  <si>
    <t>Nombre Subfuncion</t>
  </si>
  <si>
    <t>Codigo Clasifi. Prog</t>
  </si>
  <si>
    <t>Detalle Clasifi Prog</t>
  </si>
  <si>
    <t>Cod. Dependencia</t>
  </si>
  <si>
    <t>Dependencia</t>
  </si>
  <si>
    <t>Codigo Programa</t>
  </si>
  <si>
    <t>Nombre programa</t>
  </si>
  <si>
    <t>Cod. Unidad Ejectura</t>
  </si>
  <si>
    <t>Centro costos</t>
  </si>
  <si>
    <t>Codigo Proyecto</t>
  </si>
  <si>
    <t>Proyecto</t>
  </si>
  <si>
    <t>Capitulo codigo</t>
  </si>
  <si>
    <t>Capitulo nombre</t>
  </si>
  <si>
    <t>Partida</t>
  </si>
  <si>
    <t>Descripción</t>
  </si>
  <si>
    <t>Codigo Destino</t>
  </si>
  <si>
    <t>Concepto Destino</t>
  </si>
  <si>
    <t>Importe Ajustado</t>
  </si>
  <si>
    <t>Presupuestado</t>
  </si>
  <si>
    <t>Pre-Comprometido</t>
  </si>
  <si>
    <t>Comprometido</t>
  </si>
  <si>
    <t>Devengado</t>
  </si>
  <si>
    <t>Ejercido</t>
  </si>
  <si>
    <t>Pagado</t>
  </si>
  <si>
    <t>Ampliación</t>
  </si>
  <si>
    <t>Ampliación por transferencia</t>
  </si>
  <si>
    <t>Disminución</t>
  </si>
  <si>
    <t>Disminución por transferencia</t>
  </si>
  <si>
    <t>Ajuste por</t>
  </si>
  <si>
    <t>2.5-03-22</t>
  </si>
  <si>
    <t>PRODDER 2022 (APORTACIÓN FEDERAL)</t>
  </si>
  <si>
    <t>1.3.4</t>
  </si>
  <si>
    <t>FUNCIÓN PÚBLICA</t>
  </si>
  <si>
    <t>M</t>
  </si>
  <si>
    <t xml:space="preserve">Actividades de apoyo administrativo desarrolladas </t>
  </si>
  <si>
    <t>04_23</t>
  </si>
  <si>
    <t>TESORERÍA MUNICIPAL</t>
  </si>
  <si>
    <t>GOBIERNO EFECTIVO</t>
  </si>
  <si>
    <t>013_23</t>
  </si>
  <si>
    <t>DIRECCIÓN GENERAL DE FINANZAS</t>
  </si>
  <si>
    <t>PROYECTO DE PRESUPUESTO</t>
  </si>
  <si>
    <t>SERVICIOS GENERALES</t>
  </si>
  <si>
    <t>Reintegro de Remanentes de Recursos Federales y Estatales</t>
  </si>
  <si>
    <t>SIN DESCRIPCIÓN PARA DESTINOS 00</t>
  </si>
  <si>
    <t>1.5-01-23</t>
  </si>
  <si>
    <t>PARTICIPACIONES FEDERALES 2023</t>
  </si>
  <si>
    <t>E</t>
  </si>
  <si>
    <t>Actividades del sector público, que realiza en for</t>
  </si>
  <si>
    <t>05_23</t>
  </si>
  <si>
    <t>OFICIALÍA MAYOR</t>
  </si>
  <si>
    <t>015_23</t>
  </si>
  <si>
    <t>DIRECCIÓN GENERAL DE ADMINISTRACIÓN</t>
  </si>
  <si>
    <t>SERVICIOS PERSONALES</t>
  </si>
  <si>
    <t>SUELDO BASE AL PERSONAL PERMANENTE</t>
  </si>
  <si>
    <t>GRATIFICACIÓN DE FIN DE AÑO</t>
  </si>
  <si>
    <t>APORTACIONES AL SISTEMA DE RETIRO DE PENSIONES</t>
  </si>
  <si>
    <t>2.6-06-23</t>
  </si>
  <si>
    <t>BARRIOS DE PAZ 2023 (APORTACIÓN ESTATAL)</t>
  </si>
  <si>
    <t>01_23</t>
  </si>
  <si>
    <t>PRESIDENCIA</t>
  </si>
  <si>
    <t>003_23</t>
  </si>
  <si>
    <t>JEFATURA DE GABINETE</t>
  </si>
  <si>
    <t>DESPACHO DE LA JEFATURA DE GABINETE</t>
  </si>
  <si>
    <t>MATERIALES Y SUMINISTROS</t>
  </si>
  <si>
    <t>VESTUARIO Y UNIFORMES</t>
  </si>
  <si>
    <t>NOS MOVEMOS SEGURAS</t>
  </si>
  <si>
    <t>EDUCANDO PARA LA IGUALDAD</t>
  </si>
  <si>
    <t>SERVICIOS DE APOYO ADMINISTRATIVO, FOTOCOPIADO E IMPRESIÓN</t>
  </si>
  <si>
    <t>BIENES ADQUIRIDOS</t>
  </si>
  <si>
    <t>HONORARIOS ASIMILABLES A SALARIOS</t>
  </si>
  <si>
    <t>MATERIALES, ÚTILES Y EQUIPOS MENORES DE OFICINA</t>
  </si>
  <si>
    <t>MATERIALES Y ÚTILES DE IMPRESIÓN Y REPRODUCCIÓN</t>
  </si>
  <si>
    <t>MATERIALES, ÚTILES Y EQUIPOS MENORES DE TECNOLOGÍAS DE LA INFORMACIÓN Y COMUNICACIONES</t>
  </si>
  <si>
    <t>MATERIALES Y ÚTILES DE ENSEÑANZA</t>
  </si>
  <si>
    <t>COMBUSTIBLES, LUBRICANTES Y ADITIVOS</t>
  </si>
  <si>
    <t>SERVICIOS PROFESIONALES, CIENTÍFICOS Y TÉCNICOS INTEGRALES</t>
  </si>
  <si>
    <t>BIENES MUEBLES, INMUEBLES E INTANGIBLES</t>
  </si>
  <si>
    <t>MUEBLES DE OFICINA Y ESTANTERÍA</t>
  </si>
  <si>
    <t>OTROS MOBILIARIOS Y EQUIPOS DE ADMINISTRACIÓN</t>
  </si>
  <si>
    <t>1.6-01-23</t>
  </si>
  <si>
    <t>PARTICIPACIONES ESTATALES 2023</t>
  </si>
  <si>
    <t>SUELDOS BASE AL PERSONAL EVENTUAL</t>
  </si>
  <si>
    <t>OTRAS PRESTACIONES SOCIALES Y ECONÓMICAS</t>
  </si>
  <si>
    <t>2.6-01-23</t>
  </si>
  <si>
    <t>SUBSIDIO POLICÍA METROPOLITANA 2023 (APORTACIÓN ESTATAL)</t>
  </si>
  <si>
    <t>ESTÍMULOS</t>
  </si>
  <si>
    <t>2.6-15-23</t>
  </si>
  <si>
    <t>ACADEMIAS DEPORTIVAS, ESPACIOS DE PAZ 2023 (APORTACIÓN ESTATAL)</t>
  </si>
  <si>
    <t>2.5.6</t>
  </si>
  <si>
    <t>OTRO SERVICIOS EDUCATIVOS Y ACTIVIDADES INHERENTES</t>
  </si>
  <si>
    <t>S</t>
  </si>
  <si>
    <t>Definidos en el Presupuesto de Egresos y los que s</t>
  </si>
  <si>
    <t>06_23</t>
  </si>
  <si>
    <t>COORDINACIÓN GENERAL DE CONSTRUCCIÓN DE COMUNIDAD</t>
  </si>
  <si>
    <t>SOCIEDAD COHESIVA Y RESILENTE</t>
  </si>
  <si>
    <t>016_23</t>
  </si>
  <si>
    <t>DESPACHO DE LA COORDINACIÓN GENERAL DE C</t>
  </si>
  <si>
    <t>APOYO A INSTITUCIONES EDUCATIVAS</t>
  </si>
  <si>
    <t>ARTÍCULOS DEPORTIVOS</t>
  </si>
  <si>
    <t>GASTOS DE ORDEN  SOCIAL Y CULTURAL</t>
  </si>
  <si>
    <t>TRANSFERENCIAS, ASIGNACIONES, SUBSIDIOS Y OTRAS AYUDAS</t>
  </si>
  <si>
    <t>AYUDAS SOCIALES A PERSONAS</t>
  </si>
  <si>
    <t>UNIFORMES DEPORTIVOS PARA ACADEMIAS DEPORTIVAS</t>
  </si>
  <si>
    <t>2.5-02-23</t>
  </si>
  <si>
    <t>FONDO DE APORTACIÓN AL FORTALECIMIENTO MUNICIPAL 2023 (FORTAMUN)</t>
  </si>
  <si>
    <t>1.7.1</t>
  </si>
  <si>
    <t>POLICÍA</t>
  </si>
  <si>
    <t>R</t>
  </si>
  <si>
    <t>Solamente actividades específicas, distintas a las</t>
  </si>
  <si>
    <t>08_23</t>
  </si>
  <si>
    <t>COMISARÍA DE LA POLICÍA PREVENTIVA MUNICIPAL</t>
  </si>
  <si>
    <t>SEGURIDAD CIUDADANA</t>
  </si>
  <si>
    <t>025_23</t>
  </si>
  <si>
    <t>DESPACHO DE LA COMISARÍA DE LA POLICÍA P</t>
  </si>
  <si>
    <t>CAPACITACIÓN</t>
  </si>
  <si>
    <t>SERVICIOS DE CAPACITACIÓN</t>
  </si>
  <si>
    <t>EQUIPAMIENTO</t>
  </si>
  <si>
    <t>PRENDAS DE PROTECCIÓN PARA SEGURIDAD PÚBLICA Y NACIONAL</t>
  </si>
  <si>
    <t>DESPLIEGUE OPERATIVO COMISARIA DE LA POLICIA</t>
  </si>
  <si>
    <t>3.8.4</t>
  </si>
  <si>
    <t>INNOVACIÓN</t>
  </si>
  <si>
    <t>11_23</t>
  </si>
  <si>
    <t>COORDINACIÓN GENERAL DE GOBIERNO INTELIGENTE E INNOVACIÓN GUBERNAMENTAL</t>
  </si>
  <si>
    <t>031_23</t>
  </si>
  <si>
    <t>DESPACHO DE LA COORDINACIÓN GENERAL DE G</t>
  </si>
  <si>
    <t>SISTEMAS INFORMATICOS MODERNIZADOS RECIBIDOS</t>
  </si>
  <si>
    <t>OTROS EQUIPOS</t>
  </si>
  <si>
    <t>2.1.1</t>
  </si>
  <si>
    <t>ORDENACIÓN DE DESECHOS</t>
  </si>
  <si>
    <t>07_23</t>
  </si>
  <si>
    <t>GABINETE INTEGRAL DE INFRAESTRUCTURA Y SERVICIOS PÚBLICOS</t>
  </si>
  <si>
    <t>INFRAESTRUCTURA Y SERVICIOS PÚBLICOS</t>
  </si>
  <si>
    <t>021_23</t>
  </si>
  <si>
    <t>DIRECCIÓN DE ASEO PÚBLICO</t>
  </si>
  <si>
    <t>RECOLECCION DE RESIDUOS SOLIDOS  URBANOS</t>
  </si>
  <si>
    <t>SERVICIOS DE LIMPIEZA Y MANEJO DE DESECHOS</t>
  </si>
  <si>
    <t>2.2.4</t>
  </si>
  <si>
    <t>ALUMBRADO PÚBLICO</t>
  </si>
  <si>
    <t>020_23</t>
  </si>
  <si>
    <t>DIRECCIÓN DE ALUMBRADO PÚBLICO</t>
  </si>
  <si>
    <t>SERVICIO DE MANTENIMIENTO DE ALUMBRADO PÚBLICO</t>
  </si>
  <si>
    <t>ENERGÍA ELÉCTRICA</t>
  </si>
  <si>
    <t>DEUDA PUBLICA</t>
  </si>
  <si>
    <t>AMORTIZACIÓN DE LA DEUDA INTERNA CON INSTITUCIONES DE CRÉDITO</t>
  </si>
  <si>
    <t>INTERESES DE LA DEUDA INTERNA CON INSTITUCIONES  DE CRÉDITO</t>
  </si>
  <si>
    <t>ARRENDAMIENTO DE EQUIPO DE TRANSPORTE</t>
  </si>
  <si>
    <t>K</t>
  </si>
  <si>
    <t>Proyectos de inversión sujetos a registro en la Ca</t>
  </si>
  <si>
    <t>023_23</t>
  </si>
  <si>
    <t>DIRECCIÓN GENERAL DE OBRAS PÚBLICAS</t>
  </si>
  <si>
    <t>OBRAS DE INFRAESTRUCTURA MUNICIPAL</t>
  </si>
  <si>
    <t>INVERSION PUBLICA</t>
  </si>
  <si>
    <t>EDIFICACIÓN NO  HABITACIONAL</t>
  </si>
  <si>
    <t>CONSTRUCCIÓN DE OBRAS PARA EL ABASTECIMIENTO DE AGUA, PETRÓLEO, GAS, ELECTRICIDAD Y TELECOMUNICACIONES</t>
  </si>
  <si>
    <t>CONSTRUCCIÓN DE VÍAS DE COMUNICACIÓN</t>
  </si>
  <si>
    <t>1.7.2</t>
  </si>
  <si>
    <t>PROTECCIÓN CIVIL</t>
  </si>
  <si>
    <t>02_23</t>
  </si>
  <si>
    <t>SECRETARÍA GENERAL DEL AYUNTAMIENTO</t>
  </si>
  <si>
    <t>009_23</t>
  </si>
  <si>
    <t>DIRECCIÓN GENERAL ADJUNTA DE PROTECCIÓN</t>
  </si>
  <si>
    <t>SERVICIO DE UNIDADES MOVILES ARRENDADAS</t>
  </si>
  <si>
    <t>DESPLIEGUE OPERATIVO PROTECCIÓN CIVIL Y SERVICIOS MEDICOS</t>
  </si>
  <si>
    <t>2.6-05-23</t>
  </si>
  <si>
    <t>PROGRAMA ESTRATEGIA ALE 2023 (APORTACIÓN ESTATAL)</t>
  </si>
  <si>
    <t>SERVICIOS DE DISEÑO, ARQUITECTURA, INGENIERÍA Y ACTIVIDADES RELACIONADAS</t>
  </si>
  <si>
    <t>SISTEMAS DE AIRE ACONDICIONADO, CALEFACCIÓN Y DE REFRIGERACIÓN INDUSTRIAL Y COMERCIAL</t>
  </si>
  <si>
    <t>004_23</t>
  </si>
  <si>
    <t>DIRECCIÓN DE COMUNICACIÓN</t>
  </si>
  <si>
    <t>COMUNICACIÓN ESTRATÉGICA DEL GOBIERNO</t>
  </si>
  <si>
    <t>DIFUSIÓN POR RADIO, TELEVISIÓN Y OTROS MEDIOS DE MENSAJES SOBRE PROGRAMAS Y ACTIVIDADES GUBERNAMENTALES</t>
  </si>
  <si>
    <t>REPARACIÓN Y MANTENIMIENTO DE EQUIPO DE TRANSPORTE</t>
  </si>
  <si>
    <t>VEHICULOS Y EQUIPO DE TRANSPORTE</t>
  </si>
  <si>
    <t>1.6-05-23</t>
  </si>
  <si>
    <t>PROGRAMA ESTRATEGIA ALE 2023 (APORTACIÓN MUNICIPAL)</t>
  </si>
  <si>
    <t>SERVICIOS DE TELECOMUNICACIONES Y SATÉLITES</t>
  </si>
  <si>
    <t>1.1-14-23</t>
  </si>
  <si>
    <t>RECURSOS FISCALES (RESERVAS TERRITORIALES) 2023</t>
  </si>
  <si>
    <t>TERRENOS</t>
  </si>
  <si>
    <t>O</t>
  </si>
  <si>
    <t>Actividades que realizan la función pública o cont</t>
  </si>
  <si>
    <t>CORRESPONSABILIDAD SOCIAL (TRANSVERSAL)</t>
  </si>
  <si>
    <t>007_23</t>
  </si>
  <si>
    <t>DIRECCIÓN DE LA SECRETARÍA GENERAL</t>
  </si>
  <si>
    <t>CONDONACIÓN Y/O REDUCCIÓN DE SANCIONES</t>
  </si>
  <si>
    <t>IMPUESTOS Y DERECHOS</t>
  </si>
  <si>
    <t>2.6-01-22</t>
  </si>
  <si>
    <t>SUBSIDIO POLICÍA METROPOLITANA 2022 (APORTACIÓN ESTATAL)</t>
  </si>
  <si>
    <t>2.6-10-22</t>
  </si>
  <si>
    <t>JALISCO CRECE 2022 (APORTACIÓN ESTATAL)</t>
  </si>
  <si>
    <t>2.6-02-22</t>
  </si>
  <si>
    <t>EMPEDRADOS 2022 (APORTACIÓN ESTATAL)</t>
  </si>
  <si>
    <t>2.5-01-22</t>
  </si>
  <si>
    <t>FONDO DE APORTACIÓN A LA INFRAESTRUCTURA SOCIAL MUNICIPAL 2022 (FISM)</t>
  </si>
  <si>
    <t>2.6-11-22</t>
  </si>
  <si>
    <t>ESTRATEGIA DE SEGURIDAD URBANO-COMUNITARIA "PUNTOS PURPURA" 2022 (APORTACIÓN ESTATAL)</t>
  </si>
  <si>
    <t>1.1-00-23</t>
  </si>
  <si>
    <t>RECURSOS FISCALES 2023</t>
  </si>
  <si>
    <t>2.7.1</t>
  </si>
  <si>
    <t>OTROS ASUNTOS SOCIALES</t>
  </si>
  <si>
    <t>15_23</t>
  </si>
  <si>
    <t>INSTITUTO DE ALTERNATIVAS PARA LOS JÓVENES (INDAJO)</t>
  </si>
  <si>
    <t>035_23</t>
  </si>
  <si>
    <t>INSTITUTO DE ALTERNATIVAS PARA LOS JÓVEN</t>
  </si>
  <si>
    <t>PROGRAMAS Y ACCIONES CULTURALES, RECREATIVOS Y DEPORTIVAS</t>
  </si>
  <si>
    <t>TRANSFERENCIAS OTORGADAS A ENTIDADES PARAESTATALES NO EMPRESARIALES Y NO FINANCIERAS</t>
  </si>
  <si>
    <t>APOYO A LAS AGENCIAS Y DELEGACIONES DEL MUNICIPIO</t>
  </si>
  <si>
    <t>AYUDAS SOCIALES A INSTITUCIONES SIN FINES DE LUCRO</t>
  </si>
  <si>
    <t>RECONSTRUCCIÓN DEL TEJIDO SOCIAL</t>
  </si>
  <si>
    <t>APOYO A LAS ESTANCIAS INFANTILES</t>
  </si>
  <si>
    <t>018_23</t>
  </si>
  <si>
    <t>DIRECCIÓN GENERAL DE POLÍTICA SOCIAL</t>
  </si>
  <si>
    <t>BECAS  A ESTUDIANTES</t>
  </si>
  <si>
    <t>SERVICIOS DE INVESTIGACION CIENTIFICA Y DESARROLLO</t>
  </si>
  <si>
    <t>AYUDAS SOCIALES A INSTITUCIONES DE ENSEÑANZA</t>
  </si>
  <si>
    <t>MOCHILAS Y ÚTILES ESCOLARES</t>
  </si>
  <si>
    <t>UNIFORMES ESCOLARES</t>
  </si>
  <si>
    <t>10_23</t>
  </si>
  <si>
    <t>COORDINACIÓN GENERAL DE GESTIÓN INTEGRAL DE LA CIUDAD</t>
  </si>
  <si>
    <t>CIUDAD SUSTENTABLE</t>
  </si>
  <si>
    <t>030_23</t>
  </si>
  <si>
    <t>DIRECCIÓN DE PROYECTOS ESTRATEGICOS</t>
  </si>
  <si>
    <t>POLITICA DE INTEGRAL DE LA CIUDAD</t>
  </si>
  <si>
    <t>PRODUCTOS ALIMENTICIOS PARA ANIMALES</t>
  </si>
  <si>
    <t>FERTILIZANTES, PESTICIDAS Y OTROS AGROQUÍMICOS</t>
  </si>
  <si>
    <t>OTROS PRODUCTOS QUÍMICOS</t>
  </si>
  <si>
    <t>PROGRAMA DE APOYO A LADRILLEROS</t>
  </si>
  <si>
    <t>HERRAMIENTAS Y MÁQUINAS-HERRAMIENTA</t>
  </si>
  <si>
    <t>ÁRBOLES Y PLANTAS</t>
  </si>
  <si>
    <t>SERVICIOS POSTALES Y TELEGRÁFICOS</t>
  </si>
  <si>
    <t>SENTENCIAS Y RESOLUCIONES POR AUTORIDAD COMPETENTE</t>
  </si>
  <si>
    <t>PRODUCTOS ALIMENTICIOS PARA PERSONAS</t>
  </si>
  <si>
    <t>MATRIALES Y SUMINISTROS PARA SEGURIDAD</t>
  </si>
  <si>
    <t>DIVERSOS GASTOS POR INCIDENTE VIAL</t>
  </si>
  <si>
    <t>2.2.7</t>
  </si>
  <si>
    <t>DESARROLLO REGIONAL</t>
  </si>
  <si>
    <t>008_23</t>
  </si>
  <si>
    <t>DIRECCIÓN DE VIVIENDA</t>
  </si>
  <si>
    <t>POLÍTICA DE VIVIENDA</t>
  </si>
  <si>
    <t>RENTA TU CASA</t>
  </si>
  <si>
    <t>VIVIENDA PROTEGIDA</t>
  </si>
  <si>
    <t>010_23</t>
  </si>
  <si>
    <t>DIRECCIÓN GENERAL DE CULTURA DE LA PAZ Y</t>
  </si>
  <si>
    <t>PROGRAMA DE ECONOMÍA SOLIDARIA TLAJOMULCO "CHAMBA PARA TODOS"</t>
  </si>
  <si>
    <t>MATERIAL DE LIMPIEZA</t>
  </si>
  <si>
    <t>CEMENTO Y PRODUCTOS DE CONCRETO</t>
  </si>
  <si>
    <t>MATERIAL ELÉCTRICO Y ELECTRÓNICO</t>
  </si>
  <si>
    <t>OTROS MATERIALES Y ARTÍCULOS DE CONSTRUCCIÓN Y REPARACIÓN</t>
  </si>
  <si>
    <t>PRENDAS DE SEGURIDAD Y PROTECCIÓN PERSONAL</t>
  </si>
  <si>
    <t>HERRAMIENTAS MENORES</t>
  </si>
  <si>
    <t>REFACCIONES Y ACCESORIOS MENORES DE MAQUINARIA Y OTROS EQUIPOS</t>
  </si>
  <si>
    <t>TLAJOMULCO CUIDA A QUIEN CUIDA</t>
  </si>
  <si>
    <t>GESTIÓN INTEGRAL DEL AGUA</t>
  </si>
  <si>
    <t>022_23</t>
  </si>
  <si>
    <t>DIRECCIÓN GENERAL DE AGUA POTABLE Y SANE</t>
  </si>
  <si>
    <t>SUMINISTRO DE AGUA</t>
  </si>
  <si>
    <t>PRODUCTOS MINERALES NO METÁLICOS</t>
  </si>
  <si>
    <t>ARTÍCULOS METÁLICOS PARA LA CONSTRUCCIÓN</t>
  </si>
  <si>
    <t>PRODUCTOS QUÍMICOS BÁSICOS</t>
  </si>
  <si>
    <t>MATERIALES, ACCESORIOS Y SUMINISTROS DE LABORATORIO</t>
  </si>
  <si>
    <t>FIBRAS SINTÉTICAS, HULES PLÁSTICOS Y DERIVADOS</t>
  </si>
  <si>
    <t>ARRENDAMIENTO DE MAQUINARIA, OTROS EQUIPOS Y HERRAMIENTAS</t>
  </si>
  <si>
    <t>SERVICIOS LEGALES, DE CONTABILIDAD, AUDITORÍA Y RELACIONADOS</t>
  </si>
  <si>
    <t>SERVICIOS DE VIGILANCIA</t>
  </si>
  <si>
    <t>INSTALACIÓN, REPARACIÓN Y MANTENIMIENTO DE MAQUINARIA, OTROS EQUIPOS Y HERRAMIENTA</t>
  </si>
  <si>
    <t>PENAS, MULTAS, ACCESORIOS Y ACTUALIZACIONES</t>
  </si>
  <si>
    <t>MAQUINARIA Y EQUIPO AGROPECUARIO</t>
  </si>
  <si>
    <t>2.1.5</t>
  </si>
  <si>
    <t>PROTECCIÓN DE LA DIVERSIDAD BIOLÓGICA Y DEL PAISAJE</t>
  </si>
  <si>
    <t>17_23</t>
  </si>
  <si>
    <t>UNIDAD DE ACOPIO Y SALUD ANIMAL MUNICIPAL (UNASAM)</t>
  </si>
  <si>
    <t>037_23</t>
  </si>
  <si>
    <t>UNIDAD DE ACOPIO Y SALUD ANIMAL MUNICIPA</t>
  </si>
  <si>
    <t>CONTROL DE FELINOS, CANINOS Y VIDA SILVESTRE EN EL MUNICIPIO</t>
  </si>
  <si>
    <t>PRODUCTOS QUÍMICOS, FARMACÉUTICOS Y DE LABORATORIO ADQUIRIDOS COMO MATERIA PRIMA</t>
  </si>
  <si>
    <t>MEDICINAS Y PRODUCTOS FARMACÉUTICOS</t>
  </si>
  <si>
    <t>MATERIALES, ACCESORIOS Y SUMINISTROS MÉDICOS</t>
  </si>
  <si>
    <t>REFACCIONES Y ACCESORIOS MENORES DE EQUIPO DE DEFE</t>
  </si>
  <si>
    <t>EQUIPO MÉDICO Y DE LABORATORIO</t>
  </si>
  <si>
    <t>INSTRUMENTAL MÉDICO Y DE LABORATORIO</t>
  </si>
  <si>
    <t>2.4.2</t>
  </si>
  <si>
    <t>CULTURA</t>
  </si>
  <si>
    <t>F</t>
  </si>
  <si>
    <t>Actividades destinadas a la promoción y fomento de</t>
  </si>
  <si>
    <t>017_23</t>
  </si>
  <si>
    <t>DIRECCIÓN GENERAL DE CULTURA</t>
  </si>
  <si>
    <t>POLITICA CULTURAL DE TLAJOMULCO DE ZUÑIGA</t>
  </si>
  <si>
    <t>REFACCIONES Y ACCESORIOS MENORES DE EDIFICIOS</t>
  </si>
  <si>
    <t>OTROS SERVICIOS DE TRASLADO Y HOSPEDAJE</t>
  </si>
  <si>
    <t>FESTIVAL MAROMETA</t>
  </si>
  <si>
    <t>DIA DEL MAESTRO</t>
  </si>
  <si>
    <t>EXPOSICIONES</t>
  </si>
  <si>
    <t>INFRAESTRUCTURA TECNOLOGICA ENTREGADA</t>
  </si>
  <si>
    <t>REFACCIONES Y ACCESORIOS MENORES DE EQUIPO DE CÓMPUTO Y TECNOLOGÍAS DE LA INFORMACIÓN</t>
  </si>
  <si>
    <t>HERRAMIENTAS, REFACCIONES Y ACCESORIOS MENORES</t>
  </si>
  <si>
    <t>TELEFONÍA TRADICIONAL</t>
  </si>
  <si>
    <t>SERVICIOS DE CONSULTORÍA ADMINISTRATIVA, PROCESOS, TÉCNICA Y EN TECNOLOGÍAS DE LA INFORMACIÓN</t>
  </si>
  <si>
    <t>FLETES Y MANIOBRAS</t>
  </si>
  <si>
    <t>INSTALACIÓN, REPARACIÓN Y MANTENIMIENTO DE MOBILIARIO Y EQUIPO DE ADMINISTRACIÓN, EDUCACIONAL Y RECREATIVO</t>
  </si>
  <si>
    <t>INSTALACIÓN, REPARACIÓN Y MANTENIMIENTO DE EQUIPO DE CÓMPUTO Y TECNOLOGÍA DE LA INFORMACIÓN</t>
  </si>
  <si>
    <t>PASAJES AÉREOS</t>
  </si>
  <si>
    <t>VIÁTICOS EN EL PAÍS</t>
  </si>
  <si>
    <t>BIENES ARTÍSTICOS CULTURALES Y CIENTÍFICOS</t>
  </si>
  <si>
    <t>EQUIPO DE CÓMPUTO DE TECNOLOGÍAS DE LA INFORMACIÓN</t>
  </si>
  <si>
    <t>EQUIPAMIENTO TECNOLOGICO PROTECCIÓN CIVIL Y BOMBEROS</t>
  </si>
  <si>
    <t>EQUIPOS Y APARATOS AUDIOVISUALES</t>
  </si>
  <si>
    <t>CÁMARAS FOTOGRÁFICAS Y DE VIDEO</t>
  </si>
  <si>
    <t>EQUIPO DE COMUNICACIÓN Y TELECOMUNICACIÓN</t>
  </si>
  <si>
    <t>MATERIAL IMPRESO E INFORMACIÓN DIGITAL</t>
  </si>
  <si>
    <t>ARRENDAMIENTO DE MOBILIARIO Y EQUIPO DE ADMINISTRACIÓN, EDUCACIONAL Y RECREATIVO</t>
  </si>
  <si>
    <t>SOFTWARE</t>
  </si>
  <si>
    <t>LICENCIAS INFORMÁTICAS E INTELECTUALES</t>
  </si>
  <si>
    <t>2.3.1</t>
  </si>
  <si>
    <t>PRESTACIÓN DE SERVICIOS DE SALUD A LA COMUNIDAD</t>
  </si>
  <si>
    <t>024_23</t>
  </si>
  <si>
    <t>DIRECCIÓN GENERAL DE SALUD PÚBLICA</t>
  </si>
  <si>
    <t>SERVICIOS MÉDICOS DE CALIDAD</t>
  </si>
  <si>
    <t>MATERIALES COMPLEMENTARIOS</t>
  </si>
  <si>
    <t>INSTALACIÓN, REPARACIÓN Y MANTENIMIENTO DE EQUIPO E INSTRUMENTAL MÉDICO Y DE LABORATORIO</t>
  </si>
  <si>
    <t>REPARACIÓN Y MANTENIMIENTO DE EQUIPO DE DEFENSA Y SEGURIDAD</t>
  </si>
  <si>
    <t>MAQUINARIA Y EQUIPO INDUSTRIAL</t>
  </si>
  <si>
    <t>EQUIPO DE GENERACIÓN ELÉCTRICA, APARATOS Y ACCESORIOS ELÉCTRICOS</t>
  </si>
  <si>
    <t>ACTAS DE INSTALACIÓN DE MESAS DE PAZ</t>
  </si>
  <si>
    <t>APOYO A INSTITUCIONES</t>
  </si>
  <si>
    <t>FIL</t>
  </si>
  <si>
    <t>CLAD</t>
  </si>
  <si>
    <t>FESTIVAL PAPIROLAS 2023</t>
  </si>
  <si>
    <t>14_23</t>
  </si>
  <si>
    <t>CENTRO DE ESTIMULACIÓN PARA PERSONAS CON DISCAPACIDAD INTELECTUAL (CENDI)</t>
  </si>
  <si>
    <t>034_23</t>
  </si>
  <si>
    <t>CENTRO DE ESTIMULACIÓN PARA PERSONAS CON</t>
  </si>
  <si>
    <t>ATENCIÓN PARA PERSONAS CON DISCAPACIDAD INTELECTUAL</t>
  </si>
  <si>
    <t>012_23</t>
  </si>
  <si>
    <t>DIRECCIÓN DE PROCESOS ADMINISTRATIVOS Y</t>
  </si>
  <si>
    <t>DESPACHO DE LA TESORERÍA MUNICIPAL</t>
  </si>
  <si>
    <t>UTENSILIOS PARA EL SERVICIO DE ALIMENTACIÓN</t>
  </si>
  <si>
    <t>OTROS ARRENDAMIENTOS</t>
  </si>
  <si>
    <t>SERVICIOS FINANCIEROS Y BANCARIOS</t>
  </si>
  <si>
    <t>CONVENIO</t>
  </si>
  <si>
    <t>SERVICIOS DE COBRANZA, INVESTIGACIÓN CREDITICIA Y SIMILAR</t>
  </si>
  <si>
    <t>SERVICIOS DE RECAUDACIÓN, TRASLADO Y CUSTODIA DE VALORES</t>
  </si>
  <si>
    <t>CONSERVACIÓN Y MANTENIMIENTO MENOR DE INMUEBLES</t>
  </si>
  <si>
    <t>PASAJES TERRESTRES</t>
  </si>
  <si>
    <t>OTROS GASTOS POR RESPONSABILIDADES</t>
  </si>
  <si>
    <t>RECONOCIMIENTO CONTRA DERECHOS</t>
  </si>
  <si>
    <t>EJECUCIÓN DE PROYECTOS PRODUCTIVOS NO INCLUIDOS EN CONCEPTOS ANTERIORES DE ESTE CAPÍTULO</t>
  </si>
  <si>
    <t>PLANTAS DE TRATAMIENTO</t>
  </si>
  <si>
    <t>CAT</t>
  </si>
  <si>
    <t>TRANSFERENCIAS A FIDEICOMISOS DE ENTIDADES FEDERATIVAS Y MUNICIPIOS</t>
  </si>
  <si>
    <t>014_23</t>
  </si>
  <si>
    <t>DIRECCIÓN GENERAL DE INGRESOS</t>
  </si>
  <si>
    <t>RECURSOS RECAUDADOS DE MANERA EFICIENTE PROGRAMADOS</t>
  </si>
  <si>
    <t>MATERIALES PARA EL REGISTRO E IDENTIFICACIÓN DE BIENES Y PERSONAS</t>
  </si>
  <si>
    <t>DIVERSAS DEVOLUCIONES</t>
  </si>
  <si>
    <t>ECONOMIA ALIMENTARIA</t>
  </si>
  <si>
    <t>SUBSIDIOS A LA PRODUCCIÓN</t>
  </si>
  <si>
    <t>001_23</t>
  </si>
  <si>
    <t>SECRETARÍA PARTICULAR</t>
  </si>
  <si>
    <t>APOYO ECONÓMICO A PERSONAS FÍSICAS, ASOCIACIONES E INSTITUCIONES SIN FINES DE LUCRO</t>
  </si>
  <si>
    <t>LAS CORONELAS</t>
  </si>
  <si>
    <t>CAMPAMENTO AEROESPACIAL</t>
  </si>
  <si>
    <t>PA/386/2021-2024</t>
  </si>
  <si>
    <t>ALDEA PASITOS</t>
  </si>
  <si>
    <t>FESTIVAL DEL CINE EN GUADALAJARA</t>
  </si>
  <si>
    <t>TELETON</t>
  </si>
  <si>
    <t>ONU</t>
  </si>
  <si>
    <t>MÉXICO DANZA</t>
  </si>
  <si>
    <t>002_23</t>
  </si>
  <si>
    <t>DIRECCIÓN GENERAL DE RELACIONES PÚBLICAS</t>
  </si>
  <si>
    <t>ATENCIÓN A EVENTOS DEL GOBIERNO MUNICIPAL  Y AGENDA GUBERNAMENTAL</t>
  </si>
  <si>
    <t>005_23</t>
  </si>
  <si>
    <t>DIRECCIÓN GENERAL DE RELACIONES GUBERNAM</t>
  </si>
  <si>
    <t>RELACIONES GUBERNAMENTALES</t>
  </si>
  <si>
    <t>TRAILER CONCERT</t>
  </si>
  <si>
    <t>SERVICIOS DE LA INDUSTRIA FÍLMICA, DEL SONIDO Y DEL VIDEO</t>
  </si>
  <si>
    <t>SERVICIO DE CREACIÓN Y DIFUSIÓN DE CONTENIDO EXCLUSIVAMENTE A  TRAVÉS DE INTERNET</t>
  </si>
  <si>
    <t>VIDRIO Y PRODUCTOS DE VIDRIO</t>
  </si>
  <si>
    <t>REFACCIONES Y ACCESORIOS MENORES DE EQUIPO DE TRANSPORTE</t>
  </si>
  <si>
    <t>ARRENDAMIENTO DE EDIFICIOS</t>
  </si>
  <si>
    <t>BANDA MUNICIPAL</t>
  </si>
  <si>
    <t>CAPACITACIÓN ISO</t>
  </si>
  <si>
    <t>CAPACITACIÓN SERVICIO A CLIENTES</t>
  </si>
  <si>
    <t>SERVICIOS DE PROTECCIÓN Y SEGURIDAD</t>
  </si>
  <si>
    <t>SEGUROS DE RESPONSABILIDAD PATRIMONIAL Y FIANZAS</t>
  </si>
  <si>
    <t>SEGURO DE BIENES PATRIMONIALES</t>
  </si>
  <si>
    <t>COMISIONES POR VENTAS</t>
  </si>
  <si>
    <t>SERVICIOS DE CREATIVIDAD, PREPRODUCCIÓN Y PRODUCCIÓN DE PUBLICIDAD, EXCEPTO INTERNET</t>
  </si>
  <si>
    <t>SERVICIOS FUNERARIOS Y DE CEMENTERIOS</t>
  </si>
  <si>
    <t>PANELES SOLARES</t>
  </si>
  <si>
    <t>DIETAS</t>
  </si>
  <si>
    <t>RETRIBUCIONES POR SERVICIOS DE CARÁCTER SOCIAL</t>
  </si>
  <si>
    <t>PRIMAS VACACIONALES</t>
  </si>
  <si>
    <t>HORAS EXTRAORDINARIAS</t>
  </si>
  <si>
    <t>COMPENSACIONES</t>
  </si>
  <si>
    <t>CUOTAS AL IMSS POR ENFERMEDADES Y MATERNIDAD (Modalidad 38)</t>
  </si>
  <si>
    <t>CUOTAS PARA LA VIVIENDA (IPEJAL 3%)</t>
  </si>
  <si>
    <t>APORTACIONES AL SISTEMA DE RETIRO SEDAR</t>
  </si>
  <si>
    <t>APORTACIONES PARA SEGUROS</t>
  </si>
  <si>
    <t>INDEMNIZACIONES</t>
  </si>
  <si>
    <t>019_23</t>
  </si>
  <si>
    <t>DIRECCIÓN ADMINISTRATIVA DE INFRAESTRUCT</t>
  </si>
  <si>
    <t>SERVICIO DE MANTENIMIENTO EN LOS ESPACIOS PÚBLICOS</t>
  </si>
  <si>
    <t>MAQUINARIA Y EQUIPO DE CONSTRUCCIÓN</t>
  </si>
  <si>
    <t>09_23</t>
  </si>
  <si>
    <t>COORDINACIÓN GENERAL DE DESARROLLO ECONÓMICO</t>
  </si>
  <si>
    <t>027_23</t>
  </si>
  <si>
    <t>DIRECCIÓN DE RASTRO MUNICIPAL</t>
  </si>
  <si>
    <t>SACRIFICIO DE BOVINOS Y PORCINOS EN EL RASTRO MUNICIPAL</t>
  </si>
  <si>
    <t>OBRAS MULTIANUALES</t>
  </si>
  <si>
    <t>PLANTA POTABILIZADORA</t>
  </si>
  <si>
    <t>PRESUPUESTO PARTICIPATIVO</t>
  </si>
  <si>
    <t>P</t>
  </si>
  <si>
    <t xml:space="preserve">Actividades destinadas al desarrollo de programas </t>
  </si>
  <si>
    <t>006_23</t>
  </si>
  <si>
    <t>DIRECCIÓN GENERAL DE CENSOS Y ESTADISTIC</t>
  </si>
  <si>
    <t>PROCESOS ESTADISTICOS DEL MUNICIPIO</t>
  </si>
  <si>
    <t>N</t>
  </si>
  <si>
    <t>FOEDEN</t>
  </si>
  <si>
    <t>AYUDAS POR DESASTRES NATURALES Y OTROS SINIESTROS</t>
  </si>
  <si>
    <t>ADMINISTRACIÓN CENTRAL DE PROTECCIÓN CIVIL Y BOMBEROS</t>
  </si>
  <si>
    <t>EQUIPOS DE PROTECCIÓN  Y HERRAMIENTA MANUAL</t>
  </si>
  <si>
    <t>1.3.5</t>
  </si>
  <si>
    <t>ASUNTOS JURÍDICOS</t>
  </si>
  <si>
    <t>03_23</t>
  </si>
  <si>
    <t>SINDICATURA MUNICIPAL</t>
  </si>
  <si>
    <t>011_23</t>
  </si>
  <si>
    <t>DIRECCIÓN GENERAL JURIDÍCA</t>
  </si>
  <si>
    <t>DEFENSORÍA LEGAL</t>
  </si>
  <si>
    <t>3.1.1</t>
  </si>
  <si>
    <t>ASUNTOS ECONÓMICOS Y COMERCIALES EN GENERAL</t>
  </si>
  <si>
    <t>DESARROLLO ECONÓMICO Y EMPLEO</t>
  </si>
  <si>
    <t>028_23</t>
  </si>
  <si>
    <t>DIRECCÍON GENERAL DE DESARROLLO RURAL</t>
  </si>
  <si>
    <t>CAL AGRÍCOLA</t>
  </si>
  <si>
    <t>INDEMINIZACIÓN AL PRODUCTOR GANADERO</t>
  </si>
  <si>
    <t>026_23</t>
  </si>
  <si>
    <t>DESPACHO DE LA COORDINACIÓN GENERAL DE D</t>
  </si>
  <si>
    <t>ADMINISTRACIÓN CENTRAL DE LA COORDINACIÓN GENERAL DE DESARROLLO ECONÓMICO</t>
  </si>
  <si>
    <t>OTROS PRODUCTOS ADQUIRIDOS COMO MATERIA PRIMA</t>
  </si>
  <si>
    <t>CAL, YESO Y PRODUCTOS DE YESO</t>
  </si>
  <si>
    <t>ELABORACIÓN DE COMPOSTA</t>
  </si>
  <si>
    <t>LIMPIEZA DE MINAS DE BASALTO</t>
  </si>
  <si>
    <t>CABALGATA</t>
  </si>
  <si>
    <t>EXPO AGROPECUARIA</t>
  </si>
  <si>
    <t>CHARRERIA</t>
  </si>
  <si>
    <t>MICTLAN</t>
  </si>
  <si>
    <t>ARBOL NAVIDEÑO</t>
  </si>
  <si>
    <t>ACTIBAZAREZ</t>
  </si>
  <si>
    <t>SECTOR EMPRESARIAL</t>
  </si>
  <si>
    <t>ROSCA DE REYES</t>
  </si>
  <si>
    <t>EMBARCACIONES</t>
  </si>
  <si>
    <t>PAQUETE AGROECOLÓGICO</t>
  </si>
  <si>
    <t>PINTURA PARA ESCUELAS</t>
  </si>
  <si>
    <t>PROGRAMA ABC Y REZAGO EDUCATIVO</t>
  </si>
  <si>
    <t>BECAS Y OTRAS AYUDAS PARA PROGRAMAS DE CAPACITACIÓN</t>
  </si>
  <si>
    <t>3.7.1</t>
  </si>
  <si>
    <t>TURISMO</t>
  </si>
  <si>
    <t>029_23</t>
  </si>
  <si>
    <t>DIRECCIÓN GENERAL DE TURISMO Y PROMOCIÓN</t>
  </si>
  <si>
    <t>APOYO A TRADICIONES</t>
  </si>
  <si>
    <t>ESCUELA DE CHARRERIA</t>
  </si>
  <si>
    <t>APOYO A LAS TRADICIONES (XAYACATES)</t>
  </si>
  <si>
    <t>2.4.1</t>
  </si>
  <si>
    <t>DEPORTE Y RECREACIÓN</t>
  </si>
  <si>
    <t>16_23</t>
  </si>
  <si>
    <t>CONSEJO MUNICIPAL DEL DEPORTE (COMUDE)</t>
  </si>
  <si>
    <t>036_23</t>
  </si>
  <si>
    <t>ACTIVIDADES DEPORTIVAS Y RECREATIVAS EN EL MUNICIPIO</t>
  </si>
  <si>
    <t>2.6.8</t>
  </si>
  <si>
    <t>OTROS GRUPOS VULNERABLES</t>
  </si>
  <si>
    <t>13_23</t>
  </si>
  <si>
    <t>INSTITUTO MUNICIPAL DE LA MUJER TLAJOMULQUENSE (IMMT)</t>
  </si>
  <si>
    <t>033_23</t>
  </si>
  <si>
    <t>INSTITUTO MUNICIPAL DE LA MUJER TLAJOMUL</t>
  </si>
  <si>
    <t>ATENCION A MUJERES DEL MUNICIPIO</t>
  </si>
  <si>
    <t>2.6.3</t>
  </si>
  <si>
    <t>FAMILIA E HIJOS</t>
  </si>
  <si>
    <t>12_23</t>
  </si>
  <si>
    <t>SISTEMA INTEGRAL PARA EL DESARROLLO DE LA FAMILIA (DIF)</t>
  </si>
  <si>
    <t>032_23</t>
  </si>
  <si>
    <t>SISTEMA INTEGRAL PARA EL DESARROLLO DE L</t>
  </si>
  <si>
    <t>SISTEMA INTEGRAL PARA EL DESARROLLO DE LA FAMILIA</t>
  </si>
  <si>
    <t>2.6-05-22</t>
  </si>
  <si>
    <t>PROGRAMA ESTRATEGIA ALE 2022 (APORTACIÓN ESTATAL)</t>
  </si>
  <si>
    <t>2.5-02-22</t>
  </si>
  <si>
    <t>FONDO DE APORTACIÓN AL FORTALECIMIENTO MUNICIPAL 2022 (FORTAMUN)</t>
  </si>
  <si>
    <t>2.6-05-21</t>
  </si>
  <si>
    <t>ESTRATEGIA ALE 2021 (APORTACIÓN ESTATAL)</t>
  </si>
  <si>
    <t>2.5-01-23</t>
  </si>
  <si>
    <t>FONDO DE APORTACIÓN A LA INFRAESTRUCTURA SOCIAL MUNICIPAL 2023 (FAISM)</t>
  </si>
  <si>
    <t>1.6-08-23</t>
  </si>
  <si>
    <t>TECNIFICACIÓN CON DRONES PARA EL CAMPO EN TLAJOMULCO 2023 (APORTACIÓN MUNICIPAL)</t>
  </si>
  <si>
    <t>2.6-13-23</t>
  </si>
  <si>
    <t>TECNIFICACIÓN CON DRONES PARA EL CAMPO EN TLAJOMULCO 2023 (APORTACIÓN ESTATAL)</t>
  </si>
  <si>
    <t>1.1-01-23</t>
  </si>
  <si>
    <t>FONDO MUNICIPAL EXCLUSIVO PARA LA RECAUDACIÓN DE RECURSOS DESTINADOS PARA LA CREACIÓN O MEJORAMIENTO DE INFRAESTRUCTURA Y EQUIPAMIENTOS URBANOS EN ESPACIOS PÚBLICOS</t>
  </si>
  <si>
    <t>2.5-03-23</t>
  </si>
  <si>
    <t>PRODDER 2023 (APORTACIÓN FEDERAL)</t>
  </si>
  <si>
    <t>1.5-03-23</t>
  </si>
  <si>
    <t>PRODDER 2023 (APORTACIÓN MUNICIPAL)</t>
  </si>
  <si>
    <t>2.6-14-23</t>
  </si>
  <si>
    <t>CONSTRUCCIÓN DE PLANTA DE SEPARACIÓN, CLASIFICACIÓN Y RECICLAJE DE RESIDUOS SÓLIDOS URBANOS DE TLAJOMULCO DE ZUÑIGA, JALISCO 2023 (APORTACIÓN ESTATAL)</t>
  </si>
  <si>
    <t>1.6-09-23</t>
  </si>
  <si>
    <t>FONDO PARA INVERSIONES METROPOLITANAS 2023 (APORTACIÓN MUNICIPAL)</t>
  </si>
  <si>
    <t>2.6-12-23</t>
  </si>
  <si>
    <t>FONDO PARA INVERSIONES METROPOLITANAS 2023 (APORTACIÓN ESTATAL)</t>
  </si>
  <si>
    <t>2.6-11-23</t>
  </si>
  <si>
    <t>ESTRATEGIA DE SEGURIDAD "PUNTOS PURPURA" 2023 (APORTACIÓN ESTATAL)</t>
  </si>
  <si>
    <t>1.6-07-23</t>
  </si>
  <si>
    <t>ESTRATEGIA DE SEGURIDAD "PUNTOS PURPURA" 2023 (APORTACIÓN MUNICIPAL)</t>
  </si>
  <si>
    <t>Comp-Dev</t>
  </si>
  <si>
    <t>Dev-Ejerc</t>
  </si>
  <si>
    <t>Ejerc-Pagado</t>
  </si>
  <si>
    <t xml:space="preserve">Saldo </t>
  </si>
  <si>
    <t>Ampliación o reducción</t>
  </si>
  <si>
    <t>Saldo 4ta mod</t>
  </si>
  <si>
    <t>INTERESES</t>
  </si>
  <si>
    <t>VENTA DE INMUEBLES</t>
  </si>
  <si>
    <t>4ta Ampliación</t>
  </si>
  <si>
    <t>Total general</t>
  </si>
  <si>
    <t>Fuente de Financiamiento</t>
  </si>
  <si>
    <t xml:space="preserve">4ta Ampliación </t>
  </si>
  <si>
    <t xml:space="preserve">Cápitulo </t>
  </si>
  <si>
    <t xml:space="preserve">Nombre </t>
  </si>
  <si>
    <t>Programa y Proyecto</t>
  </si>
  <si>
    <t>Tipo de gasto</t>
  </si>
  <si>
    <t>Gasto Capital</t>
  </si>
  <si>
    <t>Amortización de la deuda y disminución de pasivos</t>
  </si>
  <si>
    <t>Gasto corriente</t>
  </si>
  <si>
    <t>Cápitulo</t>
  </si>
  <si>
    <t>Nombre</t>
  </si>
  <si>
    <t>Cápitulo 6000</t>
  </si>
  <si>
    <t>Cápitulo 9000</t>
  </si>
  <si>
    <t>Desastres naturales</t>
  </si>
  <si>
    <t>Nombre finalidad</t>
  </si>
  <si>
    <t>GOBIERNO</t>
  </si>
  <si>
    <t>DESARROLLO SOCIAL</t>
  </si>
  <si>
    <t>DESARROLLO ECONÓMICO</t>
  </si>
  <si>
    <t>Apoyos y Subsidios</t>
  </si>
  <si>
    <t>Estado del presupuesto</t>
  </si>
  <si>
    <t>CRI/LI</t>
  </si>
  <si>
    <t>DESCRIPCIÓN</t>
  </si>
  <si>
    <t>Autorizado</t>
  </si>
  <si>
    <t>4ta Modificación</t>
  </si>
  <si>
    <t>TOTAL</t>
  </si>
  <si>
    <t>IMPUESTOS</t>
  </si>
  <si>
    <t>IMPUESTOS SOBRE LOS INGRESOS</t>
  </si>
  <si>
    <t>1.1.1</t>
  </si>
  <si>
    <t>Impuestos sobre espectáculos públicos</t>
  </si>
  <si>
    <t>1.1.1.1</t>
  </si>
  <si>
    <t>Función de circo y espectáculos de carpa</t>
  </si>
  <si>
    <t>1.1.1.2</t>
  </si>
  <si>
    <t>Conciertos, presentación de artistas, audiciones musicales, funciones de box, lucha libre, futbol, básquetbol, beisbol y otros espectáculos deportivos.</t>
  </si>
  <si>
    <t>1.1.1.3</t>
  </si>
  <si>
    <t>Peleas de gallos, palenques, carreras de caballos y similares</t>
  </si>
  <si>
    <t>1.1.1.4</t>
  </si>
  <si>
    <t>Eventos y espectáculos deportivos</t>
  </si>
  <si>
    <t>1.1.1.5</t>
  </si>
  <si>
    <t>Espectáculos culturales, teatrales, ballet, ópera y taurinos</t>
  </si>
  <si>
    <t>1.1.1.6</t>
  </si>
  <si>
    <t>Espectáculos taurinos y ecuestres</t>
  </si>
  <si>
    <t>1.1.1.7</t>
  </si>
  <si>
    <t>Otros espectáculos públicos</t>
  </si>
  <si>
    <t>IMPUESTOS SOBRE EL PATRIMONIO</t>
  </si>
  <si>
    <t>1.2.1</t>
  </si>
  <si>
    <t>Impuesto predial</t>
  </si>
  <si>
    <t>1.2.1.1</t>
  </si>
  <si>
    <t>Predios urbanos</t>
  </si>
  <si>
    <t>1.2.1.2</t>
  </si>
  <si>
    <t>Predios rústicos</t>
  </si>
  <si>
    <t>1.2.2</t>
  </si>
  <si>
    <t>Impuesto sobre transmisiones patrimoniales</t>
  </si>
  <si>
    <t>1.2.2.1</t>
  </si>
  <si>
    <t>Adquisición de departamentos, viviendas y casas para habitación</t>
  </si>
  <si>
    <t>1.2.2.2</t>
  </si>
  <si>
    <t>Regularización de terrenos</t>
  </si>
  <si>
    <t>1.2.3</t>
  </si>
  <si>
    <t>Impuestos sobre negocios jurídicos</t>
  </si>
  <si>
    <t>1.2.3.1</t>
  </si>
  <si>
    <t>Construcción de inmuebles</t>
  </si>
  <si>
    <t>1.2.3.2</t>
  </si>
  <si>
    <t>Reconstrucción de inmuebles</t>
  </si>
  <si>
    <t>1.2.3.3</t>
  </si>
  <si>
    <t>Ampliación de inmuebles</t>
  </si>
  <si>
    <t>IMPUESTO SOBRE LA PRODUCCIÓN, EL CONSUMO Y LAS TRANSACCIONES</t>
  </si>
  <si>
    <t>IMPUESTOS AL COMERCIO EXTERIOR</t>
  </si>
  <si>
    <t>IMPUESTOS SOBRE NÓMINAS Y ASIMILABLES</t>
  </si>
  <si>
    <t>IMPUESTOS ECOLÓGICOS</t>
  </si>
  <si>
    <t>ACCESORIOS DE LOS IMPUESTOS</t>
  </si>
  <si>
    <t>Recargos</t>
  </si>
  <si>
    <t>1.7.1.1</t>
  </si>
  <si>
    <t>Falta de pago</t>
  </si>
  <si>
    <t>Multas</t>
  </si>
  <si>
    <t>1.7.2.1</t>
  </si>
  <si>
    <t>Infracciones</t>
  </si>
  <si>
    <t>1.7.3</t>
  </si>
  <si>
    <t>Intereses</t>
  </si>
  <si>
    <t>1.7.3.1</t>
  </si>
  <si>
    <t>Plazo de créditos fiscales</t>
  </si>
  <si>
    <t>1.7.4</t>
  </si>
  <si>
    <t>Gastos de ejecución y de embargo</t>
  </si>
  <si>
    <t>1.7.4.1</t>
  </si>
  <si>
    <t>Gastos de notificación</t>
  </si>
  <si>
    <t>1.7.4.2</t>
  </si>
  <si>
    <t>Gastos de embargo</t>
  </si>
  <si>
    <t>1.7.4.3</t>
  </si>
  <si>
    <t>Otros gastos del procedimiento</t>
  </si>
  <si>
    <t>1.7.5</t>
  </si>
  <si>
    <t>Actualización</t>
  </si>
  <si>
    <t>1.7.5.1</t>
  </si>
  <si>
    <t>1.7.9</t>
  </si>
  <si>
    <t>Otros no especificados</t>
  </si>
  <si>
    <t>1.7.9.1</t>
  </si>
  <si>
    <t>Otros  accesorios</t>
  </si>
  <si>
    <t>OTROS IMPUESTOS</t>
  </si>
  <si>
    <t>1.8.1</t>
  </si>
  <si>
    <t>Impuestos extraordinarios</t>
  </si>
  <si>
    <t>1.8.1.1</t>
  </si>
  <si>
    <t>1.8.1.2</t>
  </si>
  <si>
    <t>Otros Impuestos</t>
  </si>
  <si>
    <t>IMPUESTOS NO COMPRENDIDOS EN LA LEY DE INGRESOS VIGENTE, CAUSADOS EN EJERCICIOS FISCALES ANTERIORES PENDIENTES DE LIQUIDACION O PAGO</t>
  </si>
  <si>
    <t>CUOTAS Y APORTACIONES DE SEGURIDAD SOCIAL</t>
  </si>
  <si>
    <t>APORTACIONES PARA FONDOS DE VIVIENDA</t>
  </si>
  <si>
    <t xml:space="preserve">CUOTAS PARA LA SEGURIDAD SOCIAL </t>
  </si>
  <si>
    <t>CUOTAS DE AHORRO PARA EL RETIRO</t>
  </si>
  <si>
    <t>OTRAS CUOTAS Y APORTACIONES PARA LA SEGURIDAD SOCIAL</t>
  </si>
  <si>
    <t>ACCESORIOS DE CUOTAS Y APORTACIONES DE SEGURIDAD SOCIAL</t>
  </si>
  <si>
    <t>CONTRIBUCIONES DE MEJORAS</t>
  </si>
  <si>
    <t>CONTRIBUCIÓN DE MEJORAS POR OBRAS PÚBLICAS</t>
  </si>
  <si>
    <t>Contribuciones de mejoras</t>
  </si>
  <si>
    <t>3.1.1.1</t>
  </si>
  <si>
    <t>Contribuciones de mejoras por obras públicas</t>
  </si>
  <si>
    <t>CONTRIBUCIONES DE MEJORAS NO COMPRENDIDAS EN LA LEY DE INGRESOS VIGENTE, CAUSADOS EN EJERCICIOS FISCALES ANTERIORES PENDIENTES DE LIQUIDACION O PAGO</t>
  </si>
  <si>
    <t>DERECHOS</t>
  </si>
  <si>
    <t>DERECHOS POR EL USO, GOCE, APROVECHAMIENTO O EXPLOTACIÓN DE BIENES DE DOMINIO PÚBLICO</t>
  </si>
  <si>
    <t>4.1.1</t>
  </si>
  <si>
    <t>Uso del piso</t>
  </si>
  <si>
    <t>4.1.1.1</t>
  </si>
  <si>
    <t>Estacionamientos exclusivos</t>
  </si>
  <si>
    <t>4.1.1.2</t>
  </si>
  <si>
    <t>Puestos permanentes y eventuales</t>
  </si>
  <si>
    <t>4.1.1.3</t>
  </si>
  <si>
    <t>Actividades comerciales e industriales</t>
  </si>
  <si>
    <t>4.1.1.4</t>
  </si>
  <si>
    <t>Espectáculos y diversiones públicas</t>
  </si>
  <si>
    <t>4.1.1.5</t>
  </si>
  <si>
    <t>Otros fines o actividades no previstas</t>
  </si>
  <si>
    <t>4.1.2</t>
  </si>
  <si>
    <t>Estacionamientos</t>
  </si>
  <si>
    <t>4.1.2.1</t>
  </si>
  <si>
    <t>Concesión de estacionamientos</t>
  </si>
  <si>
    <t>4.1.3</t>
  </si>
  <si>
    <t>De los Cementerios de dominio público</t>
  </si>
  <si>
    <t>4.1.3.1</t>
  </si>
  <si>
    <t>Lotes uso perpetuidad y temporal</t>
  </si>
  <si>
    <t>4.1.3.2</t>
  </si>
  <si>
    <t>Mantenimiento</t>
  </si>
  <si>
    <t>4.1.3.3</t>
  </si>
  <si>
    <t>Venta de gavetas a perpetuidad</t>
  </si>
  <si>
    <t>4.1.3.4</t>
  </si>
  <si>
    <t>Otros en cementerios</t>
  </si>
  <si>
    <t>4.1.4</t>
  </si>
  <si>
    <t>Uso, goce, aprovechamiento o explotación de otros bienes de dominio público</t>
  </si>
  <si>
    <t>4.1.4.1</t>
  </si>
  <si>
    <t>Arrendamiento o concesión de locales en mercados</t>
  </si>
  <si>
    <t>4.1.4.2</t>
  </si>
  <si>
    <t xml:space="preserve">Arrendamiento o concesión de kioscos en plazas y jardines </t>
  </si>
  <si>
    <t>4.1.4.3</t>
  </si>
  <si>
    <t>Arrendamiento o concesión de escusados y baños</t>
  </si>
  <si>
    <t>4.1.4.4</t>
  </si>
  <si>
    <t>Arrendamiento de inmuebles para anuncios</t>
  </si>
  <si>
    <t>4.1.4.5</t>
  </si>
  <si>
    <t>Otros arrendamientos o concesiones de bienes</t>
  </si>
  <si>
    <t>DERECHOS POR PRESTACIÓN DE SERVICIOS</t>
  </si>
  <si>
    <t>4.3.1</t>
  </si>
  <si>
    <t>Licencias y permisos de giros</t>
  </si>
  <si>
    <t>4.3.1.1</t>
  </si>
  <si>
    <t>Licencias, permisos o autorización de giros con venta de bebidas alcohólicas</t>
  </si>
  <si>
    <t>4.3.1.2</t>
  </si>
  <si>
    <t>Licencias, permisos o autorización de giros con servicios de bebidas alcohólicas</t>
  </si>
  <si>
    <t>4.3.1.3</t>
  </si>
  <si>
    <t>Licencias, permisos o autorización de otros conceptos distintos a los anteriores giros con bebidas alcohólicas</t>
  </si>
  <si>
    <t>4.3.1.4</t>
  </si>
  <si>
    <t>Permiso para el funcionamiento de horario extraordinario</t>
  </si>
  <si>
    <t>4.3.2</t>
  </si>
  <si>
    <t>Licencias y permisos para anuncios</t>
  </si>
  <si>
    <t>4.3.2.1</t>
  </si>
  <si>
    <t>Licencias y permisos de anuncios permanentes</t>
  </si>
  <si>
    <t>4.3.2.2</t>
  </si>
  <si>
    <t>Licencias y permisos de anuncios eventuales</t>
  </si>
  <si>
    <t>4.3.2.3</t>
  </si>
  <si>
    <t>Licencias y permisos de anuncios distintos a los anteriores</t>
  </si>
  <si>
    <t>4.3.3</t>
  </si>
  <si>
    <t>Licencias de construcción, reconstrucción, reparación o demolición de obras</t>
  </si>
  <si>
    <t>4.3.3.1</t>
  </si>
  <si>
    <t>Licencias de construcción</t>
  </si>
  <si>
    <t>4.3.3.2</t>
  </si>
  <si>
    <t>Licencias para demolición</t>
  </si>
  <si>
    <t>4.3.3.3</t>
  </si>
  <si>
    <t>Licencias para remodelación</t>
  </si>
  <si>
    <t>4.3.3.4</t>
  </si>
  <si>
    <t>Licencias para reconstrucción, reestructuración o adaptación</t>
  </si>
  <si>
    <t>4.3.3.5</t>
  </si>
  <si>
    <t>Licencias para ocupación provisional en la vía pública</t>
  </si>
  <si>
    <t>4.3.3.6</t>
  </si>
  <si>
    <t>Licencias para movimientos de tierras</t>
  </si>
  <si>
    <t>4.3.3.7</t>
  </si>
  <si>
    <t>Licencias similares no previstas en las anteriores</t>
  </si>
  <si>
    <t>4.3.4</t>
  </si>
  <si>
    <t>Alineamiento, designación de número oficial e inspección</t>
  </si>
  <si>
    <t>4.3.4.1</t>
  </si>
  <si>
    <t>Alineamiento</t>
  </si>
  <si>
    <t>4.3.4.2</t>
  </si>
  <si>
    <t>Designación de número oficial</t>
  </si>
  <si>
    <t>4.3.4.3</t>
  </si>
  <si>
    <t>Inspección de valor sobre inmuebles</t>
  </si>
  <si>
    <t>4.3.4.4</t>
  </si>
  <si>
    <t>Otros servicios similares</t>
  </si>
  <si>
    <t>4.3.5</t>
  </si>
  <si>
    <t>Licencias de cambio de régimen de propiedad y urbanización</t>
  </si>
  <si>
    <t>4.3.5.1</t>
  </si>
  <si>
    <t>Licencia de cambio de régimen de propiedad</t>
  </si>
  <si>
    <t>4.3.5.2</t>
  </si>
  <si>
    <t>Licencia de urbanización</t>
  </si>
  <si>
    <t>4.3.5.3</t>
  </si>
  <si>
    <t>Peritaje, dictamen e inspección de carácter extraordinario</t>
  </si>
  <si>
    <t>4.3.5.4</t>
  </si>
  <si>
    <t>Aprovechamiento de la infraestructura básica existente (vialidades)</t>
  </si>
  <si>
    <t>4.3.5.5</t>
  </si>
  <si>
    <t>Otros servicios en cambio de régimen de propiedad y urbanización</t>
  </si>
  <si>
    <t>4.3.6</t>
  </si>
  <si>
    <t>Servicios por obras</t>
  </si>
  <si>
    <t>4.3.6.1</t>
  </si>
  <si>
    <t>Medición de terrenos</t>
  </si>
  <si>
    <t>4.3.6.2</t>
  </si>
  <si>
    <t>Autorización para romper pavimento, banquetas o machuelos</t>
  </si>
  <si>
    <t>4.3.6.3</t>
  </si>
  <si>
    <t>Autorización para construcciones de infraestructura en la vía pública</t>
  </si>
  <si>
    <t>4.3.7</t>
  </si>
  <si>
    <t>Regularizaciones de los registros de obra</t>
  </si>
  <si>
    <t>4.3.7.1</t>
  </si>
  <si>
    <t>Regularización de predios en zonas de origen ejidal destinados al uso de casa habitación</t>
  </si>
  <si>
    <t>4.3.7.2</t>
  </si>
  <si>
    <t>Regularización de edificaciones existentes de uso no habitacional en zonas de origen ejidal con antigüedad mayor a los 5 años</t>
  </si>
  <si>
    <t>4.3.7.3</t>
  </si>
  <si>
    <t>Regularización de edificaciones existentes de uso no habitación en zonas de origen ejidal con antigüedad de hasta 5 años</t>
  </si>
  <si>
    <t>4.3.8</t>
  </si>
  <si>
    <t>Servicios de sanidad</t>
  </si>
  <si>
    <t>4.3.8.1</t>
  </si>
  <si>
    <t>Inhumaciones y reinhumaciones</t>
  </si>
  <si>
    <t>4.3.8.2</t>
  </si>
  <si>
    <t>Exhumaciones</t>
  </si>
  <si>
    <t>4.3.8.3</t>
  </si>
  <si>
    <t>Servicio de cremación</t>
  </si>
  <si>
    <t>4.3.8.4</t>
  </si>
  <si>
    <t>Traslado de cadáveres fuera del municipio</t>
  </si>
  <si>
    <t>4.3.9</t>
  </si>
  <si>
    <t>Servicio de limpieza, recolección, traslado, tratamiento y disposición final de residuos</t>
  </si>
  <si>
    <t>4.3.9.1</t>
  </si>
  <si>
    <t>Recolección y traslado de basura, desechos o desperdicios no peligrosos</t>
  </si>
  <si>
    <t>4.3.9.2</t>
  </si>
  <si>
    <t>Recolección y traslado de basura, desechos o desperdicios peligrosos</t>
  </si>
  <si>
    <t>4.3.9.3</t>
  </si>
  <si>
    <t>Limpieza de lotes baldíos, jardines, prados, banquetas y similares</t>
  </si>
  <si>
    <t>4.3.9.4</t>
  </si>
  <si>
    <t>Servicio exclusivo de camiones de aseo</t>
  </si>
  <si>
    <t>4.3.9.5</t>
  </si>
  <si>
    <t>Por utilizar tiraderos y rellenos sanitarios del municipio</t>
  </si>
  <si>
    <t>4.3.9.9</t>
  </si>
  <si>
    <t>4.3.10</t>
  </si>
  <si>
    <t>Agua potable y alcantarillado</t>
  </si>
  <si>
    <t>4.3.10.1</t>
  </si>
  <si>
    <t>Servicio doméstico</t>
  </si>
  <si>
    <t>4.3.10.2</t>
  </si>
  <si>
    <t>Servicio no doméstico</t>
  </si>
  <si>
    <t>4.3.10.3</t>
  </si>
  <si>
    <t>Predios baldíos</t>
  </si>
  <si>
    <t>4.3.10.4</t>
  </si>
  <si>
    <t>Servicios en localidades</t>
  </si>
  <si>
    <t>4.3.10.5</t>
  </si>
  <si>
    <t>20% para el saneamiento de las aguas residuales</t>
  </si>
  <si>
    <t>4.3.10.6</t>
  </si>
  <si>
    <t>3% para la infraestructura básica existente</t>
  </si>
  <si>
    <t>4.3.10.7</t>
  </si>
  <si>
    <t>Aprovechamiento de la infraestructura básica existente</t>
  </si>
  <si>
    <t>4.3.10.8</t>
  </si>
  <si>
    <t>Conexión o reconexión al servicio</t>
  </si>
  <si>
    <t>4.3.10.9</t>
  </si>
  <si>
    <t>Otros servicios de Agua Potable no previstos</t>
  </si>
  <si>
    <t>4.3.11</t>
  </si>
  <si>
    <t>Rastro</t>
  </si>
  <si>
    <t>4.3.11.1</t>
  </si>
  <si>
    <t>Autorización de matanza</t>
  </si>
  <si>
    <t>4.3.11.2</t>
  </si>
  <si>
    <t>Autorización de salida de animales del rastro para envíos fuera del municipio</t>
  </si>
  <si>
    <t>4.3.11.3</t>
  </si>
  <si>
    <t>Autorización de la introducción de ganado al rastro en horas extraordinarias</t>
  </si>
  <si>
    <t>4.3.11.4</t>
  </si>
  <si>
    <t>Sello de inspección sanitaria</t>
  </si>
  <si>
    <t>4.3.11.5</t>
  </si>
  <si>
    <t>Acarreo de carnes en camiones del municipio</t>
  </si>
  <si>
    <t>4.3.11.6</t>
  </si>
  <si>
    <t>Servicios de matanza en el rastro municipal</t>
  </si>
  <si>
    <t>4.3.11.7</t>
  </si>
  <si>
    <t>Venta de productos obtenidos en el rastro</t>
  </si>
  <si>
    <t>4.3.11.9</t>
  </si>
  <si>
    <t>Otros servicios prestados por el rastro municipal</t>
  </si>
  <si>
    <t>4.3.12</t>
  </si>
  <si>
    <t>Registro civil</t>
  </si>
  <si>
    <t>4.3.12.1</t>
  </si>
  <si>
    <t xml:space="preserve">Servicios en oficina fuera del horario </t>
  </si>
  <si>
    <t>4.3.12.2</t>
  </si>
  <si>
    <t>Servicios a domicilio</t>
  </si>
  <si>
    <t>4.3.12.3</t>
  </si>
  <si>
    <t>Anotaciones e inserciones en actas</t>
  </si>
  <si>
    <t>4.3.13</t>
  </si>
  <si>
    <t>Certificaciones</t>
  </si>
  <si>
    <t>4.3.13.1</t>
  </si>
  <si>
    <t>Expedición de certificados, certificaciones, constancias o copias certificadas</t>
  </si>
  <si>
    <t>4.3.13.2</t>
  </si>
  <si>
    <t>Extractos de actas</t>
  </si>
  <si>
    <t>4.3.13.3</t>
  </si>
  <si>
    <t>Dictámenes de trazo, uso y destino</t>
  </si>
  <si>
    <t>4.3.13.4</t>
  </si>
  <si>
    <t>Certificados o autorizaciones especiales</t>
  </si>
  <si>
    <t>4.3.14</t>
  </si>
  <si>
    <t>Servicios de catastro</t>
  </si>
  <si>
    <t>4.3.14.1</t>
  </si>
  <si>
    <t>Copias de planos</t>
  </si>
  <si>
    <t>4.3.14.2</t>
  </si>
  <si>
    <t>Certificaciones catastrales</t>
  </si>
  <si>
    <t>4.3.14.3</t>
  </si>
  <si>
    <t>Informes catastrales</t>
  </si>
  <si>
    <t>4.3.14.4</t>
  </si>
  <si>
    <t>Deslindes catastrales</t>
  </si>
  <si>
    <t>4.3.14.5</t>
  </si>
  <si>
    <t>Dictámenes catastrales</t>
  </si>
  <si>
    <t>4.3.14.6</t>
  </si>
  <si>
    <t>Revisión y autorización de avalúos</t>
  </si>
  <si>
    <t>OTROS DERECHOS</t>
  </si>
  <si>
    <t>4.4.1</t>
  </si>
  <si>
    <t>Derechos no especificados</t>
  </si>
  <si>
    <t>4.4.1.1</t>
  </si>
  <si>
    <t>Servicios prestados en horas hábiles</t>
  </si>
  <si>
    <t>4.4.1.2</t>
  </si>
  <si>
    <t>Servicios prestados en horas inhábiles</t>
  </si>
  <si>
    <t>4.4.1.3</t>
  </si>
  <si>
    <t>Solicitudes de información</t>
  </si>
  <si>
    <t>4.4.1.4</t>
  </si>
  <si>
    <t>Servicios médicos</t>
  </si>
  <si>
    <t>4.4.1.9</t>
  </si>
  <si>
    <t>Otros servicios no especificados</t>
  </si>
  <si>
    <t>ACCESORIOS DE DERECHOS</t>
  </si>
  <si>
    <t>4.5.1</t>
  </si>
  <si>
    <t>4.5.1.1</t>
  </si>
  <si>
    <t>4.5.2</t>
  </si>
  <si>
    <t>4.5.2.1</t>
  </si>
  <si>
    <t>4.5.3</t>
  </si>
  <si>
    <t>4.5.3.1</t>
  </si>
  <si>
    <t>4.5.4</t>
  </si>
  <si>
    <t>4.5.4.1</t>
  </si>
  <si>
    <t>4.5.4.2</t>
  </si>
  <si>
    <t>4.5.4.3</t>
  </si>
  <si>
    <t>4.5.5</t>
  </si>
  <si>
    <t>4.5.5.1</t>
  </si>
  <si>
    <t>4.5.9</t>
  </si>
  <si>
    <t>4.5.9.9</t>
  </si>
  <si>
    <t>DERECHOS NO COMPRENDIDOS EN LA LEY DE INGRESOS VIGENTE, CAUSADOS EN EJERCICIOS FISCALES ANTERIORES PENDIENTES DE LIQUIDACION O PAGO</t>
  </si>
  <si>
    <t>4.9.1</t>
  </si>
  <si>
    <t>DERECHOS NO COMPRENDIDOS EN LA LEY DE INGRESOS VIGENTE DE EJERCICIOS FISCALES ANTERIORES</t>
  </si>
  <si>
    <t>4.9.1.1</t>
  </si>
  <si>
    <t>Derechos no comprendidos en la ley de ingresos vigente causados en ejercicios fiscales anteriores</t>
  </si>
  <si>
    <t>PRODUCTOS</t>
  </si>
  <si>
    <t>5.1.1</t>
  </si>
  <si>
    <t>Uso, goce, aprovechamiento o explotación de  bienes de dominio privado</t>
  </si>
  <si>
    <t>5.1.1.1</t>
  </si>
  <si>
    <t>5.1.1.2</t>
  </si>
  <si>
    <t>5.1.1.3</t>
  </si>
  <si>
    <t>5.1.1.4</t>
  </si>
  <si>
    <t>5.1.1.9</t>
  </si>
  <si>
    <t>5.1.2</t>
  </si>
  <si>
    <t>Cementerios de dominio privado</t>
  </si>
  <si>
    <t>5.1.2.1</t>
  </si>
  <si>
    <t>5.1.2.2</t>
  </si>
  <si>
    <t>5.1.2.3</t>
  </si>
  <si>
    <t>5.1.2.9</t>
  </si>
  <si>
    <t>Otros</t>
  </si>
  <si>
    <t>5.1.9</t>
  </si>
  <si>
    <t>Productos diversos</t>
  </si>
  <si>
    <t>5.1.9.1</t>
  </si>
  <si>
    <t>Formas y ediciones impresas</t>
  </si>
  <si>
    <t>5.1.9.2</t>
  </si>
  <si>
    <t>Calcomanías, credenciales, placas, escudos y otros medios de identificación</t>
  </si>
  <si>
    <t>5.1.9.3</t>
  </si>
  <si>
    <t>Depósito de vehículos</t>
  </si>
  <si>
    <t>5.1.9.4</t>
  </si>
  <si>
    <t>Explotación de bienes municipales de dominio privado</t>
  </si>
  <si>
    <t>5.1.9.5</t>
  </si>
  <si>
    <t>Productos o utilidades de talleres y centros de trabajo</t>
  </si>
  <si>
    <t>5.1.9.6</t>
  </si>
  <si>
    <t>Venta de esquilmos, productos de aparcería, desechos y basuras</t>
  </si>
  <si>
    <t>5.1.9.7</t>
  </si>
  <si>
    <t>Venta de productos procedentes de viveros y jardines</t>
  </si>
  <si>
    <t>5.1.9.8</t>
  </si>
  <si>
    <t>Por proporcionar información en documentos o elementos técnicos</t>
  </si>
  <si>
    <t>5.1.9.9</t>
  </si>
  <si>
    <t>Otros productos no especificados</t>
  </si>
  <si>
    <t>PRODUCTOS NO COMPRENDIDOS EN LA LEY DE INGRESOS VIGENTE, CAUSADOS EN EJERCICIOS FISCALES ANTERIORES PENDIENTES DE LIQUIDACION O PAGO</t>
  </si>
  <si>
    <t>APROVECHAMIENTOS</t>
  </si>
  <si>
    <t>6.1.2</t>
  </si>
  <si>
    <t>6.1.2.1</t>
  </si>
  <si>
    <t>6.1.3</t>
  </si>
  <si>
    <t>Indemnizaciones</t>
  </si>
  <si>
    <t>6.1.3.1</t>
  </si>
  <si>
    <t>6.1.4</t>
  </si>
  <si>
    <t>Reintegros</t>
  </si>
  <si>
    <t>6.1.4.1</t>
  </si>
  <si>
    <t>6.1.5</t>
  </si>
  <si>
    <t>Aprovechamiento provenientes de obras públicas</t>
  </si>
  <si>
    <t>6.1.5.1</t>
  </si>
  <si>
    <t>Aprovechamientos provenientes de obras públicas</t>
  </si>
  <si>
    <t>6.1.6</t>
  </si>
  <si>
    <t>Aprovechamiento por participaciones derivadas de la aplicación de leyes</t>
  </si>
  <si>
    <t>6.1.6.1</t>
  </si>
  <si>
    <t>6.1.7</t>
  </si>
  <si>
    <t>Aprovechamientos por aportaciones y cooperaciones</t>
  </si>
  <si>
    <t>6.1.7.1</t>
  </si>
  <si>
    <t>6.1.8</t>
  </si>
  <si>
    <t>Otros aprovechamientos</t>
  </si>
  <si>
    <t>6.1.8.1</t>
  </si>
  <si>
    <t>Otros  aprovechamientos</t>
  </si>
  <si>
    <t>APROVECHAMIENTOS PATRIMONIALES</t>
  </si>
  <si>
    <t>ACCESORIOS DE APROVECHAMIENTOS</t>
  </si>
  <si>
    <t>6.3.1</t>
  </si>
  <si>
    <t>6.3.1.9</t>
  </si>
  <si>
    <t>Accesorios en aprovechamientos</t>
  </si>
  <si>
    <t>APROVECHAMIENTOS NO COMPRENDIDOS EN LA LEY DE INGRESOS VIGENTE, CAUSADOS EN EJERCICIOS FISCALES ANTERIORES PENDIENTES DE LIQUIDACION O PAGO</t>
  </si>
  <si>
    <t>6.9.1</t>
  </si>
  <si>
    <t>APROVECHAMIENTOS NO COMPRENDIDOS EN LA LEY DE INGRESOS VIGENTE</t>
  </si>
  <si>
    <t>6.9.1.1</t>
  </si>
  <si>
    <t>Aprovechamientos no comprendidos en la ley de ingresos vigente, ejercicios anteriores</t>
  </si>
  <si>
    <t>INGRESOS POR VENTA DE BIENES, PRESTACIÓN DE SERVICIOS Y OTROS INGRESOS</t>
  </si>
  <si>
    <t>INGRESOS POR VENTA DE BIENES Y PRESTACION DE SERVICIOS DE INSTITUCIONES PUBLICAS DE SEGURIDAD SOCIAL</t>
  </si>
  <si>
    <t>INGRESOS POR VENTA DE BIENES Y PRESTACION DE SERVICIOS DE EMPRESAS PRODUCTIVAS DEL ESTADO</t>
  </si>
  <si>
    <t>INGRESOS POR VENTA DE BIENES Y PRESTACION DE SERVICIOS DE ENTIDADES PARAESTATALES Y FIDEICOMISOS NO EMPRESARIALES Y NO FINANCIEROS</t>
  </si>
  <si>
    <t>INGRESOS POR VENTA DE BIENES Y PRESTACION DE SERVICIOS DE ENTIDADES PARAESTATALES EMPRESARIALES NO FINANCIERAS CON PARTICIPACION ESTATAL MAYORITARIA</t>
  </si>
  <si>
    <t>INGRESOS POR VENTA DE BIENES Y PRESTACION DE SERVICIOS DE ENTIDADES PARAESTATALES EMPRESARIALES FINANCIERAS MONETARIAS CON PARTICIPACION ESTATAL MAYORITARIA</t>
  </si>
  <si>
    <t>INGRESOS POR VENTA DE BIENES Y PRESTACION DE SERVICIOS DE ENTIDADES PARAESTATALES EMPRESARIALES FINANCIERAS NO MONETARIAS CON PARTICIPACION ESTATAL MAYORITARIA</t>
  </si>
  <si>
    <t>INGRESOS POR VENTA DE BIENES Y PRESTACION DE SERVICIOS DE FIDEICOMISOS FINANCIEROS PUBLICOS CON PARTICIPACION ESTATAL MAYORITARIA</t>
  </si>
  <si>
    <t>INGRESOS POR VENTA DE BIENES Y PRESTACION DE SERVICIOS DE LOS PODERES LEGISLATIVO Y JUDICIAL, Y DE LOS ORGANOS AUTONOMOS</t>
  </si>
  <si>
    <t>OTROS INGRESOS</t>
  </si>
  <si>
    <t>7.9.1</t>
  </si>
  <si>
    <t>Otros ingresos y beneficios</t>
  </si>
  <si>
    <t>7.9.1.1</t>
  </si>
  <si>
    <t xml:space="preserve">Otros ingresos y beneficios varios </t>
  </si>
  <si>
    <t>PARTICIPACIONES, APORTACIONES, CONVENIOS, INCENTIVOS DERIVADOS DE LA COLABORACION FISCAL Y FONDOS DISTINTOS DE APORTACIONES</t>
  </si>
  <si>
    <t>PARTICIPACIONES</t>
  </si>
  <si>
    <t>8.1.1</t>
  </si>
  <si>
    <t>Participaciones Federales</t>
  </si>
  <si>
    <t>8.1.1.1</t>
  </si>
  <si>
    <t>Fondo General de Participaciones</t>
  </si>
  <si>
    <t>8.1.1.2</t>
  </si>
  <si>
    <t>Fondo de Fomento Municipal</t>
  </si>
  <si>
    <t>8.1.1.3</t>
  </si>
  <si>
    <t>Fondo de Fiscalizacion y Recaudacion</t>
  </si>
  <si>
    <t>8.1.1.4</t>
  </si>
  <si>
    <t>Impuesto Especial Sobre Produccion y Servicios</t>
  </si>
  <si>
    <t>8.1.1.5</t>
  </si>
  <si>
    <t>Gasolinas y Diesel</t>
  </si>
  <si>
    <t>8.1.1.6</t>
  </si>
  <si>
    <t>Fondo de Impuesto Sobre la Renta</t>
  </si>
  <si>
    <t>8.1.1.7</t>
  </si>
  <si>
    <t>Fondo de Estabilización de los Ingresos de las Entidades Federativas</t>
  </si>
  <si>
    <t>8.1.2</t>
  </si>
  <si>
    <t>Estatales</t>
  </si>
  <si>
    <t>8.1.2.1</t>
  </si>
  <si>
    <t>Participaciones Estatales</t>
  </si>
  <si>
    <t>APORTACIONES</t>
  </si>
  <si>
    <t>8.2.1</t>
  </si>
  <si>
    <t>Aportaciones federales</t>
  </si>
  <si>
    <t>8.2.1.1</t>
  </si>
  <si>
    <t>Del fondo de infraestructura social municipal</t>
  </si>
  <si>
    <t>8.2.1.2</t>
  </si>
  <si>
    <t>Rendimientos financieros del fondo de aportaciones para la infraestructura social</t>
  </si>
  <si>
    <t>8.2.1.3</t>
  </si>
  <si>
    <t>Del fondo para el fortalecimiento municipal</t>
  </si>
  <si>
    <t>8.2.1.4</t>
  </si>
  <si>
    <t>Rendimientos financieros del fondo de aportaciones para el fortalecimiento municipal</t>
  </si>
  <si>
    <t>CONVENIOS</t>
  </si>
  <si>
    <t>8.3.1</t>
  </si>
  <si>
    <t>Convenios</t>
  </si>
  <si>
    <t>8.3.1.1</t>
  </si>
  <si>
    <t>Derivados del Gobierno Federal</t>
  </si>
  <si>
    <t>8.3.1.2</t>
  </si>
  <si>
    <t>Derivados del Gobierno Estatal</t>
  </si>
  <si>
    <t>8.3.1.9</t>
  </si>
  <si>
    <t>Otros Convenios</t>
  </si>
  <si>
    <t>INCENTIVOS DERIVADOS DE LA COLABORACION FISCAL</t>
  </si>
  <si>
    <t>8.4.1</t>
  </si>
  <si>
    <t>INCENTIVOS DE LA COLABORACION FISCAL</t>
  </si>
  <si>
    <t>8.4.1.1</t>
  </si>
  <si>
    <t>Tenencia o Uso de Vehiculos</t>
  </si>
  <si>
    <t>8.4.1.2</t>
  </si>
  <si>
    <t>Fondo de Compensación ISAN</t>
  </si>
  <si>
    <t>8.4.1.3</t>
  </si>
  <si>
    <t>Impuesto Sobre Automoviles Nuevos</t>
  </si>
  <si>
    <t>8.4.1.4</t>
  </si>
  <si>
    <t>Otros Incentivos Economicos</t>
  </si>
  <si>
    <t>FONDOS DISTINTOS DE APORTACIONES</t>
  </si>
  <si>
    <t>TRANSFERENCIAS, ASIGNACIONES, SUBSIDIOS Y SUBVENCIONES, Y PENSIONES Y JUBILACIONES</t>
  </si>
  <si>
    <t>TRANSFERENCIAS Y ASIGNACIONES</t>
  </si>
  <si>
    <t>9.1.1</t>
  </si>
  <si>
    <t>Transferencias internas y asignaciones al sector público</t>
  </si>
  <si>
    <t>9.1.1.1</t>
  </si>
  <si>
    <t>SUBSIDIOS Y SUBVENCIONES</t>
  </si>
  <si>
    <t>9.3.1</t>
  </si>
  <si>
    <t>Subsidio</t>
  </si>
  <si>
    <t>9.3.1.1</t>
  </si>
  <si>
    <t>9.3.2</t>
  </si>
  <si>
    <t>Subvenciones</t>
  </si>
  <si>
    <t>9.3.2.1</t>
  </si>
  <si>
    <t>PENSIONES Y JUBILACIONES</t>
  </si>
  <si>
    <t>TRANSFERENCIAS DEL FONDO MEXICANO DEL PETROLEO PARA LA ESTABILIZACION Y EL DESARROLLO</t>
  </si>
  <si>
    <t>INGRESOS DERIVADOS DE FINANCIAMIENTO</t>
  </si>
  <si>
    <t>ENDEUDAMIENTO INTERNO</t>
  </si>
  <si>
    <t>10.1.0.1</t>
  </si>
  <si>
    <t>Financiamientos</t>
  </si>
  <si>
    <t>10.1.0.1.1</t>
  </si>
  <si>
    <t>Banca oficial</t>
  </si>
  <si>
    <t>10.1.0.1.2</t>
  </si>
  <si>
    <t>Banca comercial</t>
  </si>
  <si>
    <t>10.1.0.1.3</t>
  </si>
  <si>
    <t>Créditos financieros</t>
  </si>
  <si>
    <t>10.1.0.1.9</t>
  </si>
  <si>
    <t>Otros financiamientos no especificados</t>
  </si>
  <si>
    <t>ENDEUDAMIENTO EXTERNO</t>
  </si>
  <si>
    <t>FINANCIAMIENTO INTERNO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</si>
</sst>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0_ ;\-#,##0.00\ "/>
    <numFmt numFmtId="165" formatCode="#,##0.00_ ;[Red]\-#,##0.00\ "/>
    <numFmt numFmtId="166" formatCode="&quot;$&quot;#,##0.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b/>
      <sz val="10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6CB"/>
        <bgColor indexed="64"/>
      </patternFill>
    </fill>
    <fill>
      <patternFill patternType="solid">
        <fgColor rgb="FF00A79D"/>
        <bgColor indexed="64"/>
      </patternFill>
    </fill>
    <fill>
      <patternFill patternType="solid">
        <fgColor rgb="FFFFF2D4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67">
    <xf numFmtId="0" fontId="0" fillId="0" borderId="0" xfId="0"/>
    <xf numFmtId="4" fontId="0" fillId="0" borderId="0" xfId="0" applyNumberFormat="1"/>
    <xf numFmtId="4" fontId="1" fillId="0" borderId="0" xfId="0" applyNumberFormat="1" applyFont="1"/>
    <xf numFmtId="4" fontId="1" fillId="2" borderId="0" xfId="0" applyNumberFormat="1" applyFont="1" applyFill="1"/>
    <xf numFmtId="0" fontId="1" fillId="0" borderId="0" xfId="0" applyFont="1"/>
    <xf numFmtId="43" fontId="0" fillId="0" borderId="0" xfId="1" applyFont="1"/>
    <xf numFmtId="43" fontId="0" fillId="3" borderId="0" xfId="1" applyFont="1" applyFill="1"/>
    <xf numFmtId="43" fontId="0" fillId="0" borderId="0" xfId="1" applyFont="1" applyFill="1"/>
    <xf numFmtId="0" fontId="0" fillId="3" borderId="0" xfId="0" applyFill="1"/>
    <xf numFmtId="43" fontId="0" fillId="4" borderId="0" xfId="1" applyFont="1" applyFill="1"/>
    <xf numFmtId="0" fontId="0" fillId="4" borderId="0" xfId="0" applyFill="1"/>
    <xf numFmtId="4" fontId="0" fillId="3" borderId="0" xfId="0" applyNumberFormat="1" applyFill="1"/>
    <xf numFmtId="4" fontId="1" fillId="3" borderId="0" xfId="0" applyNumberFormat="1" applyFont="1" applyFill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0" fillId="0" borderId="0" xfId="0" pivotButton="1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indent="1"/>
    </xf>
    <xf numFmtId="0" fontId="0" fillId="0" borderId="0" xfId="0" applyAlignment="1">
      <alignment horizontal="left" indent="2"/>
    </xf>
    <xf numFmtId="0" fontId="0" fillId="0" borderId="0" xfId="0" pivotButton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indent="3"/>
    </xf>
    <xf numFmtId="0" fontId="0" fillId="0" borderId="0" xfId="0" applyAlignment="1">
      <alignment horizontal="left" indent="4"/>
    </xf>
    <xf numFmtId="43" fontId="0" fillId="5" borderId="0" xfId="1" applyFont="1" applyFill="1"/>
    <xf numFmtId="0" fontId="0" fillId="0" borderId="0" xfId="0" pivotButton="1" applyAlignment="1">
      <alignment vertical="center"/>
    </xf>
    <xf numFmtId="0" fontId="0" fillId="0" borderId="0" xfId="0" applyAlignment="1">
      <alignment horizontal="left" vertical="center"/>
    </xf>
    <xf numFmtId="165" fontId="4" fillId="0" borderId="0" xfId="0" applyNumberFormat="1" applyFont="1"/>
    <xf numFmtId="0" fontId="4" fillId="0" borderId="0" xfId="0" applyFont="1"/>
    <xf numFmtId="165" fontId="5" fillId="0" borderId="0" xfId="2" applyNumberFormat="1" applyFont="1"/>
    <xf numFmtId="0" fontId="6" fillId="7" borderId="2" xfId="0" applyFont="1" applyFill="1" applyBorder="1" applyAlignment="1">
      <alignment vertical="center" wrapText="1"/>
    </xf>
    <xf numFmtId="0" fontId="6" fillId="7" borderId="3" xfId="0" applyFont="1" applyFill="1" applyBorder="1" applyAlignment="1">
      <alignment vertical="center" wrapText="1"/>
    </xf>
    <xf numFmtId="164" fontId="6" fillId="7" borderId="3" xfId="2" applyNumberFormat="1" applyFont="1" applyFill="1" applyBorder="1" applyAlignment="1">
      <alignment vertical="center" wrapText="1"/>
    </xf>
    <xf numFmtId="165" fontId="4" fillId="0" borderId="0" xfId="1" applyNumberFormat="1" applyFont="1"/>
    <xf numFmtId="43" fontId="4" fillId="0" borderId="0" xfId="1" applyFont="1"/>
    <xf numFmtId="43" fontId="4" fillId="0" borderId="0" xfId="0" applyNumberFormat="1" applyFont="1"/>
    <xf numFmtId="0" fontId="6" fillId="7" borderId="2" xfId="0" applyFont="1" applyFill="1" applyBorder="1" applyAlignment="1">
      <alignment horizontal="center" vertical="center" wrapText="1"/>
    </xf>
    <xf numFmtId="0" fontId="7" fillId="8" borderId="4" xfId="0" applyFont="1" applyFill="1" applyBorder="1" applyAlignment="1">
      <alignment horizontal="center" vertical="center" wrapText="1"/>
    </xf>
    <xf numFmtId="0" fontId="7" fillId="8" borderId="3" xfId="0" applyFont="1" applyFill="1" applyBorder="1" applyAlignment="1">
      <alignment vertical="center" wrapText="1"/>
    </xf>
    <xf numFmtId="164" fontId="7" fillId="8" borderId="5" xfId="2" applyNumberFormat="1" applyFont="1" applyFill="1" applyBorder="1" applyAlignment="1">
      <alignment horizontal="right" vertical="center" wrapText="1"/>
    </xf>
    <xf numFmtId="0" fontId="8" fillId="8" borderId="4" xfId="0" applyFont="1" applyFill="1" applyBorder="1" applyAlignment="1">
      <alignment horizontal="center" vertical="center" wrapText="1"/>
    </xf>
    <xf numFmtId="0" fontId="3" fillId="8" borderId="6" xfId="0" applyFont="1" applyFill="1" applyBorder="1" applyAlignment="1">
      <alignment vertical="center" wrapText="1"/>
    </xf>
    <xf numFmtId="164" fontId="3" fillId="8" borderId="5" xfId="2" applyNumberFormat="1" applyFont="1" applyFill="1" applyBorder="1" applyAlignment="1">
      <alignment horizontal="right" vertical="center" wrapText="1"/>
    </xf>
    <xf numFmtId="165" fontId="9" fillId="0" borderId="0" xfId="0" applyNumberFormat="1" applyFont="1" applyAlignment="1">
      <alignment vertical="center" wrapText="1"/>
    </xf>
    <xf numFmtId="166" fontId="9" fillId="0" borderId="0" xfId="0" applyNumberFormat="1" applyFont="1" applyAlignment="1">
      <alignment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6" xfId="0" applyFont="1" applyBorder="1" applyAlignment="1">
      <alignment vertical="center" wrapText="1"/>
    </xf>
    <xf numFmtId="164" fontId="8" fillId="0" borderId="5" xfId="2" applyNumberFormat="1" applyFont="1" applyBorder="1" applyAlignment="1">
      <alignment horizontal="right" vertical="center" wrapText="1"/>
    </xf>
    <xf numFmtId="0" fontId="7" fillId="8" borderId="6" xfId="0" applyFont="1" applyFill="1" applyBorder="1" applyAlignment="1">
      <alignment vertical="center" wrapText="1"/>
    </xf>
    <xf numFmtId="0" fontId="6" fillId="7" borderId="4" xfId="0" applyFont="1" applyFill="1" applyBorder="1" applyAlignment="1">
      <alignment horizontal="center" vertical="center" wrapText="1"/>
    </xf>
    <xf numFmtId="0" fontId="6" fillId="7" borderId="6" xfId="0" applyFont="1" applyFill="1" applyBorder="1" applyAlignment="1">
      <alignment vertical="center" wrapText="1"/>
    </xf>
    <xf numFmtId="164" fontId="6" fillId="7" borderId="5" xfId="2" applyNumberFormat="1" applyFont="1" applyFill="1" applyBorder="1" applyAlignment="1">
      <alignment horizontal="right" vertical="center" wrapText="1"/>
    </xf>
    <xf numFmtId="0" fontId="8" fillId="0" borderId="6" xfId="0" applyFont="1" applyBorder="1" applyAlignment="1">
      <alignment horizontal="justify" vertical="center" wrapText="1"/>
    </xf>
    <xf numFmtId="0" fontId="3" fillId="8" borderId="4" xfId="0" applyFont="1" applyFill="1" applyBorder="1" applyAlignment="1">
      <alignment horizontal="center" vertical="center" wrapText="1"/>
    </xf>
    <xf numFmtId="164" fontId="4" fillId="0" borderId="0" xfId="0" applyNumberFormat="1" applyFont="1"/>
    <xf numFmtId="0" fontId="7" fillId="8" borderId="7" xfId="0" applyFont="1" applyFill="1" applyBorder="1" applyAlignment="1">
      <alignment horizontal="center" vertical="center" wrapText="1"/>
    </xf>
    <xf numFmtId="0" fontId="7" fillId="8" borderId="8" xfId="0" applyFont="1" applyFill="1" applyBorder="1" applyAlignment="1">
      <alignment vertical="center" wrapText="1"/>
    </xf>
    <xf numFmtId="164" fontId="7" fillId="8" borderId="3" xfId="2" applyNumberFormat="1" applyFont="1" applyFill="1" applyBorder="1" applyAlignment="1">
      <alignment horizontal="right" vertical="center" wrapText="1"/>
    </xf>
    <xf numFmtId="164" fontId="4" fillId="0" borderId="0" xfId="2" applyNumberFormat="1" applyFont="1"/>
    <xf numFmtId="0" fontId="3" fillId="6" borderId="1" xfId="0" applyFont="1" applyFill="1" applyBorder="1" applyAlignment="1">
      <alignment horizontal="center" vertical="center" wrapText="1"/>
    </xf>
    <xf numFmtId="0" fontId="3" fillId="6" borderId="2" xfId="0" applyFont="1" applyFill="1" applyBorder="1" applyAlignment="1">
      <alignment horizontal="center" vertical="center" wrapText="1"/>
    </xf>
    <xf numFmtId="164" fontId="3" fillId="6" borderId="1" xfId="2" applyNumberFormat="1" applyFont="1" applyFill="1" applyBorder="1" applyAlignment="1">
      <alignment horizontal="center" vertical="center" wrapText="1"/>
    </xf>
    <xf numFmtId="164" fontId="3" fillId="6" borderId="2" xfId="2" applyNumberFormat="1" applyFont="1" applyFill="1" applyBorder="1" applyAlignment="1">
      <alignment horizontal="center" vertical="center" wrapText="1"/>
    </xf>
  </cellXfs>
  <cellStyles count="3">
    <cellStyle name="Millares" xfId="1" builtinId="3"/>
    <cellStyle name="Moneda 2" xfId="2" xr:uid="{FD3609E1-A967-47CA-AEC8-4B7C0CDEEF13}"/>
    <cellStyle name="Normal" xfId="0" builtinId="0"/>
  </cellStyles>
  <dxfs count="1222">
    <dxf>
      <alignment horizont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wrapText="0" indent="0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horizontal="center"/>
    </dxf>
    <dxf>
      <alignment vertical="center"/>
    </dxf>
    <dxf>
      <alignment wrapText="1"/>
    </dxf>
    <dxf>
      <alignment horizont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horizont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horizont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horizont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vertical="bottom"/>
    </dxf>
    <dxf>
      <alignment wrapText="1"/>
    </dxf>
    <dxf>
      <alignment horizontal="center"/>
    </dxf>
    <dxf>
      <alignment horizontal="center"/>
    </dxf>
    <dxf>
      <alignment horizontal="center"/>
    </dxf>
    <dxf>
      <alignment horizont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horizont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wrapText="1"/>
    </dxf>
    <dxf>
      <alignment horizontal="center"/>
    </dxf>
    <dxf>
      <alignment vertical="center"/>
    </dxf>
    <dxf>
      <alignment wrapText="1"/>
    </dxf>
    <dxf>
      <alignment horizont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wrapText="1" indent="0"/>
    </dxf>
    <dxf>
      <alignment horizontal="center"/>
    </dxf>
    <dxf>
      <alignment vertical="center"/>
    </dxf>
    <dxf>
      <alignment wrapText="1"/>
    </dxf>
    <dxf>
      <alignment horizont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horizont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horizont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alignment wrapText="1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pivotCacheDefinition" Target="pivotCache/pivotCacheDefinition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LIZABETH RODRIGUEZ RUBIO - PC-1074" refreshedDate="45247.608723379628" createdVersion="8" refreshedVersion="8" minRefreshableVersion="3" recordCount="492" xr:uid="{FA03D0BF-2740-4471-8696-C84FB5C5CC4E}">
  <cacheSource type="worksheet">
    <worksheetSource ref="A1:AO493" sheet="Base"/>
  </cacheSource>
  <cacheFields count="41">
    <cacheField name="Codigo Origen" numFmtId="0">
      <sharedItems/>
    </cacheField>
    <cacheField name="Origen (FF)" numFmtId="0">
      <sharedItems count="30">
        <s v="RECURSOS FISCALES 2023"/>
        <s v="PARTICIPACIONES FEDERALES 2023"/>
        <s v="BARRIOS DE PAZ 2023 (APORTACIÓN ESTATAL)"/>
        <s v="PARTICIPACIONES ESTATALES 2023"/>
        <s v="SUBSIDIO POLICÍA METROPOLITANA 2023 (APORTACIÓN ESTATAL)"/>
        <s v="ACADEMIAS DEPORTIVAS, ESPACIOS DE PAZ 2023 (APORTACIÓN ESTATAL)"/>
        <s v="FONDO DE APORTACIÓN AL FORTALECIMIENTO MUNICIPAL 2023 (FORTAMUN)"/>
        <s v="PROGRAMA ESTRATEGIA ALE 2023 (APORTACIÓN ESTATAL)"/>
        <s v="PROGRAMA ESTRATEGIA ALE 2023 (APORTACIÓN MUNICIPAL)"/>
        <s v="PRODDER 2022 (APORTACIÓN FEDERAL)"/>
        <s v="RECURSOS FISCALES (RESERVAS TERRITORIALES) 2023"/>
        <s v="SUBSIDIO POLICÍA METROPOLITANA 2022 (APORTACIÓN ESTATAL)"/>
        <s v="JALISCO CRECE 2022 (APORTACIÓN ESTATAL)"/>
        <s v="EMPEDRADOS 2022 (APORTACIÓN ESTATAL)"/>
        <s v="FONDO DE APORTACIÓN A LA INFRAESTRUCTURA SOCIAL MUNICIPAL 2022 (FISM)"/>
        <s v="ESTRATEGIA DE SEGURIDAD URBANO-COMUNITARIA &quot;PUNTOS PURPURA&quot; 2022 (APORTACIÓN ESTATAL)"/>
        <s v="PROGRAMA ESTRATEGIA ALE 2022 (APORTACIÓN ESTATAL)"/>
        <s v="FONDO DE APORTACIÓN AL FORTALECIMIENTO MUNICIPAL 2022 (FORTAMUN)"/>
        <s v="FONDO PARA INVERSIONES METROPOLITANAS 2023 (APORTACIÓN ESTATAL)"/>
        <s v="ESTRATEGIA ALE 2021 (APORTACIÓN ESTATAL)"/>
        <s v="FONDO DE APORTACIÓN A LA INFRAESTRUCTURA SOCIAL MUNICIPAL 2023 (FAISM)"/>
        <s v="TECNIFICACIÓN CON DRONES PARA EL CAMPO EN TLAJOMULCO 2023 (APORTACIÓN MUNICIPAL)"/>
        <s v="TECNIFICACIÓN CON DRONES PARA EL CAMPO EN TLAJOMULCO 2023 (APORTACIÓN ESTATAL)"/>
        <s v="FONDO MUNICIPAL EXCLUSIVO PARA LA RECAUDACIÓN DE RECURSOS DESTINADOS PARA LA CREACIÓN O MEJORAMIENTO DE INFRAESTRUCTURA Y EQUIPAMIENTOS URBANOS EN ESPACIOS PÚBLICOS"/>
        <s v="PRODDER 2023 (APORTACIÓN FEDERAL)"/>
        <s v="PRODDER 2023 (APORTACIÓN MUNICIPAL)"/>
        <s v="CONSTRUCCIÓN DE PLANTA DE SEPARACIÓN, CLASIFICACIÓN Y RECICLAJE DE RESIDUOS SÓLIDOS URBANOS DE TLAJOMULCO DE ZUÑIGA, JALISCO 2023 (APORTACIÓN ESTATAL)"/>
        <s v="FONDO PARA INVERSIONES METROPOLITANAS 2023 (APORTACIÓN MUNICIPAL)"/>
        <s v="ESTRATEGIA DE SEGURIDAD &quot;PUNTOS PURPURA&quot; 2023 (APORTACIÓN ESTATAL)"/>
        <s v="ESTRATEGIA DE SEGURIDAD &quot;PUNTOS PURPURA&quot; 2023 (APORTACIÓN MUNICIPAL)"/>
      </sharedItems>
    </cacheField>
    <cacheField name="Nombre finalidad" numFmtId="0">
      <sharedItems containsBlank="1" count="4">
        <s v="GOBIERNO"/>
        <s v="DESARROLLO SOCIAL"/>
        <s v="DESARROLLO ECONÓMICO"/>
        <m u="1"/>
      </sharedItems>
    </cacheField>
    <cacheField name="Codigo Subfuncion" numFmtId="0">
      <sharedItems/>
    </cacheField>
    <cacheField name="Nombre Subfuncion" numFmtId="0">
      <sharedItems count="18">
        <s v="FUNCIÓN PÚBLICA"/>
        <s v="POLICÍA"/>
        <s v="DESARROLLO REGIONAL"/>
        <s v="PROTECCIÓN DE LA DIVERSIDAD BIOLÓGICA Y DEL PAISAJE"/>
        <s v="CULTURA"/>
        <s v="INNOVACIÓN"/>
        <s v="ORDENACIÓN DE DESECHOS"/>
        <s v="ALUMBRADO PÚBLICO"/>
        <s v="PRESTACIÓN DE SERVICIOS DE SALUD A LA COMUNIDAD"/>
        <s v="OTROS ASUNTOS SOCIALES"/>
        <s v="PROTECCIÓN CIVIL"/>
        <s v="ASUNTOS JURÍDICOS"/>
        <s v="ASUNTOS ECONÓMICOS Y COMERCIALES EN GENERAL"/>
        <s v="OTRO SERVICIOS EDUCATIVOS Y ACTIVIDADES INHERENTES"/>
        <s v="TURISMO"/>
        <s v="DEPORTE Y RECREACIÓN"/>
        <s v="OTROS GRUPOS VULNERABLES"/>
        <s v="FAMILIA E HIJOS"/>
      </sharedItems>
    </cacheField>
    <cacheField name="Codigo Clasifi. Prog" numFmtId="0">
      <sharedItems count="9">
        <s v="E"/>
        <s v="R"/>
        <s v="S"/>
        <s v="M"/>
        <s v="F"/>
        <s v="O"/>
        <s v="K"/>
        <s v="P"/>
        <s v="N"/>
      </sharedItems>
    </cacheField>
    <cacheField name="Detalle Clasifi Prog" numFmtId="0">
      <sharedItems count="9">
        <s v="Actividades del sector público, que realiza en for"/>
        <s v="Solamente actividades específicas, distintas a las"/>
        <s v="Definidos en el Presupuesto de Egresos y los que s"/>
        <s v="Actividades de apoyo administrativo desarrolladas "/>
        <s v="Actividades destinadas a la promoción y fomento de"/>
        <s v="Actividades que realizan la función pública o cont"/>
        <s v="Proyectos de inversión sujetos a registro en la Ca"/>
        <s v="Actividades destinadas al desarrollo de programas "/>
        <s v="Desastres naturales"/>
      </sharedItems>
    </cacheField>
    <cacheField name="Tipo de gasto" numFmtId="0">
      <sharedItems count="3">
        <s v="Gasto corriente"/>
        <s v="Gasto Capital"/>
        <s v="Amortización de la deuda y disminución de pasivos"/>
      </sharedItems>
    </cacheField>
    <cacheField name="Cod. Dependencia" numFmtId="0">
      <sharedItems/>
    </cacheField>
    <cacheField name="Dependencia" numFmtId="0">
      <sharedItems containsBlank="1" count="18">
        <s v="OFICIALÍA MAYOR"/>
        <s v="COMISARÍA DE LA POLICÍA PREVENTIVA MUNICIPAL"/>
        <s v="SECRETARÍA GENERAL DEL AYUNTAMIENTO"/>
        <s v="UNIDAD DE ACOPIO Y SALUD ANIMAL MUNICIPAL (UNASAM)"/>
        <s v="TESORERÍA MUNICIPAL"/>
        <s v="COORDINACIÓN GENERAL DE CONSTRUCCIÓN DE COMUNIDAD"/>
        <s v="COORDINACIÓN GENERAL DE GOBIERNO INTELIGENTE E INNOVACIÓN GUBERNAMENTAL"/>
        <s v="GABINETE INTEGRAL DE INFRAESTRUCTURA Y SERVICIOS PÚBLICOS"/>
        <s v="COORDINACIÓN GENERAL DE GESTIÓN INTEGRAL DE LA CIUDAD"/>
        <s v="PRESIDENCIA"/>
        <s v="SINDICATURA MUNICIPAL"/>
        <s v="COORDINACIÓN GENERAL DE DESARROLLO ECONÓMICO"/>
        <s v="INSTITUTO DE ALTERNATIVAS PARA LOS JÓVENES (INDAJO)"/>
        <s v="CENTRO DE ESTIMULACIÓN PARA PERSONAS CON DISCAPACIDAD INTELECTUAL (CENDI)"/>
        <s v="CONSEJO MUNICIPAL DEL DEPORTE (COMUDE)"/>
        <s v="INSTITUTO MUNICIPAL DE LA MUJER TLAJOMULQUENSE (IMMT)"/>
        <s v="SISTEMA INTEGRAL PARA EL DESARROLLO DE LA FAMILIA (DIF)"/>
        <m u="1"/>
      </sharedItems>
    </cacheField>
    <cacheField name="Codigo Programa" numFmtId="0">
      <sharedItems containsSemiMixedTypes="0" containsString="0" containsNumber="1" containsInteger="1" minValue="1" maxValue="8"/>
    </cacheField>
    <cacheField name="Nombre programa" numFmtId="0">
      <sharedItems count="8">
        <s v="GOBIERNO EFECTIVO"/>
        <s v="SEGURIDAD CIUDADANA"/>
        <s v="CORRESPONSABILIDAD SOCIAL (TRANSVERSAL)"/>
        <s v="CIUDAD SUSTENTABLE"/>
        <s v="SOCIEDAD COHESIVA Y RESILENTE"/>
        <s v="INFRAESTRUCTURA Y SERVICIOS PÚBLICOS"/>
        <s v="DESARROLLO ECONÓMICO Y EMPLEO"/>
        <s v="GESTIÓN INTEGRAL DEL AGUA"/>
      </sharedItems>
    </cacheField>
    <cacheField name="Cod. Unidad Ejectura" numFmtId="0">
      <sharedItems/>
    </cacheField>
    <cacheField name="Centro costos" numFmtId="0">
      <sharedItems count="37">
        <s v="DIRECCIÓN GENERAL DE ADMINISTRACIÓN"/>
        <s v="DESPACHO DE LA COMISARÍA DE LA POLICÍA P"/>
        <s v="DIRECCIÓN GENERAL DE CULTURA DE LA PAZ Y"/>
        <s v="UNIDAD DE ACOPIO Y SALUD ANIMAL MUNICIPA"/>
        <s v="DIRECCIÓN DE PROCESOS ADMINISTRATIVOS Y"/>
        <s v="DIRECCIÓN GENERAL DE CULTURA"/>
        <s v="DESPACHO DE LA COORDINACIÓN GENERAL DE G"/>
        <s v="DIRECCIÓN DE ASEO PÚBLICO"/>
        <s v="DIRECCIÓN DE ALUMBRADO PÚBLICO"/>
        <s v="DIRECCIÓN GENERAL DE SALUD PÚBLICA"/>
        <s v="DIRECCIÓN ADMINISTRATIVA DE INFRAESTRUCT"/>
        <s v="DIRECCIÓN DE PROYECTOS ESTRATEGICOS"/>
        <s v="DIRECCIÓN GENERAL DE INGRESOS"/>
        <s v="DIRECCIÓN GENERAL DE RELACIONES PÚBLICAS"/>
        <s v="DIRECCIÓN GENERAL ADJUNTA DE PROTECCIÓN"/>
        <s v="DIRECCIÓN GENERAL JURIDÍCA"/>
        <s v="DIRECCIÓN DE RASTRO MUNICIPAL"/>
        <s v="DESPACHO DE LA COORDINACIÓN GENERAL DE D"/>
        <s v="DIRECCIÓN GENERAL DE AGUA POTABLE Y SANE"/>
        <s v="DESPACHO DE LA COORDINACIÓN GENERAL DE C"/>
        <s v="DIRECCÍON GENERAL DE DESARROLLO RURAL"/>
        <s v="JEFATURA DE GABINETE"/>
        <s v="DIRECCIÓN GENERAL DE OBRAS PÚBLICAS"/>
        <s v="DIRECCIÓN DE COMUNICACIÓN"/>
        <s v="DIRECCIÓN GENERAL DE POLÍTICA SOCIAL"/>
        <s v="DIRECCIÓN DE LA SECRETARÍA GENERAL"/>
        <s v="DIRECCIÓN GENERAL DE CENSOS Y ESTADISTIC"/>
        <s v="DIRECCIÓN GENERAL DE RELACIONES GUBERNAM"/>
        <s v="DIRECCIÓN GENERAL DE TURISMO Y PROMOCIÓN"/>
        <s v="DIRECCIÓN GENERAL DE FINANZAS"/>
        <s v="INSTITUTO DE ALTERNATIVAS PARA LOS JÓVEN"/>
        <s v="CENTRO DE ESTIMULACIÓN PARA PERSONAS CON"/>
        <s v="CONSEJO MUNICIPAL DEL DEPORTE (COMUDE)"/>
        <s v="INSTITUTO MUNICIPAL DE LA MUJER TLAJOMUL"/>
        <s v="SISTEMA INTEGRAL PARA EL DESARROLLO DE L"/>
        <s v="DIRECCIÓN DE VIVIENDA"/>
        <s v="SECRETARÍA PARTICULAR"/>
      </sharedItems>
    </cacheField>
    <cacheField name="Codigo Proyecto" numFmtId="0">
      <sharedItems containsSemiMixedTypes="0" containsString="0" containsNumber="1" containsInteger="1" minValue="1" maxValue="56"/>
    </cacheField>
    <cacheField name="Proyecto" numFmtId="0">
      <sharedItems count="56">
        <s v="SERVICIOS PERSONALES"/>
        <s v="BIENES ADQUIRIDOS"/>
        <s v="EQUIPAMIENTO"/>
        <s v="PROGRAMA DE ECONOMÍA SOLIDARIA TLAJOMULCO &quot;CHAMBA PARA TODOS&quot;"/>
        <s v="CONTROL DE FELINOS, CANINOS Y VIDA SILVESTRE EN EL MUNICIPIO"/>
        <s v="DESPACHO DE LA TESORERÍA MUNICIPAL"/>
        <s v="POLITICA CULTURAL DE TLAJOMULCO DE ZUÑIGA"/>
        <s v="INFRAESTRUCTURA TECNOLOGICA ENTREGADA"/>
        <s v="SISTEMAS INFORMATICOS MODERNIZADOS RECIBIDOS"/>
        <s v="RECOLECCION DE RESIDUOS SOLIDOS  URBANOS"/>
        <s v="SERVICIO DE MANTENIMIENTO DE ALUMBRADO PÚBLICO"/>
        <s v="SERVICIOS MÉDICOS DE CALIDAD"/>
        <s v="SERVICIO DE MANTENIMIENTO EN LOS ESPACIOS PÚBLICOS"/>
        <s v="POLITICA DE INTEGRAL DE LA CIUDAD"/>
        <s v="RECURSOS RECAUDADOS DE MANERA EFICIENTE PROGRAMADOS"/>
        <s v="ATENCIÓN A EVENTOS DEL GOBIERNO MUNICIPAL  Y AGENDA GUBERNAMENTAL"/>
        <s v="ADMINISTRACIÓN CENTRAL DE PROTECCIÓN CIVIL Y BOMBEROS"/>
        <s v="DEFENSORÍA LEGAL"/>
        <s v="SACRIFICIO DE BOVINOS Y PORCINOS EN EL RASTRO MUNICIPAL"/>
        <s v="ADMINISTRACIÓN CENTRAL DE LA COORDINACIÓN GENERAL DE DESARROLLO ECONÓMICO"/>
        <s v="SUMINISTRO DE AGUA"/>
        <s v="APOYO A INSTITUCIONES EDUCATIVAS"/>
        <s v="PAQUETE AGROECOLÓGICO"/>
        <s v="EQUIPOS DE PROTECCIÓN  Y HERRAMIENTA MANUAL"/>
        <s v="DESPLIEGUE OPERATIVO COMISARIA DE LA POLICIA"/>
        <s v="DESPLIEGUE OPERATIVO PROTECCIÓN CIVIL Y SERVICIOS MEDICOS"/>
        <s v="DESPACHO DE LA JEFATURA DE GABINETE"/>
        <s v="OBRAS DE INFRAESTRUCTURA MUNICIPAL"/>
        <s v="CAPACITACIÓN"/>
        <s v="COMUNICACIÓN ESTRATÉGICA DEL GOBIERNO"/>
        <s v="SERVICIO DE UNIDADES MOVILES ARRENDADAS"/>
        <s v="BECAS  A ESTUDIANTES"/>
        <s v="ACTAS DE INSTALACIÓN DE MESAS DE PAZ"/>
        <s v="CONDONACIÓN Y/O REDUCCIÓN DE SANCIONES"/>
        <s v="PROCESOS ESTADISTICOS DEL MUNICIPIO"/>
        <s v="APOYO A LAS AGENCIAS Y DELEGACIONES DEL MUNICIPIO"/>
        <s v="ECONOMIA ALIMENTARIA"/>
        <s v="RELACIONES GUBERNAMENTALES"/>
        <s v="APOYO A TRADICIONES"/>
        <s v="PROYECTO DE PRESUPUESTO"/>
        <s v="PROGRAMAS Y ACCIONES CULTURALES, RECREATIVOS Y DEPORTIVAS"/>
        <s v="ATENCIÓN PARA PERSONAS CON DISCAPACIDAD INTELECTUAL"/>
        <s v="ACTIVIDADES DEPORTIVAS Y RECREATIVAS EN EL MUNICIPIO"/>
        <s v="ATENCION A MUJERES DEL MUNICIPIO"/>
        <s v="SISTEMA INTEGRAL PARA EL DESARROLLO DE LA FAMILIA"/>
        <s v="CAL AGRÍCOLA"/>
        <s v="INDEMINIZACIÓN AL PRODUCTOR GANADERO"/>
        <s v="APOYO A LAS ESTANCIAS INFANTILES"/>
        <s v="MOCHILAS Y ÚTILES ESCOLARES"/>
        <s v="UNIFORMES ESCOLARES"/>
        <s v="POLÍTICA DE VIVIENDA"/>
        <s v="APOYO ECONÓMICO A PERSONAS FÍSICAS, ASOCIACIONES E INSTITUCIONES SIN FINES DE LUCRO"/>
        <s v="PROGRAMA ABC Y REZAGO EDUCATIVO"/>
        <s v="APOYO A INSTITUCIONES"/>
        <s v="FOEDEN"/>
        <s v="PRESUPUESTO PARTICIPATIVO"/>
      </sharedItems>
    </cacheField>
    <cacheField name="Capitulo codigo" numFmtId="0">
      <sharedItems containsSemiMixedTypes="0" containsString="0" containsNumber="1" containsInteger="1" minValue="1000" maxValue="9000" count="7">
        <n v="1000"/>
        <n v="2000"/>
        <n v="3000"/>
        <n v="4000"/>
        <n v="5000"/>
        <n v="6000"/>
        <n v="9000"/>
      </sharedItems>
    </cacheField>
    <cacheField name="Capitulo nombre" numFmtId="0">
      <sharedItems count="7">
        <s v="SERVICIOS PERSONALES"/>
        <s v="MATERIALES Y SUMINISTROS"/>
        <s v="SERVICIOS GENERALES"/>
        <s v="TRANSFERENCIAS, ASIGNACIONES, SUBSIDIOS Y OTRAS AYUDAS"/>
        <s v="BIENES MUEBLES, INMUEBLES E INTANGIBLES"/>
        <s v="INVERSION PUBLICA"/>
        <s v="DEUDA PUBLICA"/>
      </sharedItems>
    </cacheField>
    <cacheField name="Partida" numFmtId="0">
      <sharedItems containsSemiMixedTypes="0" containsString="0" containsNumber="1" containsInteger="1" minValue="1111" maxValue="9211" count="145">
        <n v="1111"/>
        <n v="1131"/>
        <n v="1211"/>
        <n v="1221"/>
        <n v="1231"/>
        <n v="1321"/>
        <n v="1322"/>
        <n v="1331"/>
        <n v="1341"/>
        <n v="1411"/>
        <n v="1421"/>
        <n v="1431"/>
        <n v="1432"/>
        <n v="1441"/>
        <n v="1521"/>
        <n v="1591"/>
        <n v="1711"/>
        <n v="2111"/>
        <n v="2121"/>
        <n v="2141"/>
        <n v="2151"/>
        <n v="2161"/>
        <n v="2171"/>
        <n v="2181"/>
        <n v="2211"/>
        <n v="2221"/>
        <n v="2231"/>
        <n v="2351"/>
        <n v="2391"/>
        <n v="2411"/>
        <n v="2421"/>
        <n v="2431"/>
        <n v="2451"/>
        <n v="2461"/>
        <n v="2471"/>
        <n v="2481"/>
        <n v="2491"/>
        <n v="2511"/>
        <n v="2521"/>
        <n v="2531"/>
        <n v="2541"/>
        <n v="2551"/>
        <n v="2561"/>
        <n v="2591"/>
        <n v="2611"/>
        <n v="2711"/>
        <n v="2721"/>
        <n v="2731"/>
        <n v="2821"/>
        <n v="2831"/>
        <n v="2911"/>
        <n v="2921"/>
        <n v="2941"/>
        <n v="2961"/>
        <n v="2971"/>
        <n v="2981"/>
        <n v="2991"/>
        <n v="3111"/>
        <n v="3141"/>
        <n v="3161"/>
        <n v="3181"/>
        <n v="3221"/>
        <n v="3231"/>
        <n v="3251"/>
        <n v="3261"/>
        <n v="3291"/>
        <n v="3311"/>
        <n v="3321"/>
        <n v="3331"/>
        <n v="3341"/>
        <n v="3351"/>
        <n v="3361"/>
        <n v="3371"/>
        <n v="3381"/>
        <n v="3391"/>
        <n v="3411"/>
        <n v="3421"/>
        <n v="3431"/>
        <n v="3441"/>
        <n v="3451"/>
        <n v="3471"/>
        <n v="3481"/>
        <n v="3511"/>
        <n v="3521"/>
        <n v="3531"/>
        <n v="3541"/>
        <n v="3551"/>
        <n v="3561"/>
        <n v="3571"/>
        <n v="3581"/>
        <n v="3611"/>
        <n v="3631"/>
        <n v="3651"/>
        <n v="3661"/>
        <n v="3711"/>
        <n v="3721"/>
        <n v="3751"/>
        <n v="3791"/>
        <n v="3821"/>
        <n v="3841"/>
        <n v="3911"/>
        <n v="3921"/>
        <n v="3922"/>
        <n v="3941"/>
        <n v="3942"/>
        <n v="3951"/>
        <n v="3961"/>
        <n v="3962"/>
        <n v="4211"/>
        <n v="4251"/>
        <n v="4311"/>
        <n v="4411"/>
        <n v="4421"/>
        <n v="4431"/>
        <n v="4451"/>
        <n v="4481"/>
        <n v="5111"/>
        <n v="5131"/>
        <n v="5151"/>
        <n v="5191"/>
        <n v="5211"/>
        <n v="5231"/>
        <n v="5311"/>
        <n v="5321"/>
        <n v="5411"/>
        <n v="5451"/>
        <n v="5611"/>
        <n v="5621"/>
        <n v="5631"/>
        <n v="5641"/>
        <n v="5651"/>
        <n v="5661"/>
        <n v="5662"/>
        <n v="5671"/>
        <n v="5691"/>
        <n v="5781"/>
        <n v="5811"/>
        <n v="5911"/>
        <n v="5971"/>
        <n v="6121"/>
        <n v="6131"/>
        <n v="6151"/>
        <n v="6321"/>
        <n v="9111"/>
        <n v="9211"/>
      </sharedItems>
    </cacheField>
    <cacheField name="Descripción" numFmtId="0">
      <sharedItems count="145">
        <s v="DIETAS"/>
        <s v="SUELDO BASE AL PERSONAL PERMANENTE"/>
        <s v="HONORARIOS ASIMILABLES A SALARIOS"/>
        <s v="SUELDOS BASE AL PERSONAL EVENTUAL"/>
        <s v="RETRIBUCIONES POR SERVICIOS DE CARÁCTER SOCIAL"/>
        <s v="PRIMAS VACACIONALES"/>
        <s v="GRATIFICACIÓN DE FIN DE AÑO"/>
        <s v="HORAS EXTRAORDINARIAS"/>
        <s v="COMPENSACIONES"/>
        <s v="CUOTAS AL IMSS POR ENFERMEDADES Y MATERNIDAD (Modalidad 38)"/>
        <s v="CUOTAS PARA LA VIVIENDA (IPEJAL 3%)"/>
        <s v="APORTACIONES AL SISTEMA DE RETIRO SEDAR"/>
        <s v="APORTACIONES AL SISTEMA DE RETIRO DE PENSIONES"/>
        <s v="APORTACIONES PARA SEGUROS"/>
        <s v="INDEMNIZACIONES"/>
        <s v="OTRAS PRESTACIONES SOCIALES Y ECONÓMICAS"/>
        <s v="ESTÍMULOS"/>
        <s v="MATERIALES, ÚTILES Y EQUIPOS MENORES DE OFICINA"/>
        <s v="MATERIALES Y ÚTILES DE IMPRESIÓN Y REPRODUCCIÓN"/>
        <s v="MATERIALES, ÚTILES Y EQUIPOS MENORES DE TECNOLOGÍAS DE LA INFORMACIÓN Y COMUNICACIONES"/>
        <s v="MATERIAL IMPRESO E INFORMACIÓN DIGITAL"/>
        <s v="MATERIAL DE LIMPIEZA"/>
        <s v="MATERIALES Y ÚTILES DE ENSEÑANZA"/>
        <s v="MATERIALES PARA EL REGISTRO E IDENTIFICACIÓN DE BIENES Y PERSONAS"/>
        <s v="PRODUCTOS ALIMENTICIOS PARA PERSONAS"/>
        <s v="PRODUCTOS ALIMENTICIOS PARA ANIMALES"/>
        <s v="UTENSILIOS PARA EL SERVICIO DE ALIMENTACIÓN"/>
        <s v="PRODUCTOS QUÍMICOS, FARMACÉUTICOS Y DE LABORATORIO ADQUIRIDOS COMO MATERIA PRIMA"/>
        <s v="OTROS PRODUCTOS ADQUIRIDOS COMO MATERIA PRIMA"/>
        <s v="PRODUCTOS MINERALES NO METÁLICOS"/>
        <s v="CEMENTO Y PRODUCTOS DE CONCRETO"/>
        <s v="CAL, YESO Y PRODUCTOS DE YESO"/>
        <s v="VIDRIO Y PRODUCTOS DE VIDRIO"/>
        <s v="MATERIAL ELÉCTRICO Y ELECTRÓNICO"/>
        <s v="ARTÍCULOS METÁLICOS PARA LA CONSTRUCCIÓN"/>
        <s v="MATERIALES COMPLEMENTARIOS"/>
        <s v="OTROS MATERIALES Y ARTÍCULOS DE CONSTRUCCIÓN Y REPARACIÓN"/>
        <s v="PRODUCTOS QUÍMICOS BÁSICOS"/>
        <s v="FERTILIZANTES, PESTICIDAS Y OTROS AGROQUÍMICOS"/>
        <s v="MEDICINAS Y PRODUCTOS FARMACÉUTICOS"/>
        <s v="MATERIALES, ACCESORIOS Y SUMINISTROS MÉDICOS"/>
        <s v="MATERIALES, ACCESORIOS Y SUMINISTROS DE LABORATORIO"/>
        <s v="FIBRAS SINTÉTICAS, HULES PLÁSTICOS Y DERIVADOS"/>
        <s v="OTROS PRODUCTOS QUÍMICOS"/>
        <s v="COMBUSTIBLES, LUBRICANTES Y ADITIVOS"/>
        <s v="VESTUARIO Y UNIFORMES"/>
        <s v="PRENDAS DE SEGURIDAD Y PROTECCIÓN PERSONAL"/>
        <s v="ARTÍCULOS DEPORTIVOS"/>
        <s v="MATRIALES Y SUMINISTROS PARA SEGURIDAD"/>
        <s v="PRENDAS DE PROTECCIÓN PARA SEGURIDAD PÚBLICA Y NACIONAL"/>
        <s v="HERRAMIENTAS MENORES"/>
        <s v="REFACCIONES Y ACCESORIOS MENORES DE EDIFICIOS"/>
        <s v="REFACCIONES Y ACCESORIOS MENORES DE EQUIPO DE CÓMPUTO Y TECNOLOGÍAS DE LA INFORMACIÓN"/>
        <s v="REFACCIONES Y ACCESORIOS MENORES DE EQUIPO DE TRANSPORTE"/>
        <s v="REFACCIONES Y ACCESORIOS MENORES DE EQUIPO DE DEFE"/>
        <s v="REFACCIONES Y ACCESORIOS MENORES DE MAQUINARIA Y OTROS EQUIPOS"/>
        <s v="HERRAMIENTAS, REFACCIONES Y ACCESORIOS MENORES"/>
        <s v="ENERGÍA ELÉCTRICA"/>
        <s v="TELEFONÍA TRADICIONAL"/>
        <s v="SERVICIOS DE TELECOMUNICACIONES Y SATÉLITES"/>
        <s v="SERVICIOS POSTALES Y TELEGRÁFICOS"/>
        <s v="ARRENDAMIENTO DE EDIFICIOS"/>
        <s v="ARRENDAMIENTO DE MOBILIARIO Y EQUIPO DE ADMINISTRACIÓN, EDUCACIONAL Y RECREATIVO"/>
        <s v="ARRENDAMIENTO DE EQUIPO DE TRANSPORTE"/>
        <s v="ARRENDAMIENTO DE MAQUINARIA, OTROS EQUIPOS Y HERRAMIENTAS"/>
        <s v="OTROS ARRENDAMIENTOS"/>
        <s v="SERVICIOS LEGALES, DE CONTABILIDAD, AUDITORÍA Y RELACIONADOS"/>
        <s v="SERVICIOS DE DISEÑO, ARQUITECTURA, INGENIERÍA Y ACTIVIDADES RELACIONADAS"/>
        <s v="SERVICIOS DE CONSULTORÍA ADMINISTRATIVA, PROCESOS, TÉCNICA Y EN TECNOLOGÍAS DE LA INFORMACIÓN"/>
        <s v="SERVICIOS DE CAPACITACIÓN"/>
        <s v="SERVICIOS DE INVESTIGACION CIENTIFICA Y DESARROLLO"/>
        <s v="SERVICIOS DE APOYO ADMINISTRATIVO, FOTOCOPIADO E IMPRESIÓN"/>
        <s v="SERVICIOS DE PROTECCIÓN Y SEGURIDAD"/>
        <s v="SERVICIOS DE VIGILANCIA"/>
        <s v="SERVICIOS PROFESIONALES, CIENTÍFICOS Y TÉCNICOS INTEGRALES"/>
        <s v="SERVICIOS FINANCIEROS Y BANCARIOS"/>
        <s v="SERVICIOS DE COBRANZA, INVESTIGACIÓN CREDITICIA Y SIMILAR"/>
        <s v="SERVICIOS DE RECAUDACIÓN, TRASLADO Y CUSTODIA DE VALORES"/>
        <s v="SEGUROS DE RESPONSABILIDAD PATRIMONIAL Y FIANZAS"/>
        <s v="SEGURO DE BIENES PATRIMONIALES"/>
        <s v="FLETES Y MANIOBRAS"/>
        <s v="COMISIONES POR VENTAS"/>
        <s v="CONSERVACIÓN Y MANTENIMIENTO MENOR DE INMUEBLES"/>
        <s v="INSTALACIÓN, REPARACIÓN Y MANTENIMIENTO DE MOBILIARIO Y EQUIPO DE ADMINISTRACIÓN, EDUCACIONAL Y RECREATIVO"/>
        <s v="INSTALACIÓN, REPARACIÓN Y MANTENIMIENTO DE EQUIPO DE CÓMPUTO Y TECNOLOGÍA DE LA INFORMACIÓN"/>
        <s v="INSTALACIÓN, REPARACIÓN Y MANTENIMIENTO DE EQUIPO E INSTRUMENTAL MÉDICO Y DE LABORATORIO"/>
        <s v="REPARACIÓN Y MANTENIMIENTO DE EQUIPO DE TRANSPORTE"/>
        <s v="REPARACIÓN Y MANTENIMIENTO DE EQUIPO DE DEFENSA Y SEGURIDAD"/>
        <s v="INSTALACIÓN, REPARACIÓN Y MANTENIMIENTO DE MAQUINARIA, OTROS EQUIPOS Y HERRAMIENTA"/>
        <s v="SERVICIOS DE LIMPIEZA Y MANEJO DE DESECHOS"/>
        <s v="DIFUSIÓN POR RADIO, TELEVISIÓN Y OTROS MEDIOS DE MENSAJES SOBRE PROGRAMAS Y ACTIVIDADES GUBERNAMENTALES"/>
        <s v="SERVICIOS DE CREATIVIDAD, PREPRODUCCIÓN Y PRODUCCIÓN DE PUBLICIDAD, EXCEPTO INTERNET"/>
        <s v="SERVICIOS DE LA INDUSTRIA FÍLMICA, DEL SONIDO Y DEL VIDEO"/>
        <s v="SERVICIO DE CREACIÓN Y DIFUSIÓN DE CONTENIDO EXCLUSIVAMENTE A  TRAVÉS DE INTERNET"/>
        <s v="PASAJES AÉREOS"/>
        <s v="PASAJES TERRESTRES"/>
        <s v="VIÁTICOS EN EL PAÍS"/>
        <s v="OTROS SERVICIOS DE TRASLADO Y HOSPEDAJE"/>
        <s v="GASTOS DE ORDEN  SOCIAL Y CULTURAL"/>
        <s v="EXPOSICIONES"/>
        <s v="SERVICIOS FUNERARIOS Y DE CEMENTERIOS"/>
        <s v="Reintegro de Remanentes de Recursos Federales y Estatales"/>
        <s v="IMPUESTOS Y DERECHOS"/>
        <s v="SENTENCIAS Y RESOLUCIONES POR AUTORIDAD COMPETENTE"/>
        <s v="DIVERSAS DEVOLUCIONES"/>
        <s v="PENAS, MULTAS, ACCESORIOS Y ACTUALIZACIONES"/>
        <s v="OTROS GASTOS POR RESPONSABILIDADES"/>
        <s v="DIVERSOS GASTOS POR INCIDENTE VIAL"/>
        <s v="TRANSFERENCIAS OTORGADAS A ENTIDADES PARAESTATALES NO EMPRESARIALES Y NO FINANCIERAS"/>
        <s v="TRANSFERENCIAS A FIDEICOMISOS DE ENTIDADES FEDERATIVAS Y MUNICIPIOS"/>
        <s v="SUBSIDIOS A LA PRODUCCIÓN"/>
        <s v="AYUDAS SOCIALES A PERSONAS"/>
        <s v="BECAS Y OTRAS AYUDAS PARA PROGRAMAS DE CAPACITACIÓN"/>
        <s v="AYUDAS SOCIALES A INSTITUCIONES DE ENSEÑANZA"/>
        <s v="AYUDAS SOCIALES A INSTITUCIONES SIN FINES DE LUCRO"/>
        <s v="AYUDAS POR DESASTRES NATURALES Y OTROS SINIESTROS"/>
        <s v="MUEBLES DE OFICINA Y ESTANTERÍA"/>
        <s v="BIENES ARTÍSTICOS CULTURALES Y CIENTÍFICOS"/>
        <s v="EQUIPO DE CÓMPUTO DE TECNOLOGÍAS DE LA INFORMACIÓN"/>
        <s v="OTROS MOBILIARIOS Y EQUIPOS DE ADMINISTRACIÓN"/>
        <s v="EQUIPOS Y APARATOS AUDIOVISUALES"/>
        <s v="CÁMARAS FOTOGRÁFICAS Y DE VIDEO"/>
        <s v="EQUIPO MÉDICO Y DE LABORATORIO"/>
        <s v="INSTRUMENTAL MÉDICO Y DE LABORATORIO"/>
        <s v="VEHICULOS Y EQUIPO DE TRANSPORTE"/>
        <s v="EMBARCACIONES"/>
        <s v="MAQUINARIA Y EQUIPO AGROPECUARIO"/>
        <s v="MAQUINARIA Y EQUIPO INDUSTRIAL"/>
        <s v="MAQUINARIA Y EQUIPO DE CONSTRUCCIÓN"/>
        <s v="SISTEMAS DE AIRE ACONDICIONADO, CALEFACCIÓN Y DE REFRIGERACIÓN INDUSTRIAL Y COMERCIAL"/>
        <s v="EQUIPO DE COMUNICACIÓN Y TELECOMUNICACIÓN"/>
        <s v="EQUIPO DE GENERACIÓN ELÉCTRICA, APARATOS Y ACCESORIOS ELÉCTRICOS"/>
        <s v="PANELES SOLARES"/>
        <s v="HERRAMIENTAS Y MÁQUINAS-HERRAMIENTA"/>
        <s v="OTROS EQUIPOS"/>
        <s v="ÁRBOLES Y PLANTAS"/>
        <s v="TERRENOS"/>
        <s v="SOFTWARE"/>
        <s v="LICENCIAS INFORMÁTICAS E INTELECTUALES"/>
        <s v="EDIFICACIÓN NO  HABITACIONAL"/>
        <s v="CONSTRUCCIÓN DE OBRAS PARA EL ABASTECIMIENTO DE AGUA, PETRÓLEO, GAS, ELECTRICIDAD Y TELECOMUNICACIONES"/>
        <s v="CONSTRUCCIÓN DE VÍAS DE COMUNICACIÓN"/>
        <s v="EJECUCIÓN DE PROYECTOS PRODUCTIVOS NO INCLUIDOS EN CONCEPTOS ANTERIORES DE ESTE CAPÍTULO"/>
        <s v="AMORTIZACIÓN DE LA DEUDA INTERNA CON INSTITUCIONES DE CRÉDITO"/>
        <s v="INTERESES DE LA DEUDA INTERNA CON INSTITUCIONES  DE CRÉDITO"/>
      </sharedItems>
    </cacheField>
    <cacheField name="Codigo Destino" numFmtId="0">
      <sharedItems containsSemiMixedTypes="0" containsString="0" containsNumber="1" containsInteger="1" minValue="0" maxValue="68"/>
    </cacheField>
    <cacheField name="Concepto Destino" numFmtId="0">
      <sharedItems count="48">
        <s v="SIN DESCRIPCIÓN PARA DESTINOS 00"/>
        <s v="NOS MOVEMOS SEGURAS"/>
        <s v="EDUCANDO PARA LA IGUALDAD"/>
        <s v="VENTA DE INMUEBLES"/>
        <s v="ELABORACIÓN DE COMPOSTA"/>
        <s v="LIMPIEZA DE MINAS DE BASALTO"/>
        <s v="BANDA MUNICIPAL"/>
        <s v="CAPACITACIÓN ISO"/>
        <s v="CAPACITACIÓN SERVICIO A CLIENTES"/>
        <s v="CONVENIO"/>
        <s v="TRAILER CONCERT"/>
        <s v="FESTIVAL MAROMETA"/>
        <s v="DIA DEL MAESTRO"/>
        <s v="CABALGATA"/>
        <s v="EXPO AGROPECUARIA"/>
        <s v="CHARRERIA"/>
        <s v="MICTLAN"/>
        <s v="ARBOL NAVIDEÑO"/>
        <s v="ACTIBAZAREZ"/>
        <s v="SECTOR EMPRESARIAL"/>
        <s v="ROSCA DE REYES"/>
        <s v="ESCUELA DE CHARRERIA"/>
        <s v="UNIFORMES DEPORTIVOS PARA ACADEMIAS DEPORTIVAS"/>
        <s v="PROGRAMA DE APOYO A LADRILLEROS"/>
        <s v="RENTA TU CASA"/>
        <s v="VIVIENDA PROTEGIDA"/>
        <s v="TLAJOMULCO CUIDA A QUIEN CUIDA"/>
        <s v="LAS CORONELAS"/>
        <s v="CAMPAMENTO AEROESPACIAL"/>
        <s v="PA/386/2021-2024"/>
        <s v="APOYO A LAS TRADICIONES (XAYACATES)"/>
        <s v="PINTURA PARA ESCUELAS"/>
        <s v="RECONSTRUCCIÓN DEL TEJIDO SOCIAL"/>
        <s v="FIL"/>
        <s v="CLAD"/>
        <s v="FESTIVAL PAPIROLAS 2023"/>
        <s v="ALDEA PASITOS"/>
        <s v="FESTIVAL DEL CINE EN GUADALAJARA"/>
        <s v="TELETON"/>
        <s v="ONU"/>
        <s v="MÉXICO DANZA"/>
        <s v="EQUIPAMIENTO TECNOLOGICO PROTECCIÓN CIVIL Y BOMBEROS"/>
        <s v="OBRAS MULTIANUALES"/>
        <s v="RECONOCIMIENTO CONTRA DERECHOS"/>
        <s v="PLANTA POTABILIZADORA"/>
        <s v="INTERESES"/>
        <s v="PLANTAS DE TRATAMIENTO"/>
        <s v="CAT"/>
      </sharedItems>
    </cacheField>
    <cacheField name="Importe Ajustado" numFmtId="0">
      <sharedItems containsString="0" containsBlank="1" containsNumber="1" minValue="0" maxValue="717821089.28999996"/>
    </cacheField>
    <cacheField name="Presupuestado" numFmtId="0">
      <sharedItems containsString="0" containsBlank="1" containsNumber="1" minValue="0" maxValue="599999994.70000005"/>
    </cacheField>
    <cacheField name="Pre-Comprometido" numFmtId="0">
      <sharedItems containsString="0" containsBlank="1" containsNumber="1" minValue="0" maxValue="554330924.37"/>
    </cacheField>
    <cacheField name="Comprometido" numFmtId="0">
      <sharedItems containsString="0" containsBlank="1" containsNumber="1" minValue="0" maxValue="554330924.37"/>
    </cacheField>
    <cacheField name="Devengado" numFmtId="0">
      <sharedItems containsString="0" containsBlank="1" containsNumber="1" minValue="0" maxValue="554330924.37"/>
    </cacheField>
    <cacheField name="Comp-Dev" numFmtId="4">
      <sharedItems containsString="0" containsBlank="1" containsNumber="1" minValue="-4.9999999813735485E-2" maxValue="33779439.979999997"/>
    </cacheField>
    <cacheField name="Ejercido" numFmtId="0">
      <sharedItems containsString="0" containsBlank="1" containsNumber="1" minValue="0" maxValue="554330924.37"/>
    </cacheField>
    <cacheField name="Dev-Ejerc" numFmtId="4">
      <sharedItems containsString="0" containsBlank="1" containsNumber="1" minValue="0" maxValue="70723059.019999996"/>
    </cacheField>
    <cacheField name="Pagado" numFmtId="0">
      <sharedItems containsString="0" containsBlank="1" containsNumber="1" minValue="0" maxValue="554330924.37"/>
    </cacheField>
    <cacheField name="Ejerc-Pagado" numFmtId="4">
      <sharedItems containsString="0" containsBlank="1" containsNumber="1" minValue="-9.9999997764825821E-3" maxValue="19172660"/>
    </cacheField>
    <cacheField name="Saldo " numFmtId="4">
      <sharedItems containsString="0" containsBlank="1" containsNumber="1" minValue="-82471106.590000004" maxValue="163490164.91999996"/>
    </cacheField>
    <cacheField name="Ampliación" numFmtId="0">
      <sharedItems containsString="0" containsBlank="1" containsNumber="1" minValue="0" maxValue="155657649"/>
    </cacheField>
    <cacheField name="Ampliación por transferencia" numFmtId="0">
      <sharedItems containsString="0" containsBlank="1" containsNumber="1" minValue="0" maxValue="99200284.109999999"/>
    </cacheField>
    <cacheField name="Disminución" numFmtId="0">
      <sharedItems containsString="0" containsBlank="1" containsNumber="1" containsInteger="1" minValue="0" maxValue="0"/>
    </cacheField>
    <cacheField name="Disminución por transferencia" numFmtId="0">
      <sharedItems containsString="0" containsBlank="1" containsNumber="1" minValue="0" maxValue="99200284.109999999"/>
    </cacheField>
    <cacheField name="Ajuste por" numFmtId="0">
      <sharedItems containsString="0" containsBlank="1" containsNumber="1" minValue="-96527419.780000001" maxValue="155699192.75"/>
    </cacheField>
    <cacheField name="Ampliación o reducción" numFmtId="0">
      <sharedItems containsString="0" containsBlank="1" containsNumber="1" minValue="-93113377.049999997" maxValue="86641975.760000005"/>
    </cacheField>
    <cacheField name="4ta Ampliación" numFmtId="4">
      <sharedItems containsSemiMixedTypes="0" containsString="0" containsNumber="1" minValue="0" maxValue="683481550.21999991"/>
    </cacheField>
    <cacheField name="Saldo 4ta mod" numFmtId="4">
      <sharedItems containsString="0" containsBlank="1" containsNumber="1" minValue="-89260449.030000001" maxValue="131075127.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92"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0"/>
    <x v="0"/>
    <n v="0"/>
    <x v="0"/>
    <n v="12975991.18"/>
    <n v="12358086.84"/>
    <n v="10689201.99"/>
    <n v="10689201.99"/>
    <n v="10689201.99"/>
    <n v="0"/>
    <n v="10689201.99"/>
    <n v="0"/>
    <n v="10689201.99"/>
    <n v="0"/>
    <n v="2286789.1899999995"/>
    <n v="0"/>
    <n v="617904.34"/>
    <n v="0"/>
    <n v="0"/>
    <n v="617904.34"/>
    <m/>
    <n v="12975991.18"/>
    <n v="2286789.1899999995"/>
  </r>
  <r>
    <s v="1.5-01-23"/>
    <x v="1"/>
    <x v="0"/>
    <s v="1.3.4"/>
    <x v="0"/>
    <x v="0"/>
    <x v="0"/>
    <x v="0"/>
    <s v="05_23"/>
    <x v="0"/>
    <n v="6"/>
    <x v="0"/>
    <s v="015_23"/>
    <x v="0"/>
    <n v="24"/>
    <x v="0"/>
    <x v="0"/>
    <x v="0"/>
    <x v="1"/>
    <x v="1"/>
    <n v="0"/>
    <x v="0"/>
    <n v="717821089.28999996"/>
    <n v="599999994.70000005"/>
    <n v="554330924.37"/>
    <n v="554330924.37"/>
    <n v="554330924.37"/>
    <n v="0"/>
    <n v="554330924.37"/>
    <n v="0"/>
    <n v="554330924.37"/>
    <n v="0"/>
    <n v="163490164.91999996"/>
    <n v="58893802"/>
    <n v="78064967.069999993"/>
    <n v="0"/>
    <n v="19137674.48"/>
    <n v="117821094.59"/>
    <n v="-34339539.07"/>
    <n v="683481550.21999991"/>
    <n v="129150625.8499999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1"/>
    <x v="1"/>
    <n v="0"/>
    <x v="0"/>
    <n v="26371314.77"/>
    <n v="44684572.030000001"/>
    <n v="27032739.329999998"/>
    <n v="27032739.329999998"/>
    <n v="27032739.329999998"/>
    <n v="0"/>
    <n v="27032739.329999998"/>
    <n v="0"/>
    <n v="27032739.329999998"/>
    <n v="0"/>
    <n v="-661424.55999999866"/>
    <n v="0"/>
    <n v="60478109.810000002"/>
    <n v="0"/>
    <n v="78791367.069999993"/>
    <n v="-18313257.260000002"/>
    <n v="-26371314.77"/>
    <n v="0"/>
    <n v="-27032739.329999998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0"/>
    <x v="0"/>
    <x v="2"/>
    <x v="2"/>
    <n v="42"/>
    <x v="1"/>
    <n v="480000"/>
    <n v="0"/>
    <n v="165000"/>
    <n v="165000"/>
    <n v="165000"/>
    <n v="0"/>
    <n v="165000"/>
    <n v="0"/>
    <n v="165000"/>
    <n v="0"/>
    <n v="315000"/>
    <n v="480000"/>
    <n v="0"/>
    <n v="0"/>
    <n v="0"/>
    <n v="480000"/>
    <m/>
    <n v="480000"/>
    <n v="315000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0"/>
    <x v="0"/>
    <x v="2"/>
    <x v="2"/>
    <n v="51"/>
    <x v="2"/>
    <n v="480000"/>
    <n v="0"/>
    <n v="320000"/>
    <n v="320000"/>
    <n v="320000"/>
    <n v="0"/>
    <n v="300000"/>
    <n v="20000"/>
    <n v="300000"/>
    <n v="0"/>
    <n v="160000"/>
    <n v="480000"/>
    <n v="0"/>
    <n v="0"/>
    <n v="0"/>
    <n v="480000"/>
    <m/>
    <n v="480000"/>
    <n v="160000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2"/>
    <x v="2"/>
    <n v="0"/>
    <x v="0"/>
    <n v="0"/>
    <n v="0"/>
    <n v="646536.56000000006"/>
    <n v="646536.56000000006"/>
    <n v="646536.56000000006"/>
    <n v="0"/>
    <n v="646536.56000000006"/>
    <n v="0"/>
    <n v="646536.56000000006"/>
    <n v="0"/>
    <n v="-646536.56000000006"/>
    <n v="0"/>
    <n v="0"/>
    <n v="0"/>
    <n v="0"/>
    <n v="0"/>
    <m/>
    <n v="0"/>
    <n v="-646536.56000000006"/>
  </r>
  <r>
    <s v="1.6-01-23"/>
    <x v="3"/>
    <x v="0"/>
    <s v="1.3.4"/>
    <x v="0"/>
    <x v="0"/>
    <x v="0"/>
    <x v="0"/>
    <s v="05_23"/>
    <x v="0"/>
    <n v="6"/>
    <x v="0"/>
    <s v="015_23"/>
    <x v="0"/>
    <n v="24"/>
    <x v="0"/>
    <x v="0"/>
    <x v="0"/>
    <x v="3"/>
    <x v="3"/>
    <n v="0"/>
    <x v="0"/>
    <n v="26983786.079999998"/>
    <n v="26943777.68"/>
    <n v="4616810.3600000003"/>
    <n v="4616810.3600000003"/>
    <n v="4616810.3600000003"/>
    <n v="0"/>
    <n v="4616810.3600000003"/>
    <n v="0"/>
    <n v="4616810.3600000003"/>
    <n v="0"/>
    <n v="22366975.719999999"/>
    <n v="0"/>
    <n v="40008.400000000001"/>
    <n v="0"/>
    <n v="0"/>
    <n v="40008.400000000001"/>
    <n v="86641975.760000005"/>
    <n v="113625761.84"/>
    <n v="109008951.48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3"/>
    <x v="3"/>
    <n v="0"/>
    <x v="0"/>
    <n v="93113377.049999997"/>
    <n v="96348361.019999996"/>
    <n v="89260449.030000001"/>
    <n v="89260449.030000001"/>
    <n v="89260449.030000001"/>
    <n v="0"/>
    <n v="89260449.030000001"/>
    <n v="0"/>
    <n v="89260449.030000001"/>
    <n v="0"/>
    <n v="3852928.0199999958"/>
    <n v="0"/>
    <n v="13900502.49"/>
    <n v="0"/>
    <n v="17135486.460000001"/>
    <n v="-3234983.97"/>
    <n v="-93113377.049999997"/>
    <n v="0"/>
    <n v="-89260449.030000001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4"/>
    <x v="4"/>
    <n v="0"/>
    <x v="0"/>
    <n v="26400"/>
    <n v="26400"/>
    <n v="0"/>
    <n v="0"/>
    <n v="0"/>
    <n v="0"/>
    <n v="0"/>
    <n v="0"/>
    <n v="0"/>
    <n v="0"/>
    <n v="26400"/>
    <n v="0"/>
    <n v="0"/>
    <n v="0"/>
    <n v="0"/>
    <n v="0"/>
    <n v="-26400"/>
    <n v="0"/>
    <n v="0"/>
  </r>
  <r>
    <s v="1.5-01-23"/>
    <x v="1"/>
    <x v="0"/>
    <s v="1.3.4"/>
    <x v="0"/>
    <x v="0"/>
    <x v="0"/>
    <x v="0"/>
    <s v="05_23"/>
    <x v="0"/>
    <n v="6"/>
    <x v="0"/>
    <s v="015_23"/>
    <x v="0"/>
    <n v="24"/>
    <x v="0"/>
    <x v="0"/>
    <x v="0"/>
    <x v="5"/>
    <x v="5"/>
    <n v="0"/>
    <x v="0"/>
    <m/>
    <m/>
    <m/>
    <m/>
    <m/>
    <m/>
    <m/>
    <m/>
    <m/>
    <m/>
    <m/>
    <m/>
    <m/>
    <m/>
    <m/>
    <m/>
    <n v="9673021.4100000001"/>
    <n v="9673021.4100000001"/>
    <m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5"/>
    <x v="5"/>
    <n v="0"/>
    <x v="0"/>
    <n v="12028554"/>
    <n v="20250338.210000001"/>
    <n v="10835713.25"/>
    <n v="10835713.25"/>
    <n v="10835713.25"/>
    <n v="0"/>
    <n v="10832908.58"/>
    <n v="2804.6699999999255"/>
    <n v="10832335.66"/>
    <n v="572.91999999992549"/>
    <n v="1192840.75"/>
    <n v="0"/>
    <n v="65361.22"/>
    <n v="0"/>
    <n v="8287145.4299999997"/>
    <n v="-8221784.21"/>
    <n v="-10415696.199999999"/>
    <n v="1612857.8000000007"/>
    <n v="-9222855.4499999993"/>
  </r>
  <r>
    <s v="1.5-01-23"/>
    <x v="1"/>
    <x v="0"/>
    <s v="1.3.4"/>
    <x v="0"/>
    <x v="0"/>
    <x v="0"/>
    <x v="0"/>
    <s v="05_23"/>
    <x v="0"/>
    <n v="6"/>
    <x v="0"/>
    <s v="015_23"/>
    <x v="0"/>
    <n v="24"/>
    <x v="0"/>
    <x v="0"/>
    <x v="0"/>
    <x v="6"/>
    <x v="6"/>
    <n v="0"/>
    <x v="0"/>
    <n v="110301618.84999999"/>
    <n v="69091134.349999994"/>
    <n v="0"/>
    <n v="0"/>
    <n v="0"/>
    <n v="0"/>
    <n v="0"/>
    <n v="0"/>
    <n v="0"/>
    <n v="0"/>
    <n v="110301618.84999999"/>
    <n v="9210483.8499999996"/>
    <n v="32000000.649999999"/>
    <n v="0"/>
    <n v="0"/>
    <n v="41210484.5"/>
    <n v="20773508.950000003"/>
    <n v="131075127.8"/>
    <n v="131075127.8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6"/>
    <x v="6"/>
    <n v="0"/>
    <x v="0"/>
    <n v="9983921.1799999997"/>
    <n v="88907687.939999998"/>
    <n v="9646706.1199999992"/>
    <n v="9646706.1199999992"/>
    <n v="9646706.1199999992"/>
    <n v="0"/>
    <n v="9589033.3100000005"/>
    <n v="57672.809999998659"/>
    <n v="9576429.1400000006"/>
    <n v="12604.169999999925"/>
    <n v="337215.06000000052"/>
    <n v="0"/>
    <n v="653612.24"/>
    <n v="0"/>
    <n v="79577379"/>
    <n v="-78923766.760000005"/>
    <n v="-9983921.1799999997"/>
    <n v="0"/>
    <n v="-9646706.1199999992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7"/>
    <x v="7"/>
    <n v="0"/>
    <x v="0"/>
    <n v="700000"/>
    <n v="600000"/>
    <n v="629301.63"/>
    <n v="629301.63"/>
    <n v="629301.63"/>
    <n v="0"/>
    <n v="629301.63"/>
    <n v="0"/>
    <n v="629301.63"/>
    <n v="0"/>
    <n v="70698.37"/>
    <n v="0"/>
    <n v="100000"/>
    <n v="0"/>
    <n v="0"/>
    <n v="100000"/>
    <m/>
    <n v="700000"/>
    <n v="70698.37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8"/>
    <x v="8"/>
    <n v="0"/>
    <x v="0"/>
    <n v="7500000"/>
    <n v="7500000"/>
    <n v="2153826.4"/>
    <n v="2153826.4"/>
    <n v="2153826.4"/>
    <n v="0"/>
    <n v="2153826.4"/>
    <n v="0"/>
    <n v="2153826.4"/>
    <n v="0"/>
    <n v="5346173.5999999996"/>
    <n v="0"/>
    <n v="0"/>
    <n v="0"/>
    <n v="0"/>
    <n v="0"/>
    <n v="-5000000"/>
    <n v="2500000"/>
    <n v="346173.60000000009"/>
  </r>
  <r>
    <s v="1.5-01-23"/>
    <x v="1"/>
    <x v="0"/>
    <s v="1.3.4"/>
    <x v="0"/>
    <x v="0"/>
    <x v="0"/>
    <x v="0"/>
    <s v="05_23"/>
    <x v="0"/>
    <n v="6"/>
    <x v="0"/>
    <s v="015_23"/>
    <x v="0"/>
    <n v="24"/>
    <x v="0"/>
    <x v="0"/>
    <x v="0"/>
    <x v="9"/>
    <x v="9"/>
    <n v="0"/>
    <x v="0"/>
    <m/>
    <m/>
    <m/>
    <m/>
    <m/>
    <m/>
    <m/>
    <m/>
    <m/>
    <m/>
    <m/>
    <m/>
    <m/>
    <m/>
    <m/>
    <m/>
    <n v="46754998.200000003"/>
    <n v="46754998.200000003"/>
    <n v="46754998.200000003"/>
  </r>
  <r>
    <s v="1.5-01-23"/>
    <x v="1"/>
    <x v="0"/>
    <s v="1.3.4"/>
    <x v="0"/>
    <x v="0"/>
    <x v="0"/>
    <x v="0"/>
    <s v="05_23"/>
    <x v="0"/>
    <n v="6"/>
    <x v="0"/>
    <s v="015_23"/>
    <x v="0"/>
    <n v="24"/>
    <x v="0"/>
    <x v="0"/>
    <x v="0"/>
    <x v="10"/>
    <x v="10"/>
    <n v="0"/>
    <x v="0"/>
    <m/>
    <m/>
    <m/>
    <m/>
    <m/>
    <m/>
    <m/>
    <m/>
    <m/>
    <m/>
    <m/>
    <m/>
    <m/>
    <m/>
    <m/>
    <m/>
    <n v="24377499.099999998"/>
    <n v="24377499.099999998"/>
    <n v="24377499.099999998"/>
  </r>
  <r>
    <s v="1.5-01-23"/>
    <x v="1"/>
    <x v="0"/>
    <s v="1.3.4"/>
    <x v="0"/>
    <x v="0"/>
    <x v="0"/>
    <x v="0"/>
    <s v="05_23"/>
    <x v="0"/>
    <n v="6"/>
    <x v="0"/>
    <s v="015_23"/>
    <x v="0"/>
    <n v="24"/>
    <x v="0"/>
    <x v="0"/>
    <x v="0"/>
    <x v="11"/>
    <x v="11"/>
    <n v="0"/>
    <x v="0"/>
    <m/>
    <m/>
    <m/>
    <m/>
    <m/>
    <m/>
    <m/>
    <m/>
    <m/>
    <m/>
    <m/>
    <m/>
    <m/>
    <m/>
    <m/>
    <m/>
    <n v="16251666.07"/>
    <n v="16251666.07"/>
    <n v="16251666.07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9"/>
    <x v="9"/>
    <n v="0"/>
    <x v="0"/>
    <n v="51963353.280000001"/>
    <n v="51611491.210000001"/>
    <n v="42344366.130000003"/>
    <n v="42344366.130000003"/>
    <n v="42344366.130000003"/>
    <n v="0"/>
    <n v="42344366.130000003"/>
    <n v="0"/>
    <n v="42339778.920000002"/>
    <n v="4587.2100000008941"/>
    <n v="9618987.1499999985"/>
    <n v="0"/>
    <n v="351862.07"/>
    <n v="0"/>
    <n v="0"/>
    <n v="351862.07"/>
    <n v="-51963353.280000001"/>
    <n v="0"/>
    <n v="-42344366.130000003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10"/>
    <x v="10"/>
    <n v="0"/>
    <x v="0"/>
    <n v="25981676.649999999"/>
    <n v="32055745.600000001"/>
    <n v="20779081.809999999"/>
    <n v="20779081.809999999"/>
    <n v="20779081.809999999"/>
    <n v="0"/>
    <n v="20779081.809999999"/>
    <n v="0"/>
    <n v="20779081.809999999"/>
    <n v="0"/>
    <n v="5202594.84"/>
    <n v="0"/>
    <n v="141180.25"/>
    <n v="0"/>
    <n v="6215249.2000000002"/>
    <n v="-6074068.9500000002"/>
    <n v="-25981676.649999999"/>
    <n v="0"/>
    <n v="-20779081.809999999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11"/>
    <x v="11"/>
    <n v="0"/>
    <x v="0"/>
    <n v="17321117.760000002"/>
    <n v="21703830.41"/>
    <n v="13012367.35"/>
    <n v="13012367.35"/>
    <n v="13012367.35"/>
    <n v="0"/>
    <n v="13012367.35"/>
    <n v="0"/>
    <n v="13012367.35"/>
    <n v="0"/>
    <n v="4308750.410000002"/>
    <n v="0"/>
    <n v="94120.16"/>
    <n v="0"/>
    <n v="4476832.8099999996"/>
    <n v="-4382712.6500000004"/>
    <n v="-17321117.760000002"/>
    <n v="0"/>
    <n v="-13012367.35"/>
  </r>
  <r>
    <s v="1.5-01-23"/>
    <x v="1"/>
    <x v="0"/>
    <s v="1.3.4"/>
    <x v="0"/>
    <x v="0"/>
    <x v="0"/>
    <x v="0"/>
    <s v="05_23"/>
    <x v="0"/>
    <n v="6"/>
    <x v="0"/>
    <s v="015_23"/>
    <x v="0"/>
    <n v="24"/>
    <x v="0"/>
    <x v="0"/>
    <x v="0"/>
    <x v="12"/>
    <x v="12"/>
    <n v="0"/>
    <x v="0"/>
    <n v="99200284.109999999"/>
    <n v="0"/>
    <n v="80062609.629999995"/>
    <n v="80062609.629999995"/>
    <n v="80062609.629999995"/>
    <n v="0"/>
    <n v="80062609.629999995"/>
    <n v="0"/>
    <n v="80062609.629999995"/>
    <n v="0"/>
    <n v="19137674.480000004"/>
    <n v="0"/>
    <n v="99200284.109999999"/>
    <n v="0"/>
    <n v="0"/>
    <n v="99200284.109999999"/>
    <n v="22679785.629999995"/>
    <n v="121880069.73999999"/>
    <n v="41817460.109999999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12"/>
    <x v="12"/>
    <n v="0"/>
    <x v="0"/>
    <n v="52359496.310000002"/>
    <n v="148886916.09"/>
    <n v="134830602.90000001"/>
    <n v="134830602.90000001"/>
    <n v="134830602.90000001"/>
    <n v="0"/>
    <n v="134830602.90000001"/>
    <n v="0"/>
    <n v="134830602.90000001"/>
    <n v="0"/>
    <n v="-82471106.590000004"/>
    <n v="0"/>
    <n v="2672864.33"/>
    <n v="0"/>
    <n v="99200284.109999999"/>
    <n v="-96527419.780000001"/>
    <n v="58437557.370000005"/>
    <n v="110797053.68000001"/>
    <n v="-24033549.219999999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13"/>
    <x v="13"/>
    <n v="0"/>
    <x v="0"/>
    <n v="13616211"/>
    <n v="10000000"/>
    <n v="13606210.52"/>
    <n v="13606210.52"/>
    <n v="13606210.52"/>
    <n v="0"/>
    <n v="13606210.52"/>
    <n v="0"/>
    <n v="13606210.52"/>
    <n v="0"/>
    <n v="10000.480000000447"/>
    <n v="0"/>
    <n v="3616211"/>
    <n v="0"/>
    <n v="0"/>
    <n v="3616211"/>
    <m/>
    <n v="13616211"/>
    <n v="10000.480000000447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14"/>
    <x v="14"/>
    <n v="0"/>
    <x v="0"/>
    <n v="5373789"/>
    <n v="6000000"/>
    <n v="0"/>
    <n v="0"/>
    <n v="0"/>
    <n v="0"/>
    <n v="0"/>
    <n v="0"/>
    <n v="0"/>
    <n v="0"/>
    <n v="5373789"/>
    <n v="0"/>
    <n v="2980000"/>
    <n v="0"/>
    <n v="3606211"/>
    <n v="-626211"/>
    <n v="-5373789"/>
    <n v="0"/>
    <n v="0"/>
  </r>
  <r>
    <s v="1.6-01-23"/>
    <x v="3"/>
    <x v="0"/>
    <s v="1.3.4"/>
    <x v="0"/>
    <x v="0"/>
    <x v="0"/>
    <x v="0"/>
    <s v="05_23"/>
    <x v="0"/>
    <n v="6"/>
    <x v="0"/>
    <s v="015_23"/>
    <x v="0"/>
    <n v="24"/>
    <x v="0"/>
    <x v="0"/>
    <x v="0"/>
    <x v="15"/>
    <x v="15"/>
    <n v="0"/>
    <x v="0"/>
    <n v="99913663.920000002"/>
    <n v="99953663.920000002"/>
    <n v="85285899.969999999"/>
    <n v="85285899.969999999"/>
    <n v="78584132.730000004"/>
    <n v="6701767.2399999946"/>
    <n v="72783155.790000007"/>
    <n v="5800976.9399999976"/>
    <n v="72783155.790000007"/>
    <n v="0"/>
    <n v="14627763.950000003"/>
    <n v="0"/>
    <n v="0"/>
    <n v="0"/>
    <n v="40000"/>
    <n v="-40000"/>
    <n v="6500330.04"/>
    <n v="106413993.96000001"/>
    <n v="21128093.99000001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0"/>
    <x v="0"/>
    <x v="15"/>
    <x v="15"/>
    <n v="0"/>
    <x v="0"/>
    <n v="12200157.57"/>
    <n v="0"/>
    <n v="10589621.91"/>
    <n v="10589621.91"/>
    <n v="10589621.91"/>
    <n v="0"/>
    <n v="10589121.91"/>
    <n v="500"/>
    <n v="10589121.91"/>
    <n v="0"/>
    <n v="1610535.6600000001"/>
    <n v="0"/>
    <n v="12200157.57"/>
    <n v="0"/>
    <n v="0"/>
    <n v="12200157.57"/>
    <n v="-12200157.57"/>
    <n v="0"/>
    <n v="-10589621.91"/>
  </r>
  <r>
    <s v="2.6-01-23"/>
    <x v="4"/>
    <x v="0"/>
    <s v="1.3.4"/>
    <x v="0"/>
    <x v="0"/>
    <x v="0"/>
    <x v="0"/>
    <s v="05_23"/>
    <x v="0"/>
    <n v="6"/>
    <x v="0"/>
    <s v="015_23"/>
    <x v="0"/>
    <n v="24"/>
    <x v="0"/>
    <x v="0"/>
    <x v="0"/>
    <x v="16"/>
    <x v="16"/>
    <n v="0"/>
    <x v="0"/>
    <n v="21200000"/>
    <n v="0"/>
    <n v="17113014.66"/>
    <n v="17113014.66"/>
    <n v="17113014.66"/>
    <n v="0"/>
    <n v="17113014.66"/>
    <n v="0"/>
    <n v="17113014.66"/>
    <n v="0"/>
    <n v="4086985.34"/>
    <n v="21200000"/>
    <n v="0"/>
    <n v="0"/>
    <n v="0"/>
    <n v="21200000"/>
    <m/>
    <n v="21200000"/>
    <n v="4086985.34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1"/>
    <x v="1"/>
    <x v="17"/>
    <x v="17"/>
    <n v="43"/>
    <x v="1"/>
    <n v="3724.92"/>
    <n v="0"/>
    <n v="14824.8"/>
    <n v="14824.8"/>
    <n v="14824.8"/>
    <n v="0"/>
    <n v="14824.8"/>
    <n v="0"/>
    <n v="14824.8"/>
    <n v="0"/>
    <n v="-11099.88"/>
    <n v="8904"/>
    <n v="5041.5200000000004"/>
    <n v="0"/>
    <n v="10220.6"/>
    <n v="3724.92"/>
    <m/>
    <n v="3724.92"/>
    <n v="-11099.88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1"/>
    <x v="1"/>
    <x v="17"/>
    <x v="17"/>
    <n v="52"/>
    <x v="2"/>
    <n v="15179.08"/>
    <n v="0"/>
    <n v="10208.719999999999"/>
    <n v="9759.7999999999993"/>
    <n v="7883.73"/>
    <n v="1876.0699999999997"/>
    <n v="7883.73"/>
    <n v="0"/>
    <n v="7607.07"/>
    <n v="276.65999999999985"/>
    <n v="4970.3600000000006"/>
    <n v="10000"/>
    <n v="10220.6"/>
    <n v="0"/>
    <n v="5041.5200000000004"/>
    <n v="15179.08"/>
    <m/>
    <n v="15179.08"/>
    <n v="4970.3600000000006"/>
  </r>
  <r>
    <s v="2.6-15-23"/>
    <x v="5"/>
    <x v="0"/>
    <s v="1.3.4"/>
    <x v="0"/>
    <x v="0"/>
    <x v="0"/>
    <x v="0"/>
    <s v="05_23"/>
    <x v="0"/>
    <n v="6"/>
    <x v="0"/>
    <s v="015_23"/>
    <x v="0"/>
    <n v="21"/>
    <x v="1"/>
    <x v="1"/>
    <x v="1"/>
    <x v="17"/>
    <x v="17"/>
    <n v="0"/>
    <x v="0"/>
    <n v="8000"/>
    <n v="0"/>
    <n v="7907.72"/>
    <n v="0"/>
    <n v="0"/>
    <n v="0"/>
    <n v="0"/>
    <n v="0"/>
    <n v="0"/>
    <n v="0"/>
    <n v="92.279999999999745"/>
    <n v="8000"/>
    <n v="0"/>
    <n v="0"/>
    <n v="0"/>
    <n v="8000"/>
    <m/>
    <n v="8000"/>
    <n v="92.279999999999745"/>
  </r>
  <r>
    <s v="2.5-02-23"/>
    <x v="6"/>
    <x v="0"/>
    <s v="1.7.1"/>
    <x v="1"/>
    <x v="1"/>
    <x v="1"/>
    <x v="0"/>
    <s v="08_23"/>
    <x v="1"/>
    <n v="7"/>
    <x v="1"/>
    <s v="025_23"/>
    <x v="1"/>
    <n v="41"/>
    <x v="2"/>
    <x v="1"/>
    <x v="1"/>
    <x v="17"/>
    <x v="17"/>
    <n v="0"/>
    <x v="0"/>
    <n v="20300"/>
    <n v="0"/>
    <n v="20300"/>
    <n v="20300"/>
    <n v="20300"/>
    <n v="0"/>
    <n v="20300"/>
    <n v="0"/>
    <n v="20300"/>
    <n v="0"/>
    <n v="0"/>
    <n v="0"/>
    <n v="20300"/>
    <n v="0"/>
    <n v="0"/>
    <n v="20300"/>
    <m/>
    <n v="20300"/>
    <n v="0"/>
  </r>
  <r>
    <s v="2.6-05-23"/>
    <x v="7"/>
    <x v="0"/>
    <s v="1.3.4"/>
    <x v="0"/>
    <x v="0"/>
    <x v="0"/>
    <x v="0"/>
    <s v="05_23"/>
    <x v="0"/>
    <n v="6"/>
    <x v="0"/>
    <s v="015_23"/>
    <x v="0"/>
    <n v="21"/>
    <x v="1"/>
    <x v="1"/>
    <x v="1"/>
    <x v="17"/>
    <x v="17"/>
    <n v="0"/>
    <x v="0"/>
    <n v="8250"/>
    <n v="0"/>
    <n v="7835.8"/>
    <n v="0"/>
    <n v="0"/>
    <n v="0"/>
    <n v="0"/>
    <n v="0"/>
    <n v="0"/>
    <n v="0"/>
    <n v="414.19999999999982"/>
    <n v="0"/>
    <n v="8250"/>
    <n v="0"/>
    <n v="0"/>
    <n v="8250"/>
    <m/>
    <n v="8250"/>
    <n v="414.19999999999982"/>
  </r>
  <r>
    <s v="1.1-00-23"/>
    <x v="0"/>
    <x v="0"/>
    <s v="1.7.1"/>
    <x v="1"/>
    <x v="1"/>
    <x v="1"/>
    <x v="0"/>
    <s v="08_23"/>
    <x v="1"/>
    <n v="7"/>
    <x v="1"/>
    <s v="025_23"/>
    <x v="1"/>
    <n v="41"/>
    <x v="2"/>
    <x v="1"/>
    <x v="1"/>
    <x v="17"/>
    <x v="17"/>
    <n v="0"/>
    <x v="0"/>
    <n v="1058.5999999999999"/>
    <n v="0"/>
    <n v="1058.5999999999999"/>
    <n v="1058.5999999999999"/>
    <n v="1058.5999999999999"/>
    <n v="0"/>
    <n v="1058.5999999999999"/>
    <n v="0"/>
    <n v="1058.5999999999999"/>
    <n v="0"/>
    <n v="0"/>
    <n v="0"/>
    <n v="1058.5999999999999"/>
    <n v="0"/>
    <n v="0"/>
    <n v="1058.5999999999999"/>
    <m/>
    <n v="1058.5999999999999"/>
    <n v="0"/>
  </r>
  <r>
    <s v="1.1-00-23"/>
    <x v="0"/>
    <x v="1"/>
    <s v="2.2.7"/>
    <x v="2"/>
    <x v="2"/>
    <x v="2"/>
    <x v="0"/>
    <s v="02_23"/>
    <x v="2"/>
    <n v="1"/>
    <x v="2"/>
    <s v="010_23"/>
    <x v="2"/>
    <n v="16"/>
    <x v="3"/>
    <x v="1"/>
    <x v="1"/>
    <x v="17"/>
    <x v="17"/>
    <n v="0"/>
    <x v="0"/>
    <n v="13600.53"/>
    <n v="0"/>
    <n v="13600.53"/>
    <n v="13600.53"/>
    <n v="12636.28"/>
    <n v="964.25"/>
    <n v="12636.28"/>
    <n v="0"/>
    <n v="12636.28"/>
    <n v="0"/>
    <n v="0"/>
    <n v="3456.63"/>
    <n v="50000"/>
    <n v="0"/>
    <n v="39856.1"/>
    <n v="13600.53"/>
    <m/>
    <n v="13600.53"/>
    <n v="0"/>
  </r>
  <r>
    <s v="1.1-00-23"/>
    <x v="0"/>
    <x v="1"/>
    <s v="2.1.5"/>
    <x v="3"/>
    <x v="1"/>
    <x v="1"/>
    <x v="0"/>
    <s v="17_23"/>
    <x v="3"/>
    <n v="4"/>
    <x v="3"/>
    <s v="037_23"/>
    <x v="3"/>
    <n v="56"/>
    <x v="4"/>
    <x v="1"/>
    <x v="1"/>
    <x v="17"/>
    <x v="17"/>
    <n v="0"/>
    <x v="0"/>
    <n v="0"/>
    <n v="21657"/>
    <n v="0"/>
    <n v="0"/>
    <n v="0"/>
    <n v="0"/>
    <n v="0"/>
    <n v="0"/>
    <n v="0"/>
    <n v="0"/>
    <n v="0"/>
    <n v="0"/>
    <n v="0"/>
    <n v="0"/>
    <n v="21657"/>
    <n v="-21657"/>
    <m/>
    <n v="0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1"/>
    <x v="1"/>
    <x v="17"/>
    <x v="17"/>
    <n v="0"/>
    <x v="0"/>
    <n v="64771.5"/>
    <n v="0"/>
    <n v="64771.5"/>
    <n v="64771.5"/>
    <n v="42771.5"/>
    <n v="22000"/>
    <n v="42771.5"/>
    <n v="0"/>
    <n v="42771.5"/>
    <n v="0"/>
    <n v="0"/>
    <n v="620"/>
    <n v="65191.5"/>
    <n v="0"/>
    <n v="1040"/>
    <n v="64771.5"/>
    <m/>
    <n v="64771.5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17"/>
    <x v="17"/>
    <n v="0"/>
    <x v="0"/>
    <n v="2350342.9"/>
    <n v="2000000"/>
    <n v="2350342.9"/>
    <n v="2261382.5"/>
    <n v="1660423.6"/>
    <n v="600958.89999999991"/>
    <n v="1615785.56"/>
    <n v="44638.040000000037"/>
    <n v="1615785.56"/>
    <n v="0"/>
    <n v="0"/>
    <n v="1353000"/>
    <n v="147000"/>
    <n v="0"/>
    <n v="1149657.1000000001"/>
    <n v="350342.9"/>
    <m/>
    <n v="2350342.9"/>
    <n v="0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1"/>
    <x v="1"/>
    <x v="18"/>
    <x v="18"/>
    <n v="44"/>
    <x v="1"/>
    <n v="7571"/>
    <n v="0"/>
    <n v="0"/>
    <n v="0"/>
    <n v="0"/>
    <n v="0"/>
    <n v="0"/>
    <n v="0"/>
    <n v="0"/>
    <n v="0"/>
    <n v="7571"/>
    <n v="7571"/>
    <n v="0"/>
    <n v="0"/>
    <n v="0"/>
    <n v="7571"/>
    <m/>
    <n v="7571"/>
    <n v="7571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1"/>
    <x v="1"/>
    <x v="19"/>
    <x v="19"/>
    <n v="45"/>
    <x v="1"/>
    <n v="220"/>
    <n v="0"/>
    <n v="0"/>
    <n v="0"/>
    <n v="0"/>
    <n v="0"/>
    <n v="0"/>
    <n v="0"/>
    <n v="0"/>
    <n v="0"/>
    <n v="220"/>
    <n v="220"/>
    <n v="0"/>
    <n v="0"/>
    <n v="0"/>
    <n v="220"/>
    <m/>
    <n v="220"/>
    <n v="220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1"/>
    <x v="1"/>
    <x v="19"/>
    <x v="19"/>
    <n v="53"/>
    <x v="2"/>
    <n v="310"/>
    <n v="0"/>
    <n v="0"/>
    <n v="0"/>
    <n v="0"/>
    <n v="0"/>
    <n v="0"/>
    <n v="0"/>
    <n v="0"/>
    <n v="0"/>
    <n v="310"/>
    <n v="310"/>
    <n v="0"/>
    <n v="0"/>
    <n v="0"/>
    <n v="310"/>
    <m/>
    <n v="310"/>
    <n v="310"/>
  </r>
  <r>
    <s v="2.6-05-23"/>
    <x v="7"/>
    <x v="0"/>
    <s v="1.3.4"/>
    <x v="0"/>
    <x v="0"/>
    <x v="0"/>
    <x v="0"/>
    <s v="05_23"/>
    <x v="0"/>
    <n v="6"/>
    <x v="0"/>
    <s v="015_23"/>
    <x v="0"/>
    <n v="21"/>
    <x v="1"/>
    <x v="1"/>
    <x v="1"/>
    <x v="19"/>
    <x v="19"/>
    <n v="0"/>
    <x v="0"/>
    <n v="0"/>
    <n v="0"/>
    <n v="0"/>
    <n v="0"/>
    <n v="0"/>
    <n v="0"/>
    <n v="0"/>
    <n v="0"/>
    <n v="0"/>
    <n v="0"/>
    <n v="0"/>
    <n v="8250"/>
    <n v="0"/>
    <n v="0"/>
    <n v="8250"/>
    <n v="0"/>
    <m/>
    <n v="0"/>
    <n v="0"/>
  </r>
  <r>
    <s v="1.1-00-23"/>
    <x v="0"/>
    <x v="0"/>
    <s v="1.7.1"/>
    <x v="1"/>
    <x v="1"/>
    <x v="1"/>
    <x v="0"/>
    <s v="08_23"/>
    <x v="1"/>
    <n v="7"/>
    <x v="1"/>
    <s v="025_23"/>
    <x v="1"/>
    <n v="41"/>
    <x v="2"/>
    <x v="1"/>
    <x v="1"/>
    <x v="19"/>
    <x v="19"/>
    <n v="0"/>
    <x v="0"/>
    <n v="18016"/>
    <n v="0"/>
    <n v="18016"/>
    <n v="12720"/>
    <n v="0"/>
    <n v="12720"/>
    <n v="0"/>
    <n v="0"/>
    <n v="0"/>
    <n v="0"/>
    <n v="0"/>
    <n v="30000"/>
    <n v="0"/>
    <n v="0"/>
    <n v="11984"/>
    <n v="18016"/>
    <m/>
    <n v="18016"/>
    <n v="0"/>
  </r>
  <r>
    <s v="1.1-00-23"/>
    <x v="0"/>
    <x v="1"/>
    <s v="2.4.2"/>
    <x v="4"/>
    <x v="4"/>
    <x v="4"/>
    <x v="0"/>
    <s v="06_23"/>
    <x v="5"/>
    <n v="5"/>
    <x v="4"/>
    <s v="017_23"/>
    <x v="5"/>
    <n v="29"/>
    <x v="6"/>
    <x v="1"/>
    <x v="1"/>
    <x v="19"/>
    <x v="19"/>
    <n v="0"/>
    <x v="0"/>
    <n v="0"/>
    <n v="0"/>
    <n v="0"/>
    <n v="0"/>
    <n v="0"/>
    <n v="0"/>
    <n v="0"/>
    <n v="0"/>
    <n v="0"/>
    <n v="0"/>
    <n v="0"/>
    <n v="1000"/>
    <n v="0"/>
    <n v="0"/>
    <n v="1000"/>
    <n v="0"/>
    <m/>
    <n v="0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1"/>
    <x v="1"/>
    <x v="19"/>
    <x v="19"/>
    <n v="0"/>
    <x v="0"/>
    <n v="176102.22"/>
    <n v="205400"/>
    <n v="176102.22"/>
    <n v="149654.22"/>
    <n v="50854.23"/>
    <n v="98799.989999999991"/>
    <n v="50854.23"/>
    <n v="0"/>
    <n v="50854.23"/>
    <n v="0"/>
    <n v="0"/>
    <n v="147909"/>
    <n v="10356"/>
    <n v="0"/>
    <n v="187562.78"/>
    <n v="-29297.78"/>
    <m/>
    <n v="176102.22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19"/>
    <x v="19"/>
    <n v="0"/>
    <x v="0"/>
    <n v="24759.15"/>
    <n v="0"/>
    <n v="24759.15"/>
    <n v="24759.15"/>
    <n v="24759.15"/>
    <n v="0"/>
    <n v="24759.15"/>
    <n v="0"/>
    <n v="2154.0500000000002"/>
    <n v="22605.100000000002"/>
    <n v="0"/>
    <n v="0"/>
    <n v="26155"/>
    <n v="0"/>
    <n v="1395.85"/>
    <n v="24759.15"/>
    <m/>
    <n v="24759.15"/>
    <n v="0"/>
  </r>
  <r>
    <s v="1.1-00-23"/>
    <x v="0"/>
    <x v="2"/>
    <s v="3.8.4"/>
    <x v="5"/>
    <x v="0"/>
    <x v="0"/>
    <x v="0"/>
    <s v="11_23"/>
    <x v="6"/>
    <n v="6"/>
    <x v="0"/>
    <s v="031_23"/>
    <x v="6"/>
    <n v="50"/>
    <x v="8"/>
    <x v="1"/>
    <x v="1"/>
    <x v="20"/>
    <x v="20"/>
    <n v="0"/>
    <x v="0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20"/>
    <x v="20"/>
    <n v="0"/>
    <x v="0"/>
    <n v="420"/>
    <n v="0"/>
    <n v="420"/>
    <n v="420"/>
    <n v="420"/>
    <n v="0"/>
    <n v="420"/>
    <n v="0"/>
    <n v="420"/>
    <n v="0"/>
    <n v="0"/>
    <n v="0"/>
    <n v="500"/>
    <n v="0"/>
    <n v="80"/>
    <n v="420"/>
    <m/>
    <n v="420"/>
    <n v="0"/>
  </r>
  <r>
    <s v="1.1-00-23"/>
    <x v="0"/>
    <x v="1"/>
    <s v="2.2.7"/>
    <x v="2"/>
    <x v="2"/>
    <x v="2"/>
    <x v="0"/>
    <s v="02_23"/>
    <x v="2"/>
    <n v="1"/>
    <x v="2"/>
    <s v="010_23"/>
    <x v="2"/>
    <n v="16"/>
    <x v="3"/>
    <x v="1"/>
    <x v="1"/>
    <x v="21"/>
    <x v="21"/>
    <n v="0"/>
    <x v="0"/>
    <n v="168342.87"/>
    <n v="0"/>
    <n v="168342.87"/>
    <n v="168342.87"/>
    <n v="168342.87"/>
    <n v="0"/>
    <n v="161691.43"/>
    <n v="6651.4400000000023"/>
    <n v="161691.43"/>
    <n v="0"/>
    <n v="0"/>
    <n v="35193.370000000003"/>
    <n v="174806.63"/>
    <n v="0"/>
    <n v="41657.129999999997"/>
    <n v="168342.87"/>
    <m/>
    <n v="168342.87"/>
    <n v="0"/>
  </r>
  <r>
    <s v="1.1-00-23"/>
    <x v="0"/>
    <x v="1"/>
    <s v="2.1.5"/>
    <x v="3"/>
    <x v="1"/>
    <x v="1"/>
    <x v="0"/>
    <s v="17_23"/>
    <x v="3"/>
    <n v="4"/>
    <x v="3"/>
    <s v="037_23"/>
    <x v="3"/>
    <n v="56"/>
    <x v="4"/>
    <x v="1"/>
    <x v="1"/>
    <x v="21"/>
    <x v="21"/>
    <n v="0"/>
    <x v="0"/>
    <n v="0"/>
    <n v="20000"/>
    <n v="0"/>
    <n v="0"/>
    <n v="0"/>
    <n v="0"/>
    <n v="0"/>
    <n v="0"/>
    <n v="0"/>
    <n v="0"/>
    <n v="0"/>
    <n v="0"/>
    <n v="0"/>
    <n v="0"/>
    <n v="20000"/>
    <n v="-20000"/>
    <m/>
    <n v="0"/>
    <n v="0"/>
  </r>
  <r>
    <s v="1.1-00-23"/>
    <x v="0"/>
    <x v="1"/>
    <s v="2.4.2"/>
    <x v="4"/>
    <x v="4"/>
    <x v="4"/>
    <x v="0"/>
    <s v="06_23"/>
    <x v="5"/>
    <n v="5"/>
    <x v="4"/>
    <s v="017_23"/>
    <x v="5"/>
    <n v="29"/>
    <x v="6"/>
    <x v="1"/>
    <x v="1"/>
    <x v="21"/>
    <x v="21"/>
    <n v="0"/>
    <x v="0"/>
    <n v="0"/>
    <n v="0"/>
    <n v="0"/>
    <n v="0"/>
    <n v="0"/>
    <n v="0"/>
    <n v="0"/>
    <n v="0"/>
    <n v="0"/>
    <n v="0"/>
    <n v="0"/>
    <n v="75000"/>
    <n v="0"/>
    <n v="0"/>
    <n v="75000"/>
    <n v="0"/>
    <m/>
    <n v="0"/>
    <n v="0"/>
  </r>
  <r>
    <s v="1.1-00-23"/>
    <x v="0"/>
    <x v="1"/>
    <s v="2.1.1"/>
    <x v="6"/>
    <x v="0"/>
    <x v="0"/>
    <x v="0"/>
    <s v="07_23"/>
    <x v="7"/>
    <n v="3"/>
    <x v="5"/>
    <s v="021_23"/>
    <x v="7"/>
    <n v="35"/>
    <x v="9"/>
    <x v="1"/>
    <x v="1"/>
    <x v="21"/>
    <x v="21"/>
    <n v="0"/>
    <x v="0"/>
    <n v="167264.17000000001"/>
    <n v="175000"/>
    <n v="167264.17000000001"/>
    <n v="167264.17000000001"/>
    <n v="167264.17000000001"/>
    <n v="0"/>
    <n v="153894.88"/>
    <n v="13369.290000000008"/>
    <n v="153894.88"/>
    <n v="0"/>
    <n v="0"/>
    <n v="0"/>
    <n v="0"/>
    <n v="0"/>
    <n v="7735.83"/>
    <n v="-7735.83"/>
    <m/>
    <n v="167264.17000000001"/>
    <n v="0"/>
  </r>
  <r>
    <s v="1.1-00-23"/>
    <x v="0"/>
    <x v="1"/>
    <s v="2.2.4"/>
    <x v="7"/>
    <x v="0"/>
    <x v="0"/>
    <x v="0"/>
    <s v="07_23"/>
    <x v="7"/>
    <n v="3"/>
    <x v="5"/>
    <s v="020_23"/>
    <x v="8"/>
    <n v="34"/>
    <x v="10"/>
    <x v="1"/>
    <x v="1"/>
    <x v="21"/>
    <x v="21"/>
    <n v="0"/>
    <x v="0"/>
    <n v="0"/>
    <n v="0"/>
    <n v="0"/>
    <n v="0"/>
    <n v="0"/>
    <n v="0"/>
    <n v="0"/>
    <n v="0"/>
    <n v="0"/>
    <n v="0"/>
    <n v="0"/>
    <n v="28000"/>
    <n v="0"/>
    <n v="0"/>
    <n v="28000"/>
    <n v="0"/>
    <m/>
    <n v="0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1"/>
    <x v="1"/>
    <x v="21"/>
    <x v="21"/>
    <n v="0"/>
    <x v="0"/>
    <n v="442326.13"/>
    <n v="500000"/>
    <n v="442326.13"/>
    <n v="442326.13"/>
    <n v="433545.57"/>
    <n v="8780.5599999999977"/>
    <n v="433545.57"/>
    <n v="0"/>
    <n v="433545.57"/>
    <n v="0"/>
    <n v="0"/>
    <n v="300000"/>
    <n v="0"/>
    <n v="0"/>
    <n v="357673.87"/>
    <n v="-57673.87"/>
    <m/>
    <n v="442326.13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21"/>
    <x v="21"/>
    <n v="0"/>
    <x v="0"/>
    <n v="2153994.9900000002"/>
    <n v="1450000"/>
    <n v="2096679.39"/>
    <n v="2087399.39"/>
    <n v="1691798.79"/>
    <n v="395600.59999999986"/>
    <n v="1551674.15"/>
    <n v="140124.64000000013"/>
    <n v="1551674.15"/>
    <n v="0"/>
    <n v="57315.600000000326"/>
    <n v="0"/>
    <n v="894294.99"/>
    <n v="0"/>
    <n v="190300"/>
    <n v="703994.99"/>
    <m/>
    <n v="2153994.9900000002"/>
    <n v="57315.600000000326"/>
  </r>
  <r>
    <s v="1.1-00-23"/>
    <x v="0"/>
    <x v="0"/>
    <s v="1.3.4"/>
    <x v="0"/>
    <x v="0"/>
    <x v="0"/>
    <x v="0"/>
    <s v="07_23"/>
    <x v="7"/>
    <n v="3"/>
    <x v="5"/>
    <s v="019_23"/>
    <x v="10"/>
    <n v="33"/>
    <x v="12"/>
    <x v="1"/>
    <x v="1"/>
    <x v="21"/>
    <x v="21"/>
    <n v="0"/>
    <x v="0"/>
    <n v="825593.95"/>
    <n v="0"/>
    <n v="825593.95"/>
    <n v="825593.95"/>
    <n v="580450.68000000005"/>
    <n v="245143.2699999999"/>
    <n v="580450.68000000005"/>
    <n v="0"/>
    <n v="580450.68000000005"/>
    <n v="0"/>
    <n v="0"/>
    <n v="1250000"/>
    <n v="0"/>
    <n v="0"/>
    <n v="424406.05"/>
    <n v="825593.95"/>
    <m/>
    <n v="825593.95"/>
    <n v="0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1"/>
    <x v="1"/>
    <x v="22"/>
    <x v="22"/>
    <n v="54"/>
    <x v="2"/>
    <n v="3000"/>
    <n v="0"/>
    <n v="2999.76"/>
    <n v="2999.76"/>
    <n v="2999.76"/>
    <n v="0"/>
    <n v="2999.76"/>
    <n v="0"/>
    <n v="2999.76"/>
    <n v="0"/>
    <n v="0.23999999999978172"/>
    <n v="3000"/>
    <n v="0"/>
    <n v="0"/>
    <n v="0"/>
    <n v="3000"/>
    <m/>
    <n v="3000"/>
    <n v="0.23999999999978172"/>
  </r>
  <r>
    <s v="1.1-00-23"/>
    <x v="0"/>
    <x v="1"/>
    <s v="2.7.1"/>
    <x v="9"/>
    <x v="0"/>
    <x v="0"/>
    <x v="0"/>
    <s v="10_23"/>
    <x v="8"/>
    <n v="4"/>
    <x v="3"/>
    <s v="030_23"/>
    <x v="11"/>
    <n v="48"/>
    <x v="13"/>
    <x v="1"/>
    <x v="1"/>
    <x v="22"/>
    <x v="22"/>
    <n v="0"/>
    <x v="0"/>
    <n v="0"/>
    <n v="30000"/>
    <n v="0"/>
    <n v="0"/>
    <n v="0"/>
    <n v="0"/>
    <n v="0"/>
    <n v="0"/>
    <n v="0"/>
    <n v="0"/>
    <n v="0"/>
    <n v="0"/>
    <n v="0"/>
    <n v="0"/>
    <n v="30000"/>
    <n v="-30000"/>
    <m/>
    <n v="0"/>
    <n v="0"/>
  </r>
  <r>
    <s v="1.1-00-23"/>
    <x v="0"/>
    <x v="0"/>
    <s v="1.3.4"/>
    <x v="0"/>
    <x v="3"/>
    <x v="3"/>
    <x v="0"/>
    <s v="04_23"/>
    <x v="4"/>
    <n v="6"/>
    <x v="0"/>
    <s v="014_23"/>
    <x v="12"/>
    <n v="20"/>
    <x v="14"/>
    <x v="1"/>
    <x v="1"/>
    <x v="23"/>
    <x v="23"/>
    <n v="0"/>
    <x v="0"/>
    <n v="3721716"/>
    <n v="4385000"/>
    <n v="3640716"/>
    <n v="3640716"/>
    <n v="1430000"/>
    <n v="2210716"/>
    <n v="1430000"/>
    <n v="0"/>
    <n v="1430000"/>
    <n v="0"/>
    <n v="81000"/>
    <n v="1165000"/>
    <n v="0"/>
    <n v="0"/>
    <n v="1828284"/>
    <n v="-663284"/>
    <n v="1000000"/>
    <n v="4721716"/>
    <n v="1081000"/>
  </r>
  <r>
    <s v="1.1-00-23"/>
    <x v="0"/>
    <x v="0"/>
    <s v="1.7.1"/>
    <x v="1"/>
    <x v="1"/>
    <x v="1"/>
    <x v="0"/>
    <s v="08_23"/>
    <x v="1"/>
    <n v="7"/>
    <x v="1"/>
    <s v="025_23"/>
    <x v="1"/>
    <n v="41"/>
    <x v="2"/>
    <x v="1"/>
    <x v="1"/>
    <x v="24"/>
    <x v="24"/>
    <n v="0"/>
    <x v="0"/>
    <n v="384482"/>
    <n v="369158"/>
    <n v="384482"/>
    <n v="384482"/>
    <n v="296728"/>
    <n v="87754"/>
    <n v="296728"/>
    <n v="0"/>
    <n v="296728"/>
    <n v="0"/>
    <n v="0"/>
    <n v="0"/>
    <n v="15324"/>
    <n v="0"/>
    <n v="0"/>
    <n v="15324"/>
    <m/>
    <n v="384482"/>
    <n v="0"/>
  </r>
  <r>
    <s v="1.1-00-23"/>
    <x v="0"/>
    <x v="1"/>
    <s v="2.4.2"/>
    <x v="4"/>
    <x v="4"/>
    <x v="4"/>
    <x v="0"/>
    <s v="06_23"/>
    <x v="5"/>
    <n v="5"/>
    <x v="4"/>
    <s v="017_23"/>
    <x v="5"/>
    <n v="29"/>
    <x v="6"/>
    <x v="1"/>
    <x v="1"/>
    <x v="24"/>
    <x v="24"/>
    <n v="0"/>
    <x v="0"/>
    <n v="0"/>
    <n v="0"/>
    <n v="0"/>
    <n v="0"/>
    <n v="0"/>
    <n v="0"/>
    <n v="0"/>
    <n v="0"/>
    <n v="0"/>
    <n v="0"/>
    <n v="0"/>
    <n v="25000"/>
    <n v="0"/>
    <n v="0"/>
    <n v="25000"/>
    <n v="0"/>
    <m/>
    <n v="0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1"/>
    <x v="1"/>
    <x v="24"/>
    <x v="24"/>
    <n v="0"/>
    <x v="0"/>
    <n v="2161.0100000000002"/>
    <n v="0"/>
    <n v="2161.0100000000002"/>
    <n v="2161.0100000000002"/>
    <n v="2161.0100000000002"/>
    <n v="0"/>
    <n v="2161.0100000000002"/>
    <n v="0"/>
    <n v="2161.0100000000002"/>
    <n v="0"/>
    <n v="0"/>
    <n v="0"/>
    <n v="2545"/>
    <n v="0"/>
    <n v="383.99"/>
    <n v="2161.0100000000002"/>
    <m/>
    <n v="2161.0100000000002"/>
    <n v="0"/>
  </r>
  <r>
    <s v="1.1-00-23"/>
    <x v="0"/>
    <x v="0"/>
    <s v="1.3.4"/>
    <x v="0"/>
    <x v="0"/>
    <x v="0"/>
    <x v="0"/>
    <s v="01_23"/>
    <x v="9"/>
    <n v="5"/>
    <x v="4"/>
    <s v="002_23"/>
    <x v="13"/>
    <n v="2"/>
    <x v="15"/>
    <x v="1"/>
    <x v="1"/>
    <x v="24"/>
    <x v="24"/>
    <n v="0"/>
    <x v="0"/>
    <n v="105238.99"/>
    <n v="150000"/>
    <n v="105238.99"/>
    <n v="105238.99"/>
    <n v="105238.99"/>
    <n v="0"/>
    <n v="71655.42"/>
    <n v="33583.570000000007"/>
    <n v="71655.42"/>
    <n v="0"/>
    <n v="0"/>
    <n v="150000"/>
    <n v="0"/>
    <n v="0"/>
    <n v="194761.01"/>
    <n v="-44761.01"/>
    <m/>
    <n v="105238.99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24"/>
    <x v="24"/>
    <n v="0"/>
    <x v="0"/>
    <n v="338812.5"/>
    <n v="247860"/>
    <n v="338812.5"/>
    <n v="338812.5"/>
    <n v="253137.5"/>
    <n v="85675"/>
    <n v="253137.5"/>
    <n v="0"/>
    <n v="241230"/>
    <n v="11907.5"/>
    <n v="0"/>
    <n v="84140"/>
    <n v="50000"/>
    <n v="0"/>
    <n v="43187.5"/>
    <n v="90952.5"/>
    <m/>
    <n v="338812.5"/>
    <n v="0"/>
  </r>
  <r>
    <s v="1.1-00-23"/>
    <x v="0"/>
    <x v="0"/>
    <s v="1.7.2"/>
    <x v="10"/>
    <x v="0"/>
    <x v="0"/>
    <x v="0"/>
    <s v="02_23"/>
    <x v="2"/>
    <n v="3"/>
    <x v="5"/>
    <s v="009_23"/>
    <x v="14"/>
    <n v="11"/>
    <x v="16"/>
    <x v="1"/>
    <x v="1"/>
    <x v="24"/>
    <x v="24"/>
    <n v="0"/>
    <x v="0"/>
    <n v="270000"/>
    <n v="150000"/>
    <n v="176984.49"/>
    <n v="176984.49"/>
    <n v="169984.49"/>
    <n v="7000"/>
    <n v="169984.49"/>
    <n v="0"/>
    <n v="169984.49"/>
    <n v="0"/>
    <n v="93015.510000000009"/>
    <n v="120000"/>
    <n v="0"/>
    <n v="0"/>
    <n v="0"/>
    <n v="120000"/>
    <m/>
    <n v="270000"/>
    <n v="93015.510000000009"/>
  </r>
  <r>
    <s v="1.1-00-23"/>
    <x v="0"/>
    <x v="0"/>
    <s v="1.3.5"/>
    <x v="11"/>
    <x v="5"/>
    <x v="5"/>
    <x v="0"/>
    <s v="03_23"/>
    <x v="10"/>
    <n v="1"/>
    <x v="2"/>
    <s v="011_23"/>
    <x v="15"/>
    <n v="17"/>
    <x v="17"/>
    <x v="1"/>
    <x v="1"/>
    <x v="24"/>
    <x v="24"/>
    <n v="0"/>
    <x v="0"/>
    <n v="65168.5"/>
    <n v="85000"/>
    <n v="65168.5"/>
    <n v="65168.5"/>
    <n v="65168.5"/>
    <n v="0"/>
    <n v="65168.5"/>
    <n v="0"/>
    <n v="65168.5"/>
    <n v="0"/>
    <n v="0"/>
    <n v="0"/>
    <n v="0"/>
    <n v="0"/>
    <n v="19831.5"/>
    <n v="-19831.5"/>
    <m/>
    <n v="65168.5"/>
    <n v="0"/>
  </r>
  <r>
    <s v="1.1-00-23"/>
    <x v="0"/>
    <x v="1"/>
    <s v="2.7.1"/>
    <x v="9"/>
    <x v="0"/>
    <x v="0"/>
    <x v="0"/>
    <s v="10_23"/>
    <x v="8"/>
    <n v="4"/>
    <x v="3"/>
    <s v="030_23"/>
    <x v="11"/>
    <n v="48"/>
    <x v="13"/>
    <x v="1"/>
    <x v="1"/>
    <x v="25"/>
    <x v="25"/>
    <n v="0"/>
    <x v="0"/>
    <n v="20000"/>
    <n v="40000"/>
    <n v="20000"/>
    <n v="20000"/>
    <n v="0"/>
    <n v="20000"/>
    <n v="0"/>
    <n v="0"/>
    <n v="0"/>
    <n v="0"/>
    <n v="0"/>
    <n v="0"/>
    <n v="0"/>
    <n v="0"/>
    <n v="20000"/>
    <n v="-20000"/>
    <m/>
    <n v="20000"/>
    <n v="0"/>
  </r>
  <r>
    <s v="1.1-00-23"/>
    <x v="0"/>
    <x v="1"/>
    <s v="2.1.5"/>
    <x v="3"/>
    <x v="1"/>
    <x v="1"/>
    <x v="0"/>
    <s v="17_23"/>
    <x v="3"/>
    <n v="4"/>
    <x v="3"/>
    <s v="037_23"/>
    <x v="3"/>
    <n v="56"/>
    <x v="4"/>
    <x v="1"/>
    <x v="1"/>
    <x v="25"/>
    <x v="25"/>
    <n v="0"/>
    <x v="0"/>
    <n v="419380"/>
    <n v="420000"/>
    <n v="419380"/>
    <n v="419380"/>
    <n v="419380"/>
    <n v="0"/>
    <n v="393180"/>
    <n v="26200"/>
    <n v="393180"/>
    <n v="0"/>
    <n v="0"/>
    <n v="0"/>
    <n v="0"/>
    <n v="0"/>
    <n v="620"/>
    <n v="-620"/>
    <m/>
    <n v="419380"/>
    <n v="0"/>
  </r>
  <r>
    <s v="1.1-00-23"/>
    <x v="0"/>
    <x v="0"/>
    <s v="1.3.4"/>
    <x v="0"/>
    <x v="0"/>
    <x v="0"/>
    <x v="0"/>
    <s v="09_23"/>
    <x v="11"/>
    <n v="3"/>
    <x v="5"/>
    <s v="027_23"/>
    <x v="16"/>
    <n v="43"/>
    <x v="18"/>
    <x v="1"/>
    <x v="1"/>
    <x v="25"/>
    <x v="25"/>
    <n v="0"/>
    <x v="0"/>
    <n v="59000"/>
    <n v="25000"/>
    <n v="59000"/>
    <n v="59000"/>
    <n v="59000"/>
    <n v="0"/>
    <n v="59000"/>
    <n v="0"/>
    <n v="59000"/>
    <n v="0"/>
    <n v="0"/>
    <n v="0"/>
    <n v="50000"/>
    <n v="0"/>
    <n v="16000"/>
    <n v="34000"/>
    <m/>
    <n v="59000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1"/>
    <x v="1"/>
    <x v="25"/>
    <x v="25"/>
    <n v="0"/>
    <x v="0"/>
    <n v="95999.4"/>
    <n v="100000"/>
    <n v="95999.4"/>
    <n v="95999.4"/>
    <n v="95999.4"/>
    <n v="0"/>
    <n v="95999.4"/>
    <n v="0"/>
    <n v="95999.4"/>
    <n v="0"/>
    <n v="0"/>
    <n v="0"/>
    <n v="0"/>
    <n v="0"/>
    <n v="4000.6"/>
    <n v="-4000.6"/>
    <m/>
    <n v="95999.4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1"/>
    <x v="1"/>
    <x v="26"/>
    <x v="26"/>
    <n v="0"/>
    <x v="0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1.1-00-23"/>
    <x v="0"/>
    <x v="0"/>
    <s v="1.7.2"/>
    <x v="10"/>
    <x v="0"/>
    <x v="0"/>
    <x v="0"/>
    <s v="02_23"/>
    <x v="2"/>
    <n v="3"/>
    <x v="5"/>
    <s v="009_23"/>
    <x v="14"/>
    <n v="11"/>
    <x v="16"/>
    <x v="1"/>
    <x v="1"/>
    <x v="26"/>
    <x v="26"/>
    <n v="0"/>
    <x v="0"/>
    <n v="4955.41"/>
    <n v="0"/>
    <n v="4955.41"/>
    <n v="4955.41"/>
    <n v="4955.41"/>
    <n v="0"/>
    <n v="4955.41"/>
    <n v="0"/>
    <n v="4955.41"/>
    <n v="0"/>
    <n v="0"/>
    <n v="0"/>
    <n v="5000"/>
    <n v="0"/>
    <n v="44.59"/>
    <n v="4955.41"/>
    <m/>
    <n v="4955.41"/>
    <n v="0"/>
  </r>
  <r>
    <s v="1.1-00-23"/>
    <x v="0"/>
    <x v="1"/>
    <s v="2.1.5"/>
    <x v="3"/>
    <x v="1"/>
    <x v="1"/>
    <x v="0"/>
    <s v="17_23"/>
    <x v="3"/>
    <n v="4"/>
    <x v="3"/>
    <s v="037_23"/>
    <x v="3"/>
    <n v="56"/>
    <x v="4"/>
    <x v="1"/>
    <x v="1"/>
    <x v="27"/>
    <x v="27"/>
    <n v="0"/>
    <x v="0"/>
    <n v="47357"/>
    <n v="0"/>
    <n v="47357"/>
    <n v="47357"/>
    <n v="27202"/>
    <n v="20155"/>
    <n v="0"/>
    <n v="27202"/>
    <n v="0"/>
    <n v="0"/>
    <n v="0"/>
    <n v="0"/>
    <n v="55000"/>
    <n v="0"/>
    <n v="7643"/>
    <n v="47357"/>
    <m/>
    <n v="47357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1"/>
    <x v="1"/>
    <x v="27"/>
    <x v="27"/>
    <n v="0"/>
    <x v="0"/>
    <n v="1086172.31"/>
    <n v="700000"/>
    <n v="1086172.31"/>
    <n v="765861.68"/>
    <n v="649074.04"/>
    <n v="116787.64000000001"/>
    <n v="649074.04"/>
    <n v="0"/>
    <n v="575154.04"/>
    <n v="73920"/>
    <n v="0"/>
    <n v="50000"/>
    <n v="390743.87"/>
    <n v="0"/>
    <n v="54571.56"/>
    <n v="386172.31"/>
    <m/>
    <n v="1086172.31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1"/>
    <x v="1"/>
    <x v="28"/>
    <x v="28"/>
    <n v="0"/>
    <x v="0"/>
    <n v="625500"/>
    <n v="500000"/>
    <n v="625500"/>
    <n v="625500"/>
    <n v="625500"/>
    <n v="0"/>
    <n v="625500"/>
    <n v="0"/>
    <n v="625500"/>
    <n v="0"/>
    <n v="0"/>
    <n v="0"/>
    <n v="130000"/>
    <n v="0"/>
    <n v="4500"/>
    <n v="125500"/>
    <m/>
    <n v="625500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1"/>
    <x v="1"/>
    <x v="29"/>
    <x v="29"/>
    <n v="0"/>
    <x v="0"/>
    <n v="67338"/>
    <n v="200000"/>
    <n v="67338"/>
    <n v="67338"/>
    <n v="67338"/>
    <n v="0"/>
    <n v="67338"/>
    <n v="0"/>
    <n v="67338"/>
    <n v="0"/>
    <n v="0"/>
    <n v="100000"/>
    <n v="0"/>
    <n v="0"/>
    <n v="232662"/>
    <n v="-132662"/>
    <m/>
    <n v="67338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29"/>
    <x v="29"/>
    <n v="0"/>
    <x v="0"/>
    <n v="159921.60000000001"/>
    <n v="0"/>
    <n v="150583.6"/>
    <n v="150583.6"/>
    <n v="1175.5999999999999"/>
    <n v="149408"/>
    <n v="1175.5999999999999"/>
    <n v="0"/>
    <n v="1175.5999999999999"/>
    <n v="0"/>
    <n v="9338"/>
    <n v="900"/>
    <n v="160746"/>
    <n v="0"/>
    <n v="1724.4"/>
    <n v="159921.60000000001"/>
    <m/>
    <n v="159921.60000000001"/>
    <n v="9338"/>
  </r>
  <r>
    <s v="1.1-00-23"/>
    <x v="0"/>
    <x v="0"/>
    <s v="1.3.4"/>
    <x v="0"/>
    <x v="0"/>
    <x v="0"/>
    <x v="0"/>
    <s v="07_23"/>
    <x v="7"/>
    <n v="3"/>
    <x v="5"/>
    <s v="019_23"/>
    <x v="10"/>
    <n v="33"/>
    <x v="12"/>
    <x v="1"/>
    <x v="1"/>
    <x v="29"/>
    <x v="29"/>
    <n v="0"/>
    <x v="0"/>
    <n v="56125.440000000002"/>
    <n v="300000"/>
    <n v="56125.440000000002"/>
    <n v="56125.440000000002"/>
    <n v="56125.440000000002"/>
    <n v="0"/>
    <n v="56125.440000000002"/>
    <n v="0"/>
    <n v="56125.440000000002"/>
    <n v="0"/>
    <n v="0"/>
    <n v="243836.48"/>
    <n v="0"/>
    <n v="0"/>
    <n v="487711.04"/>
    <n v="-243874.56"/>
    <m/>
    <n v="56125.440000000002"/>
    <n v="0"/>
  </r>
  <r>
    <s v="1.1-00-23"/>
    <x v="0"/>
    <x v="1"/>
    <s v="2.2.7"/>
    <x v="2"/>
    <x v="2"/>
    <x v="2"/>
    <x v="0"/>
    <s v="02_23"/>
    <x v="2"/>
    <n v="1"/>
    <x v="2"/>
    <s v="010_23"/>
    <x v="2"/>
    <n v="16"/>
    <x v="3"/>
    <x v="1"/>
    <x v="1"/>
    <x v="30"/>
    <x v="30"/>
    <n v="0"/>
    <x v="0"/>
    <n v="8687.18"/>
    <n v="0"/>
    <n v="8687.18"/>
    <n v="8687.18"/>
    <n v="8687.18"/>
    <n v="0"/>
    <n v="8687.18"/>
    <n v="0"/>
    <n v="8687.18"/>
    <n v="0"/>
    <n v="0"/>
    <n v="31850"/>
    <n v="10150"/>
    <n v="0"/>
    <n v="33312.82"/>
    <n v="8687.18"/>
    <m/>
    <n v="8687.18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1"/>
    <x v="1"/>
    <x v="30"/>
    <x v="30"/>
    <n v="0"/>
    <x v="0"/>
    <n v="694410.8"/>
    <n v="700000"/>
    <n v="694410.8"/>
    <n v="694410.8"/>
    <n v="694410.8"/>
    <n v="0"/>
    <n v="694410.8"/>
    <n v="0"/>
    <n v="694410.8"/>
    <n v="0"/>
    <n v="0"/>
    <n v="0"/>
    <n v="0"/>
    <n v="0"/>
    <n v="5589.2"/>
    <n v="-5589.2"/>
    <m/>
    <n v="694410.8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1"/>
    <x v="1"/>
    <x v="30"/>
    <x v="30"/>
    <n v="0"/>
    <x v="0"/>
    <n v="2078.7199999999998"/>
    <n v="10000"/>
    <n v="2078.7199999999998"/>
    <n v="2078.7199999999998"/>
    <n v="2078.7199999999998"/>
    <n v="0"/>
    <n v="2078.7199999999998"/>
    <n v="0"/>
    <n v="2078.7199999999998"/>
    <n v="0"/>
    <n v="0"/>
    <n v="0"/>
    <n v="0"/>
    <n v="0"/>
    <n v="7921.28"/>
    <n v="-7921.28"/>
    <m/>
    <n v="2078.7199999999998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30"/>
    <x v="30"/>
    <n v="0"/>
    <x v="0"/>
    <n v="413156.81"/>
    <n v="20000"/>
    <n v="398071.01"/>
    <n v="398071.01"/>
    <n v="54450.01"/>
    <n v="343621"/>
    <n v="54450.01"/>
    <n v="0"/>
    <n v="54450.01"/>
    <n v="0"/>
    <n v="15085.799999999988"/>
    <n v="0"/>
    <n v="399206.8"/>
    <n v="0"/>
    <n v="6049.99"/>
    <n v="393156.81"/>
    <m/>
    <n v="413156.81"/>
    <n v="15085.799999999988"/>
  </r>
  <r>
    <s v="1.1-00-23"/>
    <x v="0"/>
    <x v="0"/>
    <s v="1.3.4"/>
    <x v="0"/>
    <x v="0"/>
    <x v="0"/>
    <x v="0"/>
    <s v="07_23"/>
    <x v="7"/>
    <n v="3"/>
    <x v="5"/>
    <s v="019_23"/>
    <x v="10"/>
    <n v="33"/>
    <x v="12"/>
    <x v="1"/>
    <x v="1"/>
    <x v="30"/>
    <x v="30"/>
    <n v="0"/>
    <x v="0"/>
    <n v="12690905.75"/>
    <n v="11000000"/>
    <n v="12690905.75"/>
    <n v="12690905.75"/>
    <n v="12271128.630000001"/>
    <n v="419777.11999999918"/>
    <n v="11525123.439999999"/>
    <n v="746005.19000000134"/>
    <n v="11525123.439999999"/>
    <n v="0"/>
    <n v="0"/>
    <n v="1100000"/>
    <n v="643545.01"/>
    <n v="0"/>
    <n v="52639.26"/>
    <n v="1690905.75"/>
    <m/>
    <n v="12690905.75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1"/>
    <x v="1"/>
    <x v="31"/>
    <x v="31"/>
    <n v="0"/>
    <x v="0"/>
    <n v="9164"/>
    <n v="100000"/>
    <n v="9164"/>
    <n v="9164"/>
    <n v="0"/>
    <n v="9164"/>
    <n v="0"/>
    <n v="0"/>
    <n v="0"/>
    <n v="0"/>
    <n v="0"/>
    <n v="0"/>
    <n v="0"/>
    <n v="0"/>
    <n v="90836"/>
    <n v="-90836"/>
    <m/>
    <n v="9164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32"/>
    <x v="32"/>
    <n v="0"/>
    <x v="0"/>
    <n v="48708.4"/>
    <n v="50000"/>
    <n v="48708.4"/>
    <n v="48708.4"/>
    <n v="48708.4"/>
    <n v="0"/>
    <n v="48708.4"/>
    <n v="0"/>
    <n v="48708.4"/>
    <n v="0"/>
    <n v="0"/>
    <n v="0"/>
    <n v="951.2"/>
    <n v="0"/>
    <n v="2242.8000000000002"/>
    <n v="-1291.5999999999999"/>
    <m/>
    <n v="48708.4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1"/>
    <x v="1"/>
    <x v="32"/>
    <x v="32"/>
    <n v="0"/>
    <x v="0"/>
    <n v="0"/>
    <n v="400000"/>
    <n v="0"/>
    <n v="0"/>
    <n v="0"/>
    <n v="0"/>
    <n v="0"/>
    <n v="0"/>
    <n v="0"/>
    <n v="0"/>
    <n v="0"/>
    <n v="0"/>
    <n v="0"/>
    <n v="0"/>
    <n v="400000"/>
    <n v="-400000"/>
    <m/>
    <n v="0"/>
    <n v="0"/>
  </r>
  <r>
    <s v="1.1-00-23"/>
    <x v="0"/>
    <x v="1"/>
    <s v="2.2.7"/>
    <x v="2"/>
    <x v="2"/>
    <x v="2"/>
    <x v="0"/>
    <s v="02_23"/>
    <x v="2"/>
    <n v="1"/>
    <x v="2"/>
    <s v="010_23"/>
    <x v="2"/>
    <n v="16"/>
    <x v="3"/>
    <x v="1"/>
    <x v="1"/>
    <x v="33"/>
    <x v="33"/>
    <n v="0"/>
    <x v="0"/>
    <n v="10592.98"/>
    <n v="0"/>
    <n v="10592.98"/>
    <n v="10592.98"/>
    <n v="0"/>
    <n v="10592.98"/>
    <n v="0"/>
    <n v="0"/>
    <n v="0"/>
    <n v="0"/>
    <n v="0"/>
    <n v="0"/>
    <n v="19850"/>
    <n v="0"/>
    <n v="9257.02"/>
    <n v="10592.98"/>
    <m/>
    <n v="10592.98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1"/>
    <x v="1"/>
    <x v="33"/>
    <x v="33"/>
    <n v="0"/>
    <x v="0"/>
    <n v="880056.59"/>
    <n v="150000"/>
    <n v="880056.59"/>
    <n v="491410.19"/>
    <n v="354930.77"/>
    <n v="136479.41999999998"/>
    <n v="234280.33"/>
    <n v="120650.44000000003"/>
    <n v="234280.33"/>
    <n v="0"/>
    <n v="0"/>
    <n v="0"/>
    <n v="966140"/>
    <n v="0"/>
    <n v="236083.41"/>
    <n v="730056.59"/>
    <m/>
    <n v="880056.59"/>
    <n v="0"/>
  </r>
  <r>
    <s v="1.1-00-23"/>
    <x v="0"/>
    <x v="1"/>
    <s v="2.1.5"/>
    <x v="3"/>
    <x v="1"/>
    <x v="1"/>
    <x v="0"/>
    <s v="17_23"/>
    <x v="3"/>
    <n v="4"/>
    <x v="3"/>
    <s v="037_23"/>
    <x v="3"/>
    <n v="56"/>
    <x v="4"/>
    <x v="1"/>
    <x v="1"/>
    <x v="33"/>
    <x v="33"/>
    <n v="0"/>
    <x v="0"/>
    <n v="3944"/>
    <n v="0"/>
    <n v="3944"/>
    <n v="0"/>
    <n v="0"/>
    <n v="0"/>
    <n v="0"/>
    <n v="0"/>
    <n v="0"/>
    <n v="0"/>
    <n v="0"/>
    <n v="0"/>
    <n v="4000"/>
    <n v="0"/>
    <n v="56"/>
    <n v="3944"/>
    <m/>
    <n v="3944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1"/>
    <x v="1"/>
    <x v="33"/>
    <x v="33"/>
    <n v="0"/>
    <x v="0"/>
    <n v="143377.18"/>
    <n v="150000"/>
    <n v="142558.35999999999"/>
    <n v="142558.35999999999"/>
    <n v="85383.25"/>
    <n v="57175.109999999986"/>
    <n v="74556.100000000006"/>
    <n v="10827.149999999994"/>
    <n v="51001.72"/>
    <n v="23554.380000000005"/>
    <n v="818.82000000000698"/>
    <n v="57000"/>
    <n v="164600"/>
    <n v="0"/>
    <n v="228222.82"/>
    <n v="-6622.82"/>
    <m/>
    <n v="143377.18"/>
    <n v="818.82000000000698"/>
  </r>
  <r>
    <s v="1.1-00-23"/>
    <x v="0"/>
    <x v="1"/>
    <s v="2.2.4"/>
    <x v="7"/>
    <x v="0"/>
    <x v="0"/>
    <x v="0"/>
    <s v="07_23"/>
    <x v="7"/>
    <n v="3"/>
    <x v="5"/>
    <s v="020_23"/>
    <x v="8"/>
    <n v="34"/>
    <x v="10"/>
    <x v="1"/>
    <x v="1"/>
    <x v="33"/>
    <x v="33"/>
    <n v="0"/>
    <x v="0"/>
    <n v="9695208.3100000005"/>
    <n v="9600000"/>
    <n v="9695208.3100000005"/>
    <n v="9695208.3100000005"/>
    <n v="9615429.3100000005"/>
    <n v="79779"/>
    <n v="9587751.7100000009"/>
    <n v="27677.599999999627"/>
    <n v="9587751.7100000009"/>
    <n v="0"/>
    <n v="0"/>
    <n v="0"/>
    <n v="95208.31"/>
    <n v="0"/>
    <n v="0"/>
    <n v="95208.31"/>
    <m/>
    <n v="9695208.3100000005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1"/>
    <x v="1"/>
    <x v="33"/>
    <x v="33"/>
    <n v="0"/>
    <x v="0"/>
    <n v="2000"/>
    <n v="0"/>
    <n v="0"/>
    <n v="0"/>
    <n v="0"/>
    <n v="0"/>
    <n v="0"/>
    <n v="0"/>
    <n v="0"/>
    <n v="0"/>
    <n v="2000"/>
    <n v="0"/>
    <n v="2000"/>
    <n v="0"/>
    <n v="0"/>
    <n v="2000"/>
    <m/>
    <n v="2000"/>
    <n v="200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33"/>
    <x v="33"/>
    <n v="0"/>
    <x v="0"/>
    <n v="166517.46"/>
    <n v="110000"/>
    <n v="140730.66"/>
    <n v="140730.66"/>
    <n v="73034.11"/>
    <n v="67696.55"/>
    <n v="67756.11"/>
    <n v="5278"/>
    <n v="67756.11"/>
    <n v="0"/>
    <n v="25786.799999999988"/>
    <n v="0"/>
    <n v="181665.62"/>
    <n v="0"/>
    <n v="125148.16"/>
    <n v="56517.46"/>
    <m/>
    <n v="166517.46"/>
    <n v="25786.799999999988"/>
  </r>
  <r>
    <s v="1.1-00-23"/>
    <x v="0"/>
    <x v="0"/>
    <s v="1.7.2"/>
    <x v="10"/>
    <x v="0"/>
    <x v="0"/>
    <x v="0"/>
    <s v="02_23"/>
    <x v="2"/>
    <n v="3"/>
    <x v="5"/>
    <s v="009_23"/>
    <x v="14"/>
    <n v="11"/>
    <x v="16"/>
    <x v="1"/>
    <x v="1"/>
    <x v="33"/>
    <x v="33"/>
    <n v="0"/>
    <x v="0"/>
    <n v="0"/>
    <n v="1000"/>
    <n v="0"/>
    <n v="0"/>
    <n v="0"/>
    <n v="0"/>
    <n v="0"/>
    <n v="0"/>
    <n v="0"/>
    <n v="0"/>
    <n v="0"/>
    <n v="0"/>
    <n v="0"/>
    <n v="0"/>
    <n v="1000"/>
    <n v="-1000"/>
    <m/>
    <n v="0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1"/>
    <x v="1"/>
    <x v="34"/>
    <x v="34"/>
    <n v="0"/>
    <x v="0"/>
    <n v="2379480.2200000002"/>
    <n v="2250000"/>
    <n v="2379480.2200000002"/>
    <n v="2379480.2200000002"/>
    <n v="2355988.04"/>
    <n v="23492.180000000168"/>
    <n v="2314445.54"/>
    <n v="41542.5"/>
    <n v="1998665.7"/>
    <n v="315779.84000000008"/>
    <n v="0"/>
    <n v="0"/>
    <n v="207000"/>
    <n v="0"/>
    <n v="77519.78"/>
    <n v="129480.22"/>
    <m/>
    <n v="2379480.2200000002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1"/>
    <x v="1"/>
    <x v="34"/>
    <x v="34"/>
    <n v="0"/>
    <x v="0"/>
    <n v="301.60000000000002"/>
    <n v="0"/>
    <n v="301.60000000000002"/>
    <n v="301.60000000000002"/>
    <n v="301.60000000000002"/>
    <n v="0"/>
    <n v="0"/>
    <n v="301.60000000000002"/>
    <n v="0"/>
    <n v="0"/>
    <n v="0"/>
    <n v="0"/>
    <n v="1862"/>
    <n v="0"/>
    <n v="1560.4"/>
    <n v="301.60000000000002"/>
    <m/>
    <n v="301.60000000000002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34"/>
    <x v="34"/>
    <n v="0"/>
    <x v="0"/>
    <n v="18492.419999999998"/>
    <n v="80000"/>
    <n v="18492.419999999998"/>
    <n v="18492.419999999998"/>
    <n v="18492.419999999998"/>
    <n v="0"/>
    <n v="8359.82"/>
    <n v="10132.599999999999"/>
    <n v="8359.82"/>
    <n v="0"/>
    <n v="0"/>
    <n v="16228.42"/>
    <n v="0"/>
    <n v="0"/>
    <n v="77736"/>
    <n v="-61507.58"/>
    <m/>
    <n v="18492.419999999998"/>
    <n v="0"/>
  </r>
  <r>
    <s v="1.1-00-23"/>
    <x v="0"/>
    <x v="0"/>
    <s v="1.3.4"/>
    <x v="0"/>
    <x v="0"/>
    <x v="0"/>
    <x v="0"/>
    <s v="07_23"/>
    <x v="7"/>
    <n v="3"/>
    <x v="5"/>
    <s v="019_23"/>
    <x v="10"/>
    <n v="33"/>
    <x v="12"/>
    <x v="1"/>
    <x v="1"/>
    <x v="34"/>
    <x v="34"/>
    <n v="0"/>
    <x v="0"/>
    <n v="721140.8"/>
    <n v="750000"/>
    <n v="721140.8"/>
    <n v="721140.8"/>
    <n v="632370.68000000005"/>
    <n v="88770.12"/>
    <n v="632370.68000000005"/>
    <n v="0"/>
    <n v="566389.88"/>
    <n v="65980.800000000047"/>
    <n v="0"/>
    <n v="184000"/>
    <n v="165929.12"/>
    <n v="0"/>
    <n v="378788.32"/>
    <n v="-28859.200000000001"/>
    <m/>
    <n v="721140.8"/>
    <n v="0"/>
  </r>
  <r>
    <s v="1.1-00-23"/>
    <x v="0"/>
    <x v="0"/>
    <s v="1.7.2"/>
    <x v="10"/>
    <x v="0"/>
    <x v="0"/>
    <x v="0"/>
    <s v="02_23"/>
    <x v="2"/>
    <n v="3"/>
    <x v="5"/>
    <s v="009_23"/>
    <x v="14"/>
    <n v="11"/>
    <x v="16"/>
    <x v="1"/>
    <x v="1"/>
    <x v="34"/>
    <x v="34"/>
    <n v="0"/>
    <x v="0"/>
    <n v="279.44"/>
    <n v="2000"/>
    <n v="279.44"/>
    <n v="279.44"/>
    <n v="279.44"/>
    <n v="0"/>
    <n v="279.44"/>
    <n v="0"/>
    <n v="279.44"/>
    <n v="0"/>
    <n v="0"/>
    <n v="0"/>
    <n v="0"/>
    <n v="0"/>
    <n v="1720.56"/>
    <n v="-1720.56"/>
    <m/>
    <n v="279.44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1"/>
    <x v="1"/>
    <x v="35"/>
    <x v="35"/>
    <n v="0"/>
    <x v="0"/>
    <n v="9284.5499999999993"/>
    <n v="10000"/>
    <n v="9284.5499999999993"/>
    <n v="9284.5499999999993"/>
    <n v="9284.5499999999993"/>
    <n v="0"/>
    <n v="6646.79"/>
    <n v="2637.7599999999993"/>
    <n v="6646.79"/>
    <n v="0"/>
    <n v="0"/>
    <n v="0"/>
    <n v="0"/>
    <n v="0"/>
    <n v="715.45"/>
    <n v="-715.45"/>
    <m/>
    <n v="9284.5499999999993"/>
    <n v="0"/>
  </r>
  <r>
    <s v="1.1-00-23"/>
    <x v="0"/>
    <x v="1"/>
    <s v="2.2.7"/>
    <x v="2"/>
    <x v="2"/>
    <x v="2"/>
    <x v="0"/>
    <s v="02_23"/>
    <x v="2"/>
    <n v="1"/>
    <x v="2"/>
    <s v="010_23"/>
    <x v="2"/>
    <n v="16"/>
    <x v="3"/>
    <x v="1"/>
    <x v="1"/>
    <x v="36"/>
    <x v="36"/>
    <n v="0"/>
    <x v="0"/>
    <n v="131692.13"/>
    <n v="0"/>
    <n v="131692.13"/>
    <n v="80072.13"/>
    <n v="80072.13"/>
    <n v="0"/>
    <n v="74172.72"/>
    <n v="5899.4100000000035"/>
    <n v="74172.72"/>
    <n v="0"/>
    <n v="0"/>
    <n v="10000"/>
    <n v="163969.82"/>
    <n v="0"/>
    <n v="42277.69"/>
    <n v="131692.13"/>
    <m/>
    <n v="131692.13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1"/>
    <x v="1"/>
    <x v="36"/>
    <x v="36"/>
    <n v="0"/>
    <x v="0"/>
    <n v="5860"/>
    <n v="30000"/>
    <n v="5860"/>
    <n v="5860"/>
    <n v="5860"/>
    <n v="0"/>
    <n v="5860"/>
    <n v="0"/>
    <n v="5860"/>
    <n v="0"/>
    <n v="0"/>
    <n v="0"/>
    <n v="0"/>
    <n v="0"/>
    <n v="24140"/>
    <n v="-24140"/>
    <m/>
    <n v="5860"/>
    <n v="0"/>
  </r>
  <r>
    <s v="1.1-00-23"/>
    <x v="0"/>
    <x v="1"/>
    <s v="2.4.2"/>
    <x v="4"/>
    <x v="4"/>
    <x v="4"/>
    <x v="0"/>
    <s v="06_23"/>
    <x v="5"/>
    <n v="5"/>
    <x v="4"/>
    <s v="017_23"/>
    <x v="5"/>
    <n v="29"/>
    <x v="6"/>
    <x v="1"/>
    <x v="1"/>
    <x v="36"/>
    <x v="36"/>
    <n v="0"/>
    <x v="0"/>
    <n v="0"/>
    <n v="150000"/>
    <n v="0"/>
    <n v="0"/>
    <n v="0"/>
    <n v="0"/>
    <n v="0"/>
    <n v="0"/>
    <n v="0"/>
    <n v="0"/>
    <n v="0"/>
    <n v="60000"/>
    <n v="0"/>
    <n v="0"/>
    <n v="210000"/>
    <n v="-150000"/>
    <m/>
    <n v="0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1"/>
    <x v="1"/>
    <x v="36"/>
    <x v="36"/>
    <n v="0"/>
    <x v="0"/>
    <n v="849.7"/>
    <n v="5000"/>
    <n v="849.7"/>
    <n v="849.7"/>
    <n v="849.7"/>
    <n v="0"/>
    <n v="0"/>
    <n v="849.7"/>
    <n v="0"/>
    <n v="0"/>
    <n v="0"/>
    <n v="5000"/>
    <n v="1000"/>
    <n v="0"/>
    <n v="10150.299999999999"/>
    <n v="-4150.3"/>
    <m/>
    <n v="849.7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1"/>
    <x v="1"/>
    <x v="36"/>
    <x v="36"/>
    <n v="0"/>
    <x v="0"/>
    <n v="71091.16"/>
    <n v="100000"/>
    <n v="39395.56"/>
    <n v="39395.56"/>
    <n v="39395.58"/>
    <n v="-2.0000000004074536E-2"/>
    <n v="39395.58"/>
    <n v="0"/>
    <n v="39395.58"/>
    <n v="0"/>
    <n v="31695.600000000006"/>
    <n v="0"/>
    <n v="0"/>
    <n v="0"/>
    <n v="28908.84"/>
    <n v="-28908.84"/>
    <m/>
    <n v="71091.16"/>
    <n v="31695.600000000006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36"/>
    <x v="36"/>
    <n v="0"/>
    <x v="0"/>
    <n v="399569.41"/>
    <n v="320000"/>
    <n v="399569.41"/>
    <n v="398606.61"/>
    <n v="361378.73"/>
    <n v="37227.880000000005"/>
    <n v="361378.73"/>
    <n v="0"/>
    <n v="361378.73"/>
    <n v="0"/>
    <n v="0"/>
    <n v="0"/>
    <n v="592228"/>
    <n v="0"/>
    <n v="512658.59"/>
    <n v="79569.41"/>
    <m/>
    <n v="399569.41"/>
    <n v="0"/>
  </r>
  <r>
    <s v="1.1-00-23"/>
    <x v="0"/>
    <x v="0"/>
    <s v="1.3.4"/>
    <x v="0"/>
    <x v="0"/>
    <x v="0"/>
    <x v="0"/>
    <s v="07_23"/>
    <x v="7"/>
    <n v="3"/>
    <x v="5"/>
    <s v="019_23"/>
    <x v="10"/>
    <n v="33"/>
    <x v="12"/>
    <x v="1"/>
    <x v="1"/>
    <x v="36"/>
    <x v="36"/>
    <n v="0"/>
    <x v="0"/>
    <n v="4676068.96"/>
    <n v="3650000"/>
    <n v="4676068.96"/>
    <n v="4676068.96"/>
    <n v="4676068.96"/>
    <n v="0"/>
    <n v="4676068.96"/>
    <n v="0"/>
    <n v="4257656.96"/>
    <n v="418412"/>
    <n v="0"/>
    <n v="1138965"/>
    <n v="212000"/>
    <n v="0"/>
    <n v="324896.03999999998"/>
    <n v="1026068.96"/>
    <m/>
    <n v="4676068.96"/>
    <n v="0"/>
  </r>
  <r>
    <s v="1.1-00-23"/>
    <x v="0"/>
    <x v="0"/>
    <s v="1.3.5"/>
    <x v="11"/>
    <x v="5"/>
    <x v="5"/>
    <x v="0"/>
    <s v="03_23"/>
    <x v="10"/>
    <n v="1"/>
    <x v="2"/>
    <s v="011_23"/>
    <x v="15"/>
    <n v="17"/>
    <x v="17"/>
    <x v="1"/>
    <x v="1"/>
    <x v="36"/>
    <x v="36"/>
    <n v="0"/>
    <x v="0"/>
    <n v="75000"/>
    <n v="75000"/>
    <n v="0"/>
    <n v="0"/>
    <n v="0"/>
    <n v="0"/>
    <n v="0"/>
    <n v="0"/>
    <n v="0"/>
    <n v="0"/>
    <n v="75000"/>
    <n v="0"/>
    <n v="0"/>
    <n v="0"/>
    <n v="0"/>
    <n v="0"/>
    <m/>
    <n v="75000"/>
    <n v="75000"/>
  </r>
  <r>
    <s v="1.1-00-23"/>
    <x v="0"/>
    <x v="1"/>
    <s v="2.5.6"/>
    <x v="13"/>
    <x v="2"/>
    <x v="2"/>
    <x v="0"/>
    <s v="06_23"/>
    <x v="5"/>
    <n v="5"/>
    <x v="4"/>
    <s v="016_23"/>
    <x v="19"/>
    <n v="25"/>
    <x v="21"/>
    <x v="1"/>
    <x v="1"/>
    <x v="36"/>
    <x v="36"/>
    <n v="0"/>
    <x v="0"/>
    <n v="247774.89"/>
    <n v="502000"/>
    <n v="247774.89"/>
    <n v="247774.89"/>
    <n v="0"/>
    <n v="247774.89"/>
    <n v="0"/>
    <n v="0"/>
    <n v="0"/>
    <n v="0"/>
    <n v="0"/>
    <n v="0"/>
    <n v="0"/>
    <n v="0"/>
    <n v="254225.11"/>
    <n v="-254225.11"/>
    <m/>
    <n v="247774.89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1"/>
    <x v="1"/>
    <x v="37"/>
    <x v="37"/>
    <n v="0"/>
    <x v="0"/>
    <n v="1879959.67"/>
    <n v="1700000"/>
    <n v="1879959.67"/>
    <n v="1879959.67"/>
    <n v="1499642.2"/>
    <n v="380317.47"/>
    <n v="1499642.2"/>
    <n v="0"/>
    <n v="1499642.2"/>
    <n v="0"/>
    <n v="0"/>
    <n v="0"/>
    <n v="179959.67"/>
    <n v="0"/>
    <n v="0"/>
    <n v="179959.67"/>
    <m/>
    <n v="1879959.67"/>
    <n v="0"/>
  </r>
  <r>
    <s v="1.1-00-23"/>
    <x v="0"/>
    <x v="1"/>
    <s v="2.7.1"/>
    <x v="9"/>
    <x v="0"/>
    <x v="0"/>
    <x v="0"/>
    <s v="10_23"/>
    <x v="8"/>
    <n v="4"/>
    <x v="3"/>
    <s v="030_23"/>
    <x v="11"/>
    <n v="48"/>
    <x v="13"/>
    <x v="1"/>
    <x v="1"/>
    <x v="38"/>
    <x v="38"/>
    <n v="0"/>
    <x v="0"/>
    <n v="0"/>
    <n v="50000"/>
    <n v="0"/>
    <n v="0"/>
    <n v="0"/>
    <n v="0"/>
    <n v="0"/>
    <n v="0"/>
    <n v="0"/>
    <n v="0"/>
    <n v="0"/>
    <n v="0"/>
    <n v="0"/>
    <n v="0"/>
    <n v="50000"/>
    <n v="-50000"/>
    <m/>
    <n v="0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1"/>
    <x v="1"/>
    <x v="38"/>
    <x v="38"/>
    <n v="0"/>
    <x v="0"/>
    <n v="435613.62"/>
    <n v="450000"/>
    <n v="432224.74"/>
    <n v="432224.74"/>
    <n v="273873.62"/>
    <n v="158351.12"/>
    <n v="273873.62"/>
    <n v="0"/>
    <n v="273873.62"/>
    <n v="0"/>
    <n v="3388.8800000000047"/>
    <n v="0"/>
    <n v="0"/>
    <n v="0"/>
    <n v="14386.38"/>
    <n v="-14386.38"/>
    <m/>
    <n v="435613.62"/>
    <n v="3388.8800000000047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38"/>
    <x v="38"/>
    <n v="0"/>
    <x v="0"/>
    <n v="90467.34"/>
    <n v="50000"/>
    <n v="90467.34"/>
    <n v="90467.34"/>
    <n v="90467.34"/>
    <n v="0"/>
    <n v="90467.34"/>
    <n v="0"/>
    <n v="65467.34"/>
    <n v="25000"/>
    <n v="0"/>
    <n v="0"/>
    <n v="107700"/>
    <n v="0"/>
    <n v="67232.66"/>
    <n v="40467.339999999997"/>
    <m/>
    <n v="90467.34"/>
    <n v="0"/>
  </r>
  <r>
    <s v="1.1-00-23"/>
    <x v="0"/>
    <x v="2"/>
    <s v="3.1.1"/>
    <x v="12"/>
    <x v="0"/>
    <x v="0"/>
    <x v="0"/>
    <s v="09_23"/>
    <x v="11"/>
    <n v="8"/>
    <x v="6"/>
    <s v="028_23"/>
    <x v="20"/>
    <n v="44"/>
    <x v="22"/>
    <x v="1"/>
    <x v="1"/>
    <x v="38"/>
    <x v="38"/>
    <n v="0"/>
    <x v="0"/>
    <n v="429988.8"/>
    <n v="500000"/>
    <n v="429988.8"/>
    <n v="429988.8"/>
    <n v="429988.8"/>
    <n v="0"/>
    <n v="429988.8"/>
    <n v="0"/>
    <n v="429988.8"/>
    <n v="0"/>
    <n v="0"/>
    <n v="0"/>
    <n v="0"/>
    <n v="0"/>
    <n v="70011.199999999997"/>
    <n v="-70011.199999999997"/>
    <m/>
    <n v="429988.8"/>
    <n v="0"/>
  </r>
  <r>
    <s v="1.1-00-23"/>
    <x v="0"/>
    <x v="1"/>
    <s v="2.1.5"/>
    <x v="3"/>
    <x v="1"/>
    <x v="1"/>
    <x v="0"/>
    <s v="17_23"/>
    <x v="3"/>
    <n v="4"/>
    <x v="3"/>
    <s v="037_23"/>
    <x v="3"/>
    <n v="56"/>
    <x v="4"/>
    <x v="1"/>
    <x v="1"/>
    <x v="39"/>
    <x v="39"/>
    <n v="0"/>
    <x v="0"/>
    <n v="874914"/>
    <n v="366202"/>
    <n v="874337"/>
    <n v="813166"/>
    <n v="626488"/>
    <n v="186678"/>
    <n v="626488"/>
    <n v="0"/>
    <n v="614888"/>
    <n v="11600"/>
    <n v="577"/>
    <n v="0"/>
    <n v="518000"/>
    <n v="0"/>
    <n v="9288"/>
    <n v="508712"/>
    <m/>
    <n v="874914"/>
    <n v="577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1"/>
    <x v="1"/>
    <x v="39"/>
    <x v="39"/>
    <n v="0"/>
    <x v="0"/>
    <n v="5141017.7300000004"/>
    <n v="5000000"/>
    <n v="5141075.7300000004"/>
    <n v="4220290.43"/>
    <n v="3596910.11"/>
    <n v="623380.31999999983"/>
    <n v="3544145.36"/>
    <n v="52764.75"/>
    <n v="3347716.1"/>
    <n v="196429.25999999978"/>
    <n v="-58"/>
    <n v="0"/>
    <n v="500000"/>
    <n v="0"/>
    <n v="358982.27"/>
    <n v="141017.73000000001"/>
    <n v="58"/>
    <n v="5141075.7300000004"/>
    <n v="0"/>
  </r>
  <r>
    <s v="1.1-00-23"/>
    <x v="0"/>
    <x v="0"/>
    <s v="1.7.2"/>
    <x v="10"/>
    <x v="0"/>
    <x v="0"/>
    <x v="0"/>
    <s v="02_23"/>
    <x v="2"/>
    <n v="3"/>
    <x v="5"/>
    <s v="009_23"/>
    <x v="14"/>
    <n v="12"/>
    <x v="23"/>
    <x v="1"/>
    <x v="1"/>
    <x v="39"/>
    <x v="39"/>
    <n v="0"/>
    <x v="0"/>
    <n v="25640.15"/>
    <n v="50000"/>
    <n v="25640.15"/>
    <n v="25640.15"/>
    <n v="25640.15"/>
    <n v="0"/>
    <n v="25640.15"/>
    <n v="0"/>
    <n v="25640.15"/>
    <n v="0"/>
    <n v="0"/>
    <n v="6000"/>
    <n v="0"/>
    <n v="0"/>
    <n v="30359.85"/>
    <n v="-24359.85"/>
    <m/>
    <n v="25640.15"/>
    <n v="0"/>
  </r>
  <r>
    <s v="1.1-00-23"/>
    <x v="0"/>
    <x v="1"/>
    <s v="2.1.5"/>
    <x v="3"/>
    <x v="1"/>
    <x v="1"/>
    <x v="0"/>
    <s v="17_23"/>
    <x v="3"/>
    <n v="4"/>
    <x v="3"/>
    <s v="037_23"/>
    <x v="3"/>
    <n v="56"/>
    <x v="4"/>
    <x v="1"/>
    <x v="1"/>
    <x v="40"/>
    <x v="40"/>
    <n v="0"/>
    <x v="0"/>
    <n v="461042.48"/>
    <n v="1000000"/>
    <n v="461042.48"/>
    <n v="422500.32"/>
    <n v="403159.4"/>
    <n v="19340.919999999984"/>
    <n v="360628.93"/>
    <n v="42530.47000000003"/>
    <n v="360628.93"/>
    <n v="0"/>
    <n v="0"/>
    <n v="0"/>
    <n v="0"/>
    <n v="0"/>
    <n v="538957.52"/>
    <n v="-538957.52"/>
    <m/>
    <n v="461042.48"/>
    <n v="0"/>
  </r>
  <r>
    <s v="1.1-00-23"/>
    <x v="0"/>
    <x v="1"/>
    <s v="2.4.2"/>
    <x v="4"/>
    <x v="4"/>
    <x v="4"/>
    <x v="0"/>
    <s v="06_23"/>
    <x v="5"/>
    <n v="5"/>
    <x v="4"/>
    <s v="017_23"/>
    <x v="5"/>
    <n v="29"/>
    <x v="6"/>
    <x v="1"/>
    <x v="1"/>
    <x v="40"/>
    <x v="40"/>
    <n v="0"/>
    <x v="0"/>
    <n v="2169.1999999999998"/>
    <n v="3000"/>
    <n v="2169.1999999999998"/>
    <n v="2169.1999999999998"/>
    <n v="2169.1999999999998"/>
    <n v="0"/>
    <n v="2169.1999999999998"/>
    <n v="0"/>
    <n v="2169.1999999999998"/>
    <n v="0"/>
    <n v="0"/>
    <n v="0"/>
    <n v="0"/>
    <n v="0"/>
    <n v="830.8"/>
    <n v="-830.8"/>
    <m/>
    <n v="2169.1999999999998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1"/>
    <x v="1"/>
    <x v="40"/>
    <x v="40"/>
    <n v="0"/>
    <x v="0"/>
    <n v="6025994.3200000003"/>
    <n v="6500000"/>
    <n v="6024654.5199999996"/>
    <n v="5187405.38"/>
    <n v="5053670.37"/>
    <n v="133735.00999999978"/>
    <n v="4887270.33"/>
    <n v="166400.04000000004"/>
    <n v="4887270.33"/>
    <n v="0"/>
    <n v="1339.8000000007451"/>
    <n v="0"/>
    <n v="0"/>
    <n v="0"/>
    <n v="474005.68"/>
    <n v="-474005.68"/>
    <m/>
    <n v="6025994.3200000003"/>
    <n v="1339.8000000007451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1"/>
    <x v="1"/>
    <x v="40"/>
    <x v="40"/>
    <n v="0"/>
    <x v="0"/>
    <n v="5500"/>
    <n v="0"/>
    <n v="0"/>
    <n v="0"/>
    <n v="0"/>
    <n v="0"/>
    <n v="0"/>
    <n v="0"/>
    <n v="0"/>
    <n v="0"/>
    <n v="5500"/>
    <n v="0"/>
    <n v="5500"/>
    <n v="0"/>
    <n v="0"/>
    <n v="5500"/>
    <m/>
    <n v="5500"/>
    <n v="5500"/>
  </r>
  <r>
    <s v="1.1-00-23"/>
    <x v="0"/>
    <x v="0"/>
    <s v="1.7.2"/>
    <x v="10"/>
    <x v="0"/>
    <x v="0"/>
    <x v="0"/>
    <s v="02_23"/>
    <x v="2"/>
    <n v="3"/>
    <x v="5"/>
    <s v="009_23"/>
    <x v="14"/>
    <n v="12"/>
    <x v="23"/>
    <x v="1"/>
    <x v="1"/>
    <x v="40"/>
    <x v="40"/>
    <n v="0"/>
    <x v="0"/>
    <n v="44217.08"/>
    <n v="52000"/>
    <n v="44217.08"/>
    <n v="32037.08"/>
    <n v="32037.07"/>
    <n v="1.0000000002037268E-2"/>
    <n v="32037.07"/>
    <n v="0"/>
    <n v="23346.799999999999"/>
    <n v="8690.27"/>
    <n v="0"/>
    <n v="0"/>
    <n v="0"/>
    <n v="0"/>
    <n v="7782.92"/>
    <n v="-7782.92"/>
    <m/>
    <n v="44217.08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1"/>
    <x v="1"/>
    <x v="41"/>
    <x v="41"/>
    <n v="0"/>
    <x v="0"/>
    <n v="215444.39"/>
    <n v="200000"/>
    <n v="215444.39"/>
    <n v="215444.39"/>
    <n v="0"/>
    <n v="215444.39"/>
    <n v="0"/>
    <n v="0"/>
    <n v="0"/>
    <n v="0"/>
    <n v="0"/>
    <n v="0"/>
    <n v="50000"/>
    <n v="0"/>
    <n v="34555.61"/>
    <n v="15444.39"/>
    <m/>
    <n v="215444.39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1"/>
    <x v="1"/>
    <x v="42"/>
    <x v="42"/>
    <n v="0"/>
    <x v="0"/>
    <n v="2652955.5699999998"/>
    <n v="2250000"/>
    <n v="2652955.5699999998"/>
    <n v="2652955.5699999998"/>
    <n v="2651737.56"/>
    <n v="1218.0099999997765"/>
    <n v="2598597.96"/>
    <n v="53139.600000000093"/>
    <n v="2450315.7400000002"/>
    <n v="148282.21999999974"/>
    <n v="0"/>
    <n v="0"/>
    <n v="510717.82"/>
    <n v="0"/>
    <n v="107762.25"/>
    <n v="402955.57"/>
    <m/>
    <n v="2652955.5699999998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1"/>
    <x v="1"/>
    <x v="42"/>
    <x v="42"/>
    <n v="0"/>
    <x v="0"/>
    <n v="5579.6"/>
    <n v="6000"/>
    <n v="5579.6"/>
    <n v="5579.6"/>
    <n v="5579.6"/>
    <n v="0"/>
    <n v="5579.6"/>
    <n v="0"/>
    <n v="5579.6"/>
    <n v="0"/>
    <n v="0"/>
    <n v="0"/>
    <n v="0"/>
    <n v="0"/>
    <n v="420.4"/>
    <n v="-420.4"/>
    <m/>
    <n v="5579.6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42"/>
    <x v="42"/>
    <n v="0"/>
    <x v="0"/>
    <n v="2807"/>
    <n v="0"/>
    <n v="2807"/>
    <n v="2807"/>
    <n v="2807"/>
    <n v="0"/>
    <n v="2807"/>
    <n v="0"/>
    <n v="2807"/>
    <n v="0"/>
    <n v="0"/>
    <n v="0"/>
    <n v="2920"/>
    <n v="0"/>
    <n v="113"/>
    <n v="2807"/>
    <m/>
    <n v="2807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1"/>
    <x v="1"/>
    <x v="42"/>
    <x v="42"/>
    <n v="0"/>
    <x v="0"/>
    <n v="0"/>
    <n v="500000"/>
    <n v="0"/>
    <n v="0"/>
    <n v="0"/>
    <n v="0"/>
    <n v="0"/>
    <n v="0"/>
    <n v="0"/>
    <n v="0"/>
    <n v="0"/>
    <n v="50000"/>
    <n v="0"/>
    <n v="0"/>
    <n v="550000"/>
    <n v="-500000"/>
    <m/>
    <n v="0"/>
    <n v="0"/>
  </r>
  <r>
    <s v="1.1-00-23"/>
    <x v="0"/>
    <x v="1"/>
    <s v="2.7.1"/>
    <x v="9"/>
    <x v="0"/>
    <x v="0"/>
    <x v="0"/>
    <s v="10_23"/>
    <x v="8"/>
    <n v="4"/>
    <x v="3"/>
    <s v="030_23"/>
    <x v="11"/>
    <n v="48"/>
    <x v="13"/>
    <x v="1"/>
    <x v="1"/>
    <x v="43"/>
    <x v="43"/>
    <n v="0"/>
    <x v="0"/>
    <n v="3757792.84"/>
    <n v="2500000"/>
    <n v="3757792.84"/>
    <n v="3757792.84"/>
    <n v="3757792.84"/>
    <n v="0"/>
    <n v="3757792.84"/>
    <n v="0"/>
    <n v="3757792.84"/>
    <n v="0"/>
    <n v="0"/>
    <n v="1375271.34"/>
    <n v="0"/>
    <n v="0"/>
    <n v="117478.5"/>
    <n v="1257792.8400000001"/>
    <m/>
    <n v="3757792.84"/>
    <n v="0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1"/>
    <x v="1"/>
    <x v="44"/>
    <x v="44"/>
    <n v="46"/>
    <x v="1"/>
    <n v="11000"/>
    <n v="0"/>
    <n v="10962"/>
    <n v="10962"/>
    <n v="10962"/>
    <n v="0"/>
    <n v="0"/>
    <n v="10962"/>
    <n v="0"/>
    <n v="0"/>
    <n v="38"/>
    <n v="11000"/>
    <n v="0"/>
    <n v="0"/>
    <n v="0"/>
    <n v="11000"/>
    <m/>
    <n v="11000"/>
    <n v="38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1"/>
    <x v="1"/>
    <x v="44"/>
    <x v="44"/>
    <n v="55"/>
    <x v="2"/>
    <n v="11000"/>
    <n v="0"/>
    <n v="10962"/>
    <n v="10962"/>
    <n v="10962"/>
    <n v="0"/>
    <n v="0"/>
    <n v="10962"/>
    <n v="0"/>
    <n v="0"/>
    <n v="38"/>
    <n v="11000"/>
    <n v="0"/>
    <n v="0"/>
    <n v="0"/>
    <n v="11000"/>
    <m/>
    <n v="11000"/>
    <n v="38"/>
  </r>
  <r>
    <s v="2.6-15-23"/>
    <x v="5"/>
    <x v="0"/>
    <s v="1.3.4"/>
    <x v="0"/>
    <x v="0"/>
    <x v="0"/>
    <x v="0"/>
    <s v="05_23"/>
    <x v="0"/>
    <n v="6"/>
    <x v="0"/>
    <s v="015_23"/>
    <x v="0"/>
    <n v="21"/>
    <x v="1"/>
    <x v="1"/>
    <x v="1"/>
    <x v="44"/>
    <x v="44"/>
    <n v="0"/>
    <x v="0"/>
    <n v="9200"/>
    <n v="0"/>
    <n v="0"/>
    <n v="0"/>
    <n v="0"/>
    <n v="0"/>
    <n v="0"/>
    <n v="0"/>
    <n v="0"/>
    <n v="0"/>
    <n v="9200"/>
    <n v="9200"/>
    <n v="0"/>
    <n v="0"/>
    <n v="0"/>
    <n v="9200"/>
    <m/>
    <n v="9200"/>
    <n v="9200"/>
  </r>
  <r>
    <s v="2.5-02-23"/>
    <x v="6"/>
    <x v="0"/>
    <s v="1.7.1"/>
    <x v="1"/>
    <x v="0"/>
    <x v="0"/>
    <x v="0"/>
    <s v="05_23"/>
    <x v="0"/>
    <n v="6"/>
    <x v="0"/>
    <s v="015_23"/>
    <x v="0"/>
    <n v="22"/>
    <x v="24"/>
    <x v="1"/>
    <x v="1"/>
    <x v="44"/>
    <x v="44"/>
    <n v="0"/>
    <x v="0"/>
    <n v="35000000"/>
    <n v="28000000"/>
    <n v="27125463.920000002"/>
    <n v="27125463.920000002"/>
    <n v="27125463.920000002"/>
    <n v="0"/>
    <n v="27125463.920000002"/>
    <n v="0"/>
    <n v="27125463.920000002"/>
    <n v="0"/>
    <n v="7874536.0799999982"/>
    <n v="7000000"/>
    <n v="0"/>
    <n v="0"/>
    <n v="0"/>
    <n v="7000000"/>
    <n v="-7874536.0800000001"/>
    <n v="27125463.920000002"/>
    <n v="0"/>
  </r>
  <r>
    <s v="2.5-02-23"/>
    <x v="6"/>
    <x v="0"/>
    <s v="1.7.2"/>
    <x v="10"/>
    <x v="0"/>
    <x v="0"/>
    <x v="0"/>
    <s v="05_23"/>
    <x v="0"/>
    <n v="6"/>
    <x v="0"/>
    <s v="015_23"/>
    <x v="0"/>
    <n v="23"/>
    <x v="25"/>
    <x v="1"/>
    <x v="1"/>
    <x v="44"/>
    <x v="44"/>
    <n v="0"/>
    <x v="0"/>
    <n v="9000000"/>
    <n v="7000000"/>
    <n v="6574917.4900000002"/>
    <n v="6574917.4900000002"/>
    <n v="6574917.4900000002"/>
    <n v="0"/>
    <n v="6574917.4900000002"/>
    <n v="0"/>
    <n v="6574917.4900000002"/>
    <n v="0"/>
    <n v="2425082.5099999998"/>
    <n v="2000000"/>
    <n v="0"/>
    <n v="0"/>
    <n v="0"/>
    <n v="2000000"/>
    <n v="-2425082.5099999998"/>
    <n v="6574917.4900000002"/>
    <n v="0"/>
  </r>
  <r>
    <s v="1.1-00-23"/>
    <x v="0"/>
    <x v="0"/>
    <s v="1.7.1"/>
    <x v="1"/>
    <x v="0"/>
    <x v="0"/>
    <x v="0"/>
    <s v="05_23"/>
    <x v="0"/>
    <n v="6"/>
    <x v="0"/>
    <s v="015_23"/>
    <x v="0"/>
    <n v="22"/>
    <x v="24"/>
    <x v="1"/>
    <x v="1"/>
    <x v="44"/>
    <x v="44"/>
    <n v="0"/>
    <x v="0"/>
    <n v="0"/>
    <n v="0"/>
    <n v="3306961.43"/>
    <n v="3306961.43"/>
    <n v="3306961.43"/>
    <n v="0"/>
    <n v="3306961.43"/>
    <n v="0"/>
    <n v="0"/>
    <n v="3306961.43"/>
    <n v="-3306961.43"/>
    <n v="0"/>
    <n v="0"/>
    <n v="0"/>
    <n v="0"/>
    <n v="0"/>
    <n v="7000000"/>
    <n v="7000000"/>
    <n v="3693038.57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44"/>
    <x v="44"/>
    <n v="0"/>
    <x v="0"/>
    <n v="48919224.159999996"/>
    <n v="35000000"/>
    <n v="45259462.710000001"/>
    <n v="45259462.710000001"/>
    <n v="45175367.409999996"/>
    <n v="84095.30000000447"/>
    <n v="41205200.399999999"/>
    <n v="3970167.0099999979"/>
    <n v="41149411.200000003"/>
    <n v="55789.19999999553"/>
    <n v="3659761.4499999955"/>
    <n v="6660000"/>
    <n v="7927042.3399999999"/>
    <n v="0"/>
    <n v="667818.18000000005"/>
    <n v="13919224.16"/>
    <n v="500000"/>
    <n v="49419224.159999996"/>
    <n v="4159761.4499999955"/>
  </r>
  <r>
    <s v="1.1-00-23"/>
    <x v="0"/>
    <x v="0"/>
    <s v="1.7.2"/>
    <x v="10"/>
    <x v="0"/>
    <x v="0"/>
    <x v="0"/>
    <s v="05_23"/>
    <x v="0"/>
    <n v="6"/>
    <x v="0"/>
    <s v="015_23"/>
    <x v="0"/>
    <n v="23"/>
    <x v="25"/>
    <x v="1"/>
    <x v="1"/>
    <x v="44"/>
    <x v="44"/>
    <n v="0"/>
    <x v="0"/>
    <n v="1222122.3999999999"/>
    <n v="0"/>
    <n v="1222122.3999999999"/>
    <n v="1222122.3999999999"/>
    <n v="1222122.3999999999"/>
    <n v="0"/>
    <n v="1222122.3999999999"/>
    <n v="0"/>
    <n v="0"/>
    <n v="1222122.3999999999"/>
    <n v="0"/>
    <n v="0"/>
    <n v="1222122.3999999999"/>
    <n v="0"/>
    <n v="0"/>
    <n v="1222122.3999999999"/>
    <n v="1300000"/>
    <n v="2522122.4"/>
    <n v="1300000"/>
  </r>
  <r>
    <s v="2.6-06-23"/>
    <x v="2"/>
    <x v="0"/>
    <s v="1.3.4"/>
    <x v="0"/>
    <x v="0"/>
    <x v="0"/>
    <x v="0"/>
    <s v="01_23"/>
    <x v="9"/>
    <n v="6"/>
    <x v="0"/>
    <s v="003_23"/>
    <x v="21"/>
    <n v="3"/>
    <x v="26"/>
    <x v="1"/>
    <x v="1"/>
    <x v="45"/>
    <x v="45"/>
    <n v="47"/>
    <x v="1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2.6-06-23"/>
    <x v="2"/>
    <x v="0"/>
    <s v="1.3.4"/>
    <x v="0"/>
    <x v="0"/>
    <x v="0"/>
    <x v="0"/>
    <s v="01_23"/>
    <x v="9"/>
    <n v="6"/>
    <x v="0"/>
    <s v="003_23"/>
    <x v="21"/>
    <n v="3"/>
    <x v="26"/>
    <x v="1"/>
    <x v="1"/>
    <x v="45"/>
    <x v="45"/>
    <n v="56"/>
    <x v="2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1"/>
    <x v="1"/>
    <x v="45"/>
    <x v="45"/>
    <n v="62"/>
    <x v="1"/>
    <n v="3150"/>
    <n v="0"/>
    <n v="2919.14"/>
    <n v="2919.14"/>
    <n v="0"/>
    <n v="2919.14"/>
    <n v="0"/>
    <n v="0"/>
    <n v="0"/>
    <n v="0"/>
    <n v="230.86000000000013"/>
    <n v="3150"/>
    <n v="0"/>
    <n v="0"/>
    <n v="0"/>
    <n v="3150"/>
    <m/>
    <n v="3150"/>
    <n v="230.86000000000013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1"/>
    <x v="1"/>
    <x v="45"/>
    <x v="45"/>
    <n v="64"/>
    <x v="2"/>
    <n v="4500"/>
    <n v="0"/>
    <n v="4495"/>
    <n v="4495"/>
    <n v="4495"/>
    <n v="0"/>
    <n v="0"/>
    <n v="4495"/>
    <n v="0"/>
    <n v="0"/>
    <n v="5"/>
    <n v="4500"/>
    <n v="0"/>
    <n v="0"/>
    <n v="0"/>
    <n v="4500"/>
    <m/>
    <n v="4500"/>
    <n v="5"/>
  </r>
  <r>
    <s v="1.1-00-23"/>
    <x v="0"/>
    <x v="0"/>
    <s v="1.7.1"/>
    <x v="1"/>
    <x v="1"/>
    <x v="1"/>
    <x v="0"/>
    <s v="08_23"/>
    <x v="1"/>
    <n v="7"/>
    <x v="1"/>
    <s v="025_23"/>
    <x v="1"/>
    <n v="41"/>
    <x v="2"/>
    <x v="1"/>
    <x v="1"/>
    <x v="45"/>
    <x v="45"/>
    <n v="0"/>
    <x v="0"/>
    <n v="1093153.8400000001"/>
    <n v="1300000"/>
    <n v="1093153.8400000001"/>
    <n v="1093153.8400000001"/>
    <n v="1055484"/>
    <n v="37669.840000000084"/>
    <n v="0"/>
    <n v="1055484"/>
    <n v="0"/>
    <n v="0"/>
    <n v="0"/>
    <n v="0"/>
    <n v="0"/>
    <n v="0"/>
    <n v="206846.16"/>
    <n v="-206846.16"/>
    <m/>
    <n v="1093153.8400000001"/>
    <n v="0"/>
  </r>
  <r>
    <s v="1.1-00-23"/>
    <x v="0"/>
    <x v="1"/>
    <s v="2.1.1"/>
    <x v="6"/>
    <x v="0"/>
    <x v="0"/>
    <x v="0"/>
    <s v="07_23"/>
    <x v="7"/>
    <n v="3"/>
    <x v="5"/>
    <s v="021_23"/>
    <x v="7"/>
    <n v="35"/>
    <x v="9"/>
    <x v="1"/>
    <x v="1"/>
    <x v="45"/>
    <x v="45"/>
    <n v="0"/>
    <x v="0"/>
    <n v="0"/>
    <n v="150000"/>
    <n v="0"/>
    <n v="0"/>
    <n v="0"/>
    <n v="0"/>
    <n v="0"/>
    <n v="0"/>
    <n v="0"/>
    <n v="0"/>
    <n v="0"/>
    <n v="0"/>
    <n v="0"/>
    <n v="0"/>
    <n v="150000"/>
    <n v="-150000"/>
    <m/>
    <n v="0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1"/>
    <x v="1"/>
    <x v="45"/>
    <x v="45"/>
    <n v="0"/>
    <x v="0"/>
    <n v="1195892.72"/>
    <n v="1187100"/>
    <n v="1195892.72"/>
    <n v="1195892.72"/>
    <n v="951624.56"/>
    <n v="244268.15999999992"/>
    <n v="951624.56"/>
    <n v="0"/>
    <n v="951624.56"/>
    <n v="0"/>
    <n v="0"/>
    <n v="0"/>
    <n v="8792.7199999999993"/>
    <n v="0"/>
    <n v="0"/>
    <n v="8792.7199999999993"/>
    <m/>
    <n v="1195892.72"/>
    <n v="0"/>
  </r>
  <r>
    <s v="1.1-00-23"/>
    <x v="0"/>
    <x v="0"/>
    <s v="1.3.4"/>
    <x v="0"/>
    <x v="0"/>
    <x v="0"/>
    <x v="0"/>
    <s v="01_23"/>
    <x v="9"/>
    <n v="6"/>
    <x v="0"/>
    <s v="003_23"/>
    <x v="21"/>
    <n v="3"/>
    <x v="26"/>
    <x v="1"/>
    <x v="1"/>
    <x v="45"/>
    <x v="45"/>
    <n v="0"/>
    <x v="0"/>
    <n v="484607.4"/>
    <n v="1500000"/>
    <n v="484607.4"/>
    <n v="484607.4"/>
    <n v="484607.4"/>
    <n v="0"/>
    <n v="484607.4"/>
    <n v="0"/>
    <n v="484607.4"/>
    <n v="0"/>
    <n v="0"/>
    <n v="1276756.0900000001"/>
    <n v="150000"/>
    <n v="0"/>
    <n v="2442148.69"/>
    <n v="-1015392.6"/>
    <m/>
    <n v="484607.4"/>
    <n v="0"/>
  </r>
  <r>
    <s v="1.1-00-23"/>
    <x v="0"/>
    <x v="1"/>
    <s v="2.2.7"/>
    <x v="2"/>
    <x v="2"/>
    <x v="2"/>
    <x v="0"/>
    <s v="02_23"/>
    <x v="2"/>
    <n v="1"/>
    <x v="2"/>
    <s v="010_23"/>
    <x v="2"/>
    <n v="16"/>
    <x v="3"/>
    <x v="1"/>
    <x v="1"/>
    <x v="46"/>
    <x v="46"/>
    <n v="0"/>
    <x v="0"/>
    <n v="39904"/>
    <n v="0"/>
    <n v="39904"/>
    <n v="19952"/>
    <n v="0"/>
    <n v="19952"/>
    <n v="0"/>
    <n v="0"/>
    <n v="0"/>
    <n v="0"/>
    <n v="0"/>
    <n v="30000"/>
    <n v="49000"/>
    <n v="0"/>
    <n v="39096"/>
    <n v="39904"/>
    <m/>
    <n v="39904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1"/>
    <x v="1"/>
    <x v="46"/>
    <x v="46"/>
    <n v="0"/>
    <x v="0"/>
    <n v="334663.40999999997"/>
    <n v="360000"/>
    <n v="334663.40999999997"/>
    <n v="334663.40999999997"/>
    <n v="330236.84999999998"/>
    <n v="4426.5599999999977"/>
    <n v="301178.05"/>
    <n v="29058.799999999988"/>
    <n v="301178.05"/>
    <n v="0"/>
    <n v="0"/>
    <n v="0"/>
    <n v="0"/>
    <n v="0"/>
    <n v="25336.59"/>
    <n v="-25336.59"/>
    <m/>
    <n v="334663.40999999997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1"/>
    <x v="1"/>
    <x v="46"/>
    <x v="46"/>
    <n v="0"/>
    <x v="0"/>
    <n v="15973.7"/>
    <n v="15000"/>
    <n v="15973.7"/>
    <n v="15973.7"/>
    <n v="973.7"/>
    <n v="15000"/>
    <n v="973.7"/>
    <n v="0"/>
    <n v="0"/>
    <n v="973.7"/>
    <n v="0"/>
    <n v="15000"/>
    <n v="3100"/>
    <n v="0"/>
    <n v="17126.3"/>
    <n v="973.7"/>
    <m/>
    <n v="15973.7"/>
    <n v="0"/>
  </r>
  <r>
    <s v="1.1-00-23"/>
    <x v="0"/>
    <x v="1"/>
    <s v="2.1.1"/>
    <x v="6"/>
    <x v="0"/>
    <x v="0"/>
    <x v="0"/>
    <s v="07_23"/>
    <x v="7"/>
    <n v="3"/>
    <x v="5"/>
    <s v="021_23"/>
    <x v="7"/>
    <n v="35"/>
    <x v="9"/>
    <x v="1"/>
    <x v="1"/>
    <x v="46"/>
    <x v="46"/>
    <n v="0"/>
    <x v="0"/>
    <n v="180000"/>
    <n v="180000"/>
    <n v="119808.4"/>
    <n v="119808.4"/>
    <n v="119808.4"/>
    <n v="0"/>
    <n v="84290.240000000005"/>
    <n v="35518.159999999989"/>
    <n v="84290.240000000005"/>
    <n v="0"/>
    <n v="60191.600000000006"/>
    <n v="0"/>
    <n v="0"/>
    <n v="0"/>
    <n v="0"/>
    <n v="0"/>
    <m/>
    <n v="180000"/>
    <n v="60191.600000000006"/>
  </r>
  <r>
    <s v="1.1-00-23"/>
    <x v="0"/>
    <x v="1"/>
    <s v="2.2.4"/>
    <x v="7"/>
    <x v="0"/>
    <x v="0"/>
    <x v="0"/>
    <s v="07_23"/>
    <x v="7"/>
    <n v="3"/>
    <x v="5"/>
    <s v="020_23"/>
    <x v="8"/>
    <n v="34"/>
    <x v="10"/>
    <x v="1"/>
    <x v="1"/>
    <x v="46"/>
    <x v="46"/>
    <n v="0"/>
    <x v="0"/>
    <n v="88525.4"/>
    <n v="96000"/>
    <n v="88525.4"/>
    <n v="88525.4"/>
    <n v="88525.4"/>
    <n v="0"/>
    <n v="88525.4"/>
    <n v="0"/>
    <n v="88525.4"/>
    <n v="0"/>
    <n v="0"/>
    <n v="0"/>
    <n v="0"/>
    <n v="0"/>
    <n v="7474.6"/>
    <n v="-7474.6"/>
    <m/>
    <n v="88525.4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1"/>
    <x v="1"/>
    <x v="46"/>
    <x v="46"/>
    <n v="0"/>
    <x v="0"/>
    <n v="434847.5"/>
    <n v="442200"/>
    <n v="434847.5"/>
    <n v="423247.5"/>
    <n v="418155.1"/>
    <n v="5092.4000000000233"/>
    <n v="418155.1"/>
    <n v="0"/>
    <n v="418155.1"/>
    <n v="0"/>
    <n v="0"/>
    <n v="0"/>
    <n v="0"/>
    <n v="0"/>
    <n v="7352.5"/>
    <n v="-7352.5"/>
    <m/>
    <n v="434847.5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46"/>
    <x v="46"/>
    <n v="0"/>
    <x v="0"/>
    <n v="4365.1499999999996"/>
    <n v="0"/>
    <n v="4365.1499999999996"/>
    <n v="4365.1499999999996"/>
    <n v="1542.8"/>
    <n v="2822.3499999999995"/>
    <n v="1542.8"/>
    <n v="0"/>
    <n v="1542.8"/>
    <n v="0"/>
    <n v="0"/>
    <n v="0"/>
    <n v="16300"/>
    <n v="0"/>
    <n v="11934.85"/>
    <n v="4365.1499999999996"/>
    <m/>
    <n v="4365.1499999999996"/>
    <n v="0"/>
  </r>
  <r>
    <s v="1.1-00-23"/>
    <x v="0"/>
    <x v="0"/>
    <s v="1.3.4"/>
    <x v="0"/>
    <x v="0"/>
    <x v="0"/>
    <x v="0"/>
    <s v="07_23"/>
    <x v="7"/>
    <n v="3"/>
    <x v="5"/>
    <s v="019_23"/>
    <x v="10"/>
    <n v="33"/>
    <x v="12"/>
    <x v="1"/>
    <x v="1"/>
    <x v="46"/>
    <x v="46"/>
    <n v="0"/>
    <x v="0"/>
    <n v="366490.4"/>
    <n v="350000"/>
    <n v="366490.4"/>
    <n v="346190.4"/>
    <n v="346190.4"/>
    <n v="0"/>
    <n v="346190.4"/>
    <n v="0"/>
    <n v="346190.4"/>
    <n v="0"/>
    <n v="0"/>
    <n v="0"/>
    <n v="223880"/>
    <n v="0"/>
    <n v="207389.6"/>
    <n v="16490.400000000001"/>
    <m/>
    <n v="366490.4"/>
    <n v="0"/>
  </r>
  <r>
    <s v="1.1-00-23"/>
    <x v="0"/>
    <x v="0"/>
    <s v="1.3.4"/>
    <x v="0"/>
    <x v="0"/>
    <x v="0"/>
    <x v="0"/>
    <s v="09_23"/>
    <x v="11"/>
    <n v="3"/>
    <x v="5"/>
    <s v="027_23"/>
    <x v="16"/>
    <n v="43"/>
    <x v="18"/>
    <x v="1"/>
    <x v="1"/>
    <x v="46"/>
    <x v="46"/>
    <n v="0"/>
    <x v="0"/>
    <n v="33872.230000000003"/>
    <n v="75000"/>
    <n v="33872.230000000003"/>
    <n v="33872.230000000003"/>
    <n v="33872.230000000003"/>
    <n v="0"/>
    <n v="33872.230000000003"/>
    <n v="0"/>
    <n v="33872.230000000003"/>
    <n v="0"/>
    <n v="0"/>
    <n v="0"/>
    <n v="0"/>
    <n v="0"/>
    <n v="41127.769999999997"/>
    <n v="-41127.769999999997"/>
    <m/>
    <n v="33872.230000000003"/>
    <n v="0"/>
  </r>
  <r>
    <s v="1.1-00-23"/>
    <x v="0"/>
    <x v="0"/>
    <s v="1.3.4"/>
    <x v="0"/>
    <x v="6"/>
    <x v="6"/>
    <x v="0"/>
    <s v="07_23"/>
    <x v="7"/>
    <n v="3"/>
    <x v="5"/>
    <s v="023_23"/>
    <x v="22"/>
    <n v="37"/>
    <x v="27"/>
    <x v="1"/>
    <x v="1"/>
    <x v="46"/>
    <x v="46"/>
    <n v="0"/>
    <x v="0"/>
    <n v="14249.95"/>
    <n v="0"/>
    <n v="14249.95"/>
    <n v="14249.95"/>
    <n v="14249.95"/>
    <n v="0"/>
    <n v="14249.95"/>
    <n v="0"/>
    <n v="14249.95"/>
    <n v="0"/>
    <n v="0"/>
    <n v="0"/>
    <n v="20000"/>
    <n v="0"/>
    <n v="5750.05"/>
    <n v="14249.95"/>
    <m/>
    <n v="14249.95"/>
    <n v="0"/>
  </r>
  <r>
    <s v="1.1-00-23"/>
    <x v="0"/>
    <x v="0"/>
    <s v="1.7.2"/>
    <x v="10"/>
    <x v="0"/>
    <x v="0"/>
    <x v="0"/>
    <s v="02_23"/>
    <x v="2"/>
    <n v="3"/>
    <x v="5"/>
    <s v="009_23"/>
    <x v="14"/>
    <n v="12"/>
    <x v="23"/>
    <x v="1"/>
    <x v="1"/>
    <x v="46"/>
    <x v="46"/>
    <n v="0"/>
    <x v="0"/>
    <n v="1979577.12"/>
    <n v="2000000"/>
    <n v="1979577.12"/>
    <n v="1979577.12"/>
    <n v="1979577.12"/>
    <n v="0"/>
    <n v="1906497.12"/>
    <n v="73080"/>
    <n v="0"/>
    <n v="1906497.12"/>
    <n v="0"/>
    <n v="0"/>
    <n v="0"/>
    <n v="0"/>
    <n v="20422.88"/>
    <n v="-20422.88"/>
    <m/>
    <n v="1979577.12"/>
    <n v="0"/>
  </r>
  <r>
    <s v="1.1-00-23"/>
    <x v="0"/>
    <x v="0"/>
    <s v="1.3.5"/>
    <x v="11"/>
    <x v="5"/>
    <x v="5"/>
    <x v="0"/>
    <s v="03_23"/>
    <x v="10"/>
    <n v="1"/>
    <x v="2"/>
    <s v="011_23"/>
    <x v="15"/>
    <n v="17"/>
    <x v="17"/>
    <x v="1"/>
    <x v="1"/>
    <x v="46"/>
    <x v="46"/>
    <n v="0"/>
    <x v="0"/>
    <n v="0"/>
    <n v="50000"/>
    <n v="0"/>
    <n v="0"/>
    <n v="0"/>
    <n v="0"/>
    <n v="0"/>
    <n v="0"/>
    <n v="0"/>
    <n v="0"/>
    <n v="0"/>
    <n v="0"/>
    <n v="0"/>
    <n v="0"/>
    <n v="50000"/>
    <n v="-50000"/>
    <m/>
    <n v="0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1"/>
    <x v="1"/>
    <x v="46"/>
    <x v="46"/>
    <n v="0"/>
    <x v="0"/>
    <n v="158350.57"/>
    <n v="200000"/>
    <n v="158350.57"/>
    <n v="156842.57"/>
    <n v="120641.41"/>
    <n v="36201.160000000003"/>
    <n v="112289.41"/>
    <n v="8352"/>
    <n v="112289.41"/>
    <n v="0"/>
    <n v="0"/>
    <n v="0"/>
    <n v="0"/>
    <n v="0"/>
    <n v="41649.43"/>
    <n v="-41649.43"/>
    <m/>
    <n v="158350.57"/>
    <n v="0"/>
  </r>
  <r>
    <s v="2.6-15-23"/>
    <x v="5"/>
    <x v="1"/>
    <s v="2.5.6"/>
    <x v="13"/>
    <x v="2"/>
    <x v="2"/>
    <x v="0"/>
    <s v="06_23"/>
    <x v="5"/>
    <n v="5"/>
    <x v="4"/>
    <s v="016_23"/>
    <x v="19"/>
    <n v="25"/>
    <x v="21"/>
    <x v="1"/>
    <x v="1"/>
    <x v="47"/>
    <x v="47"/>
    <n v="0"/>
    <x v="0"/>
    <n v="10000"/>
    <n v="0"/>
    <n v="9860"/>
    <n v="9860"/>
    <n v="0"/>
    <n v="9860"/>
    <n v="0"/>
    <n v="0"/>
    <n v="0"/>
    <n v="0"/>
    <n v="140"/>
    <n v="10000"/>
    <n v="0"/>
    <n v="0"/>
    <n v="0"/>
    <n v="10000"/>
    <m/>
    <n v="10000"/>
    <n v="140"/>
  </r>
  <r>
    <s v="1.1-00-23"/>
    <x v="0"/>
    <x v="0"/>
    <s v="1.7.1"/>
    <x v="1"/>
    <x v="1"/>
    <x v="1"/>
    <x v="0"/>
    <s v="08_23"/>
    <x v="1"/>
    <n v="7"/>
    <x v="1"/>
    <s v="025_23"/>
    <x v="1"/>
    <n v="41"/>
    <x v="2"/>
    <x v="1"/>
    <x v="1"/>
    <x v="48"/>
    <x v="48"/>
    <n v="0"/>
    <x v="0"/>
    <n v="702100.9"/>
    <n v="900000"/>
    <n v="702100.9"/>
    <n v="495319.3"/>
    <n v="35319.300000000003"/>
    <n v="460000"/>
    <n v="35319.300000000003"/>
    <n v="0"/>
    <n v="35319.300000000003"/>
    <n v="0"/>
    <n v="0"/>
    <n v="85456"/>
    <n v="0"/>
    <n v="0"/>
    <n v="283355.09999999998"/>
    <n v="-197899.1"/>
    <m/>
    <n v="702100.9"/>
    <n v="0"/>
  </r>
  <r>
    <s v="2.5-02-23"/>
    <x v="6"/>
    <x v="0"/>
    <s v="1.7.1"/>
    <x v="1"/>
    <x v="1"/>
    <x v="1"/>
    <x v="0"/>
    <s v="08_23"/>
    <x v="1"/>
    <n v="7"/>
    <x v="1"/>
    <s v="025_23"/>
    <x v="1"/>
    <n v="41"/>
    <x v="2"/>
    <x v="1"/>
    <x v="1"/>
    <x v="49"/>
    <x v="49"/>
    <n v="0"/>
    <x v="0"/>
    <n v="3079700"/>
    <n v="3100000"/>
    <n v="3031060.28"/>
    <n v="3031060.28"/>
    <n v="2552368.88"/>
    <n v="478691.39999999991"/>
    <n v="0"/>
    <n v="2552368.88"/>
    <n v="0"/>
    <n v="0"/>
    <n v="48639.720000000205"/>
    <n v="0"/>
    <n v="0"/>
    <n v="0"/>
    <n v="20300"/>
    <n v="-20300"/>
    <n v="-48639.72"/>
    <n v="3031060.28"/>
    <n v="0"/>
  </r>
  <r>
    <s v="1.1-00-23"/>
    <x v="0"/>
    <x v="0"/>
    <s v="1.7.1"/>
    <x v="1"/>
    <x v="1"/>
    <x v="1"/>
    <x v="0"/>
    <s v="08_23"/>
    <x v="1"/>
    <n v="7"/>
    <x v="1"/>
    <s v="025_23"/>
    <x v="1"/>
    <n v="41"/>
    <x v="2"/>
    <x v="1"/>
    <x v="1"/>
    <x v="49"/>
    <x v="49"/>
    <n v="0"/>
    <x v="0"/>
    <n v="430394.8"/>
    <n v="0"/>
    <n v="430394.8"/>
    <n v="430394.8"/>
    <n v="264514.8"/>
    <n v="165880"/>
    <n v="220666.8"/>
    <n v="43848"/>
    <n v="220666.8"/>
    <n v="0"/>
    <n v="0"/>
    <n v="189414.8"/>
    <n v="240980"/>
    <n v="0"/>
    <n v="0"/>
    <n v="430394.8"/>
    <m/>
    <n v="430394.8"/>
    <n v="0"/>
  </r>
  <r>
    <s v="1.1-00-23"/>
    <x v="0"/>
    <x v="1"/>
    <s v="2.2.7"/>
    <x v="2"/>
    <x v="2"/>
    <x v="2"/>
    <x v="0"/>
    <s v="02_23"/>
    <x v="2"/>
    <n v="1"/>
    <x v="2"/>
    <s v="010_23"/>
    <x v="2"/>
    <n v="16"/>
    <x v="3"/>
    <x v="1"/>
    <x v="1"/>
    <x v="50"/>
    <x v="50"/>
    <n v="0"/>
    <x v="0"/>
    <n v="106196.94"/>
    <n v="0"/>
    <n v="106196.94"/>
    <n v="96510.94"/>
    <n v="96510.94"/>
    <n v="0"/>
    <n v="87760.639999999999"/>
    <n v="8750.3000000000029"/>
    <n v="87760.639999999999"/>
    <n v="0"/>
    <n v="0"/>
    <n v="0"/>
    <n v="117850"/>
    <n v="0"/>
    <n v="11653.06"/>
    <n v="106196.94"/>
    <m/>
    <n v="106196.94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1"/>
    <x v="1"/>
    <x v="50"/>
    <x v="50"/>
    <n v="0"/>
    <x v="0"/>
    <n v="1690088.77"/>
    <n v="2500000"/>
    <n v="1690088.77"/>
    <n v="1690088.77"/>
    <n v="1393642.47"/>
    <n v="296446.30000000005"/>
    <n v="1393642.47"/>
    <n v="0"/>
    <n v="1214438.26"/>
    <n v="179204.20999999996"/>
    <n v="0"/>
    <n v="892000"/>
    <n v="4191.0200000000004"/>
    <n v="0"/>
    <n v="1706102.25"/>
    <n v="-809911.23"/>
    <m/>
    <n v="1690088.77"/>
    <n v="0"/>
  </r>
  <r>
    <s v="1.1-00-23"/>
    <x v="0"/>
    <x v="1"/>
    <s v="2.1.5"/>
    <x v="3"/>
    <x v="1"/>
    <x v="1"/>
    <x v="0"/>
    <s v="17_23"/>
    <x v="3"/>
    <n v="4"/>
    <x v="3"/>
    <s v="037_23"/>
    <x v="3"/>
    <n v="56"/>
    <x v="4"/>
    <x v="1"/>
    <x v="1"/>
    <x v="50"/>
    <x v="50"/>
    <n v="0"/>
    <x v="0"/>
    <n v="21019.33"/>
    <n v="20000"/>
    <n v="21019.33"/>
    <n v="21019.33"/>
    <n v="21019.33"/>
    <n v="0"/>
    <n v="0"/>
    <n v="21019.33"/>
    <n v="0"/>
    <n v="0"/>
    <n v="0"/>
    <n v="0"/>
    <n v="17000"/>
    <n v="0"/>
    <n v="15980.67"/>
    <n v="1019.33"/>
    <m/>
    <n v="21019.33"/>
    <n v="0"/>
  </r>
  <r>
    <s v="1.1-00-23"/>
    <x v="0"/>
    <x v="1"/>
    <s v="2.4.2"/>
    <x v="4"/>
    <x v="4"/>
    <x v="4"/>
    <x v="0"/>
    <s v="06_23"/>
    <x v="5"/>
    <n v="5"/>
    <x v="4"/>
    <s v="017_23"/>
    <x v="5"/>
    <n v="29"/>
    <x v="6"/>
    <x v="1"/>
    <x v="1"/>
    <x v="50"/>
    <x v="50"/>
    <n v="0"/>
    <x v="0"/>
    <n v="3263.12"/>
    <n v="7000"/>
    <n v="3263.12"/>
    <n v="3263.12"/>
    <n v="3263.13"/>
    <n v="-1.0000000000218279E-2"/>
    <n v="3263.13"/>
    <n v="0"/>
    <n v="3263.13"/>
    <n v="0"/>
    <n v="0"/>
    <n v="0"/>
    <n v="0"/>
    <n v="0"/>
    <n v="3736.88"/>
    <n v="-3736.88"/>
    <m/>
    <n v="3263.12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1"/>
    <x v="1"/>
    <x v="50"/>
    <x v="50"/>
    <n v="0"/>
    <x v="0"/>
    <n v="36627.620000000003"/>
    <n v="20000"/>
    <n v="36627.620000000003"/>
    <n v="36627.620000000003"/>
    <n v="4999.6000000000004"/>
    <n v="31628.020000000004"/>
    <n v="2320"/>
    <n v="2679.6000000000004"/>
    <n v="0"/>
    <n v="2320"/>
    <n v="0"/>
    <n v="20000"/>
    <n v="30180"/>
    <n v="0"/>
    <n v="33552.379999999997"/>
    <n v="16627.62"/>
    <m/>
    <n v="36627.620000000003"/>
    <n v="0"/>
  </r>
  <r>
    <s v="1.1-00-23"/>
    <x v="0"/>
    <x v="1"/>
    <s v="2.2.4"/>
    <x v="7"/>
    <x v="0"/>
    <x v="0"/>
    <x v="0"/>
    <s v="07_23"/>
    <x v="7"/>
    <n v="3"/>
    <x v="5"/>
    <s v="020_23"/>
    <x v="8"/>
    <n v="34"/>
    <x v="10"/>
    <x v="1"/>
    <x v="1"/>
    <x v="50"/>
    <x v="50"/>
    <n v="0"/>
    <x v="0"/>
    <n v="99012.87"/>
    <n v="150000"/>
    <n v="99012.87"/>
    <n v="99012.87"/>
    <n v="99012.87"/>
    <n v="0"/>
    <n v="99012.87"/>
    <n v="0"/>
    <n v="99012.87"/>
    <n v="0"/>
    <n v="0"/>
    <n v="0"/>
    <n v="0"/>
    <n v="0"/>
    <n v="50987.13"/>
    <n v="-50987.13"/>
    <m/>
    <n v="99012.87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1"/>
    <x v="1"/>
    <x v="50"/>
    <x v="50"/>
    <n v="0"/>
    <x v="0"/>
    <n v="174029.54"/>
    <n v="150000"/>
    <n v="174029.54"/>
    <n v="172129.46"/>
    <n v="140101.23000000001"/>
    <n v="32028.229999999981"/>
    <n v="123681.51"/>
    <n v="16419.720000000016"/>
    <n v="123681.51"/>
    <n v="0"/>
    <n v="0"/>
    <n v="0"/>
    <n v="150000"/>
    <n v="0"/>
    <n v="125970.46"/>
    <n v="24029.54"/>
    <m/>
    <n v="174029.54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1"/>
    <x v="1"/>
    <x v="50"/>
    <x v="50"/>
    <n v="0"/>
    <x v="0"/>
    <n v="8842.15"/>
    <n v="0"/>
    <n v="342.15"/>
    <n v="342.15"/>
    <n v="342.15"/>
    <n v="0"/>
    <n v="342.15"/>
    <n v="0"/>
    <n v="342.15"/>
    <n v="0"/>
    <n v="8500"/>
    <n v="0"/>
    <n v="8850"/>
    <n v="0"/>
    <n v="7.85"/>
    <n v="8842.15"/>
    <m/>
    <n v="8842.15"/>
    <n v="850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50"/>
    <x v="50"/>
    <n v="0"/>
    <x v="0"/>
    <n v="131946.53"/>
    <n v="150000"/>
    <n v="131946.53"/>
    <n v="131946.53"/>
    <n v="122041.53"/>
    <n v="9905"/>
    <n v="122041.53"/>
    <n v="0"/>
    <n v="122041.53"/>
    <n v="0"/>
    <n v="0"/>
    <n v="8000"/>
    <n v="20000"/>
    <n v="0"/>
    <n v="46053.47"/>
    <n v="-18053.47"/>
    <m/>
    <n v="131946.53"/>
    <n v="0"/>
  </r>
  <r>
    <s v="1.1-00-23"/>
    <x v="0"/>
    <x v="0"/>
    <s v="1.3.4"/>
    <x v="0"/>
    <x v="0"/>
    <x v="0"/>
    <x v="0"/>
    <s v="07_23"/>
    <x v="7"/>
    <n v="3"/>
    <x v="5"/>
    <s v="019_23"/>
    <x v="10"/>
    <n v="33"/>
    <x v="12"/>
    <x v="1"/>
    <x v="1"/>
    <x v="50"/>
    <x v="50"/>
    <n v="0"/>
    <x v="0"/>
    <n v="996230"/>
    <n v="1000000"/>
    <n v="996230"/>
    <n v="950294"/>
    <n v="378958.6"/>
    <n v="571335.4"/>
    <n v="343215.09"/>
    <n v="35743.509999999951"/>
    <n v="343215.09"/>
    <n v="0"/>
    <n v="0"/>
    <n v="223880"/>
    <n v="74880"/>
    <n v="0"/>
    <n v="302530"/>
    <n v="-3770"/>
    <m/>
    <n v="996230"/>
    <n v="0"/>
  </r>
  <r>
    <s v="1.1-00-23"/>
    <x v="0"/>
    <x v="0"/>
    <s v="1.3.4"/>
    <x v="0"/>
    <x v="0"/>
    <x v="0"/>
    <x v="0"/>
    <s v="09_23"/>
    <x v="11"/>
    <n v="3"/>
    <x v="5"/>
    <s v="027_23"/>
    <x v="16"/>
    <n v="43"/>
    <x v="18"/>
    <x v="1"/>
    <x v="1"/>
    <x v="50"/>
    <x v="50"/>
    <n v="0"/>
    <x v="0"/>
    <n v="49938"/>
    <n v="50000"/>
    <n v="49938"/>
    <n v="49938"/>
    <n v="49938"/>
    <n v="0"/>
    <n v="49938"/>
    <n v="0"/>
    <n v="49938"/>
    <n v="0"/>
    <n v="0"/>
    <n v="0"/>
    <n v="0"/>
    <n v="0"/>
    <n v="62"/>
    <n v="-62"/>
    <m/>
    <n v="49938"/>
    <n v="0"/>
  </r>
  <r>
    <s v="1.1-00-23"/>
    <x v="0"/>
    <x v="0"/>
    <s v="1.7.2"/>
    <x v="10"/>
    <x v="0"/>
    <x v="0"/>
    <x v="0"/>
    <s v="02_23"/>
    <x v="2"/>
    <n v="3"/>
    <x v="5"/>
    <s v="009_23"/>
    <x v="14"/>
    <n v="12"/>
    <x v="23"/>
    <x v="1"/>
    <x v="1"/>
    <x v="50"/>
    <x v="50"/>
    <n v="0"/>
    <x v="0"/>
    <n v="17650.86"/>
    <n v="30000"/>
    <n v="17650.86"/>
    <n v="17650.86"/>
    <n v="17650.86"/>
    <n v="0"/>
    <n v="17650.86"/>
    <n v="0"/>
    <n v="17650.86"/>
    <n v="0"/>
    <n v="0"/>
    <n v="0"/>
    <n v="0"/>
    <n v="0"/>
    <n v="12349.14"/>
    <n v="-12349.14"/>
    <m/>
    <n v="17650.86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1"/>
    <x v="1"/>
    <x v="50"/>
    <x v="50"/>
    <n v="0"/>
    <x v="0"/>
    <n v="160491.48000000001"/>
    <n v="150000"/>
    <n v="160491.48000000001"/>
    <n v="160491.48000000001"/>
    <n v="143753.75"/>
    <n v="16737.73000000001"/>
    <n v="76553.75"/>
    <n v="67200"/>
    <n v="76553.75"/>
    <n v="0"/>
    <n v="0"/>
    <n v="0"/>
    <n v="41400"/>
    <n v="0"/>
    <n v="30908.52"/>
    <n v="10491.48"/>
    <m/>
    <n v="160491.48000000001"/>
    <n v="0"/>
  </r>
  <r>
    <s v="1.1-00-23"/>
    <x v="0"/>
    <x v="1"/>
    <s v="2.4.2"/>
    <x v="4"/>
    <x v="4"/>
    <x v="4"/>
    <x v="0"/>
    <s v="06_23"/>
    <x v="5"/>
    <n v="5"/>
    <x v="4"/>
    <s v="017_23"/>
    <x v="5"/>
    <n v="29"/>
    <x v="6"/>
    <x v="1"/>
    <x v="1"/>
    <x v="51"/>
    <x v="51"/>
    <n v="0"/>
    <x v="0"/>
    <n v="0"/>
    <n v="10000"/>
    <n v="0"/>
    <n v="0"/>
    <n v="0"/>
    <n v="0"/>
    <n v="0"/>
    <n v="0"/>
    <n v="0"/>
    <n v="0"/>
    <n v="0"/>
    <n v="0"/>
    <n v="0"/>
    <n v="0"/>
    <n v="10000"/>
    <n v="-10000"/>
    <m/>
    <n v="0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1"/>
    <x v="1"/>
    <x v="51"/>
    <x v="51"/>
    <n v="0"/>
    <x v="0"/>
    <n v="0"/>
    <n v="0"/>
    <n v="0"/>
    <n v="0"/>
    <n v="0"/>
    <n v="0"/>
    <n v="0"/>
    <n v="0"/>
    <n v="0"/>
    <n v="0"/>
    <n v="0"/>
    <n v="0"/>
    <n v="2160"/>
    <n v="0"/>
    <n v="2160"/>
    <n v="0"/>
    <m/>
    <n v="0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51"/>
    <x v="51"/>
    <n v="0"/>
    <x v="0"/>
    <n v="96085.94"/>
    <n v="0"/>
    <n v="96085.94"/>
    <n v="96085.94"/>
    <n v="88499.08"/>
    <n v="7586.8600000000006"/>
    <n v="63791.08"/>
    <n v="24708"/>
    <n v="63791.08"/>
    <n v="0"/>
    <n v="0"/>
    <n v="0"/>
    <n v="132300"/>
    <n v="0"/>
    <n v="36214.06"/>
    <n v="96085.94"/>
    <m/>
    <n v="96085.94"/>
    <n v="0"/>
  </r>
  <r>
    <s v="1.1-00-23"/>
    <x v="0"/>
    <x v="0"/>
    <s v="1.7.2"/>
    <x v="10"/>
    <x v="0"/>
    <x v="0"/>
    <x v="0"/>
    <s v="02_23"/>
    <x v="2"/>
    <n v="3"/>
    <x v="5"/>
    <s v="009_23"/>
    <x v="14"/>
    <n v="11"/>
    <x v="16"/>
    <x v="1"/>
    <x v="1"/>
    <x v="51"/>
    <x v="51"/>
    <n v="0"/>
    <x v="0"/>
    <n v="126.97"/>
    <n v="0"/>
    <n v="126.97"/>
    <n v="126.97"/>
    <n v="126.97"/>
    <n v="0"/>
    <n v="126.97"/>
    <n v="0"/>
    <n v="126.97"/>
    <n v="0"/>
    <n v="0"/>
    <n v="0"/>
    <n v="1000"/>
    <n v="0"/>
    <n v="873.03"/>
    <n v="126.97"/>
    <m/>
    <n v="126.97"/>
    <n v="0"/>
  </r>
  <r>
    <s v="1.1-00-23"/>
    <x v="0"/>
    <x v="1"/>
    <s v="2.5.6"/>
    <x v="13"/>
    <x v="2"/>
    <x v="2"/>
    <x v="0"/>
    <s v="06_23"/>
    <x v="5"/>
    <n v="5"/>
    <x v="4"/>
    <s v="016_23"/>
    <x v="19"/>
    <n v="25"/>
    <x v="21"/>
    <x v="1"/>
    <x v="1"/>
    <x v="51"/>
    <x v="51"/>
    <n v="0"/>
    <x v="0"/>
    <n v="0"/>
    <n v="300000"/>
    <n v="0"/>
    <n v="0"/>
    <n v="0"/>
    <n v="0"/>
    <n v="0"/>
    <n v="0"/>
    <n v="0"/>
    <n v="0"/>
    <n v="0"/>
    <n v="300000"/>
    <n v="0"/>
    <n v="0"/>
    <n v="600000"/>
    <n v="-300000"/>
    <m/>
    <n v="0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1"/>
    <x v="1"/>
    <x v="52"/>
    <x v="52"/>
    <n v="0"/>
    <x v="0"/>
    <n v="249209.44"/>
    <n v="210000"/>
    <n v="249209.44"/>
    <n v="243933.76"/>
    <n v="206230.82"/>
    <n v="37702.94"/>
    <n v="193908.42"/>
    <n v="12322.399999999994"/>
    <n v="191020.4"/>
    <n v="2888.0200000000186"/>
    <n v="0"/>
    <n v="0"/>
    <n v="278265"/>
    <n v="0"/>
    <n v="239055.56"/>
    <n v="39209.440000000002"/>
    <m/>
    <n v="249209.44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1"/>
    <x v="1"/>
    <x v="52"/>
    <x v="52"/>
    <n v="0"/>
    <x v="0"/>
    <n v="199"/>
    <n v="0"/>
    <n v="199"/>
    <n v="199"/>
    <n v="199"/>
    <n v="0"/>
    <n v="199"/>
    <n v="0"/>
    <n v="199"/>
    <n v="0"/>
    <n v="0"/>
    <n v="0"/>
    <n v="200"/>
    <n v="0"/>
    <n v="1"/>
    <n v="199"/>
    <m/>
    <n v="199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53"/>
    <x v="53"/>
    <n v="0"/>
    <x v="0"/>
    <n v="384521.67"/>
    <n v="800000"/>
    <n v="384521.67"/>
    <n v="384521.67"/>
    <n v="369641.19"/>
    <n v="14880.479999999981"/>
    <n v="354500.29"/>
    <n v="15140.900000000023"/>
    <n v="354500.29"/>
    <n v="0"/>
    <n v="0"/>
    <n v="710000"/>
    <n v="0"/>
    <n v="0"/>
    <n v="1125478.33"/>
    <n v="-415478.33"/>
    <m/>
    <n v="384521.67"/>
    <n v="0"/>
  </r>
  <r>
    <s v="1.1-00-23"/>
    <x v="0"/>
    <x v="0"/>
    <s v="1.7.2"/>
    <x v="10"/>
    <x v="0"/>
    <x v="0"/>
    <x v="0"/>
    <s v="02_23"/>
    <x v="2"/>
    <n v="3"/>
    <x v="5"/>
    <s v="009_23"/>
    <x v="14"/>
    <n v="11"/>
    <x v="16"/>
    <x v="1"/>
    <x v="1"/>
    <x v="53"/>
    <x v="53"/>
    <n v="0"/>
    <x v="0"/>
    <n v="11634.8"/>
    <n v="45000"/>
    <n v="11634.8"/>
    <n v="11634.8"/>
    <n v="11634.8"/>
    <n v="0"/>
    <n v="11634.8"/>
    <n v="0"/>
    <n v="11634.8"/>
    <n v="0"/>
    <n v="0"/>
    <n v="0"/>
    <n v="0"/>
    <n v="0"/>
    <n v="33365.199999999997"/>
    <n v="-33365.199999999997"/>
    <m/>
    <n v="11634.8"/>
    <n v="0"/>
  </r>
  <r>
    <s v="1.1-00-23"/>
    <x v="0"/>
    <x v="1"/>
    <s v="2.1.5"/>
    <x v="3"/>
    <x v="1"/>
    <x v="1"/>
    <x v="0"/>
    <s v="17_23"/>
    <x v="3"/>
    <n v="4"/>
    <x v="3"/>
    <s v="037_23"/>
    <x v="3"/>
    <n v="56"/>
    <x v="4"/>
    <x v="1"/>
    <x v="1"/>
    <x v="54"/>
    <x v="54"/>
    <n v="0"/>
    <x v="0"/>
    <n v="11066.4"/>
    <n v="60000"/>
    <n v="11066.4"/>
    <n v="11066.4"/>
    <n v="11066.4"/>
    <n v="0"/>
    <n v="0"/>
    <n v="11066.4"/>
    <n v="0"/>
    <n v="0"/>
    <n v="0"/>
    <n v="0"/>
    <n v="0"/>
    <n v="0"/>
    <n v="48933.599999999999"/>
    <n v="-48933.599999999999"/>
    <m/>
    <n v="11066.4"/>
    <n v="0"/>
  </r>
  <r>
    <s v="1.1-00-23"/>
    <x v="0"/>
    <x v="0"/>
    <s v="1.3.4"/>
    <x v="0"/>
    <x v="0"/>
    <x v="0"/>
    <x v="0"/>
    <s v="07_23"/>
    <x v="7"/>
    <n v="3"/>
    <x v="5"/>
    <s v="019_23"/>
    <x v="10"/>
    <n v="33"/>
    <x v="12"/>
    <x v="1"/>
    <x v="1"/>
    <x v="54"/>
    <x v="54"/>
    <n v="0"/>
    <x v="0"/>
    <n v="0"/>
    <n v="400000"/>
    <n v="0"/>
    <n v="0"/>
    <n v="0"/>
    <n v="0"/>
    <n v="0"/>
    <n v="0"/>
    <n v="0"/>
    <n v="0"/>
    <n v="0"/>
    <n v="0"/>
    <n v="0"/>
    <n v="0"/>
    <n v="400000"/>
    <n v="-400000"/>
    <m/>
    <n v="0"/>
    <n v="0"/>
  </r>
  <r>
    <s v="1.1-00-23"/>
    <x v="0"/>
    <x v="1"/>
    <s v="2.2.7"/>
    <x v="2"/>
    <x v="2"/>
    <x v="2"/>
    <x v="0"/>
    <s v="02_23"/>
    <x v="2"/>
    <n v="1"/>
    <x v="2"/>
    <s v="010_23"/>
    <x v="2"/>
    <n v="16"/>
    <x v="3"/>
    <x v="1"/>
    <x v="1"/>
    <x v="55"/>
    <x v="55"/>
    <n v="0"/>
    <x v="0"/>
    <n v="0"/>
    <n v="0"/>
    <n v="0"/>
    <n v="0"/>
    <n v="0"/>
    <n v="0"/>
    <n v="0"/>
    <n v="0"/>
    <n v="0"/>
    <n v="0"/>
    <n v="0"/>
    <n v="20000"/>
    <n v="0"/>
    <n v="0"/>
    <n v="20000"/>
    <n v="0"/>
    <m/>
    <n v="0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1"/>
    <x v="1"/>
    <x v="55"/>
    <x v="55"/>
    <n v="0"/>
    <x v="0"/>
    <n v="87672.8"/>
    <n v="350000"/>
    <n v="87672.8"/>
    <n v="87672.8"/>
    <n v="87672.8"/>
    <n v="0"/>
    <n v="87672.8"/>
    <n v="0"/>
    <n v="87672.8"/>
    <n v="0"/>
    <n v="0"/>
    <n v="0"/>
    <n v="0"/>
    <n v="0"/>
    <n v="262327.2"/>
    <n v="-262327.2"/>
    <m/>
    <n v="87672.8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1"/>
    <x v="1"/>
    <x v="55"/>
    <x v="55"/>
    <n v="0"/>
    <x v="0"/>
    <n v="803539.38"/>
    <n v="50000"/>
    <n v="803539.38"/>
    <n v="572217.98"/>
    <n v="555778.46"/>
    <n v="16439.520000000019"/>
    <n v="551992.22"/>
    <n v="3786.2399999999907"/>
    <n v="464419.18"/>
    <n v="87573.039999999979"/>
    <n v="0"/>
    <n v="0"/>
    <n v="760661.36"/>
    <n v="0"/>
    <n v="7121.98"/>
    <n v="753539.38"/>
    <m/>
    <n v="803539.38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1"/>
    <x v="1"/>
    <x v="56"/>
    <x v="56"/>
    <n v="0"/>
    <x v="0"/>
    <n v="1624"/>
    <n v="0"/>
    <n v="1624"/>
    <n v="0"/>
    <n v="0"/>
    <n v="0"/>
    <n v="0"/>
    <n v="0"/>
    <n v="0"/>
    <n v="0"/>
    <n v="0"/>
    <n v="0"/>
    <n v="1624"/>
    <n v="0"/>
    <n v="0"/>
    <n v="1624"/>
    <m/>
    <n v="1624"/>
    <n v="0"/>
  </r>
  <r>
    <s v="2.5-02-23"/>
    <x v="6"/>
    <x v="1"/>
    <s v="2.2.4"/>
    <x v="7"/>
    <x v="0"/>
    <x v="0"/>
    <x v="0"/>
    <s v="07_23"/>
    <x v="7"/>
    <n v="3"/>
    <x v="5"/>
    <s v="020_23"/>
    <x v="8"/>
    <n v="34"/>
    <x v="10"/>
    <x v="2"/>
    <x v="2"/>
    <x v="57"/>
    <x v="57"/>
    <n v="0"/>
    <x v="0"/>
    <n v="85500000"/>
    <n v="70000000"/>
    <n v="80155711.950000003"/>
    <n v="80155711.950000003"/>
    <n v="80155711.950000003"/>
    <n v="0"/>
    <n v="80155711.950000003"/>
    <n v="0"/>
    <n v="80155711.950000003"/>
    <n v="0"/>
    <n v="5344288.049999997"/>
    <n v="15500000"/>
    <n v="0"/>
    <n v="0"/>
    <n v="0"/>
    <n v="15500000"/>
    <n v="-5344288.05"/>
    <n v="80155711.950000003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2"/>
    <x v="2"/>
    <x v="57"/>
    <x v="57"/>
    <n v="1"/>
    <x v="3"/>
    <m/>
    <m/>
    <m/>
    <m/>
    <m/>
    <m/>
    <m/>
    <m/>
    <m/>
    <m/>
    <m/>
    <m/>
    <m/>
    <m/>
    <m/>
    <m/>
    <n v="16529198"/>
    <n v="16529198"/>
    <n v="16529198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2"/>
    <x v="2"/>
    <x v="57"/>
    <x v="57"/>
    <n v="0"/>
    <x v="0"/>
    <n v="203460000"/>
    <n v="116185349.58"/>
    <n v="206741679.96000001"/>
    <n v="206741679.96000001"/>
    <n v="206741679.96000001"/>
    <n v="0"/>
    <n v="206741679.96000001"/>
    <n v="0"/>
    <n v="187569019.96000001"/>
    <n v="19172660"/>
    <n v="-3281679.9600000083"/>
    <n v="79274650.420000002"/>
    <n v="8000000"/>
    <n v="0"/>
    <n v="0"/>
    <n v="87274650.420000002"/>
    <n v="7000000"/>
    <n v="210460000"/>
    <n v="3718320.0399999917"/>
  </r>
  <r>
    <s v="1.1-00-23"/>
    <x v="0"/>
    <x v="1"/>
    <s v="2.2.4"/>
    <x v="7"/>
    <x v="0"/>
    <x v="0"/>
    <x v="0"/>
    <s v="07_23"/>
    <x v="7"/>
    <n v="3"/>
    <x v="5"/>
    <s v="020_23"/>
    <x v="8"/>
    <n v="34"/>
    <x v="10"/>
    <x v="2"/>
    <x v="2"/>
    <x v="57"/>
    <x v="57"/>
    <n v="0"/>
    <x v="0"/>
    <n v="0"/>
    <n v="0"/>
    <n v="8062729"/>
    <n v="8062729"/>
    <n v="8062729"/>
    <n v="0"/>
    <n v="8062729"/>
    <n v="0"/>
    <n v="0"/>
    <n v="8062729"/>
    <n v="-8062729"/>
    <n v="0"/>
    <n v="0"/>
    <n v="0"/>
    <n v="0"/>
    <n v="0"/>
    <n v="17000000"/>
    <n v="17000000"/>
    <n v="8937271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57"/>
    <x v="57"/>
    <n v="0"/>
    <x v="0"/>
    <n v="5815702.9199999999"/>
    <n v="5197048"/>
    <n v="5815702.9199999999"/>
    <n v="5815702.9199999999"/>
    <n v="5750420"/>
    <n v="65282.919999999925"/>
    <n v="5750420"/>
    <n v="0"/>
    <n v="5750420"/>
    <n v="0"/>
    <n v="0"/>
    <n v="0"/>
    <n v="618654.92000000004"/>
    <n v="0"/>
    <n v="0"/>
    <n v="618654.92000000004"/>
    <n v="800000"/>
    <n v="6615702.9199999999"/>
    <n v="80000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2"/>
    <x v="2"/>
    <x v="58"/>
    <x v="58"/>
    <n v="0"/>
    <x v="0"/>
    <n v="1741466.24"/>
    <n v="1813000"/>
    <n v="1741466.24"/>
    <n v="1741466.24"/>
    <n v="1296645.68"/>
    <n v="444820.56000000006"/>
    <n v="1296645.68"/>
    <n v="0"/>
    <n v="1296645.68"/>
    <n v="0"/>
    <n v="0"/>
    <n v="71533.759999999995"/>
    <n v="11700"/>
    <n v="0"/>
    <n v="154767.51999999999"/>
    <n v="-71533.759999999995"/>
    <m/>
    <n v="1741466.24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58"/>
    <x v="58"/>
    <n v="0"/>
    <x v="0"/>
    <n v="599999.56000000006"/>
    <n v="600000"/>
    <n v="599999.56000000006"/>
    <n v="599999.56000000006"/>
    <n v="511436.05"/>
    <n v="88563.510000000068"/>
    <n v="511436.05"/>
    <n v="0"/>
    <n v="464836.67"/>
    <n v="46599.380000000005"/>
    <n v="0"/>
    <n v="0"/>
    <n v="0"/>
    <n v="0"/>
    <n v="0.44"/>
    <n v="-0.44"/>
    <m/>
    <n v="599999.56000000006"/>
    <n v="0"/>
  </r>
  <r>
    <s v="1.6-05-23"/>
    <x v="8"/>
    <x v="0"/>
    <s v="1.7.1"/>
    <x v="1"/>
    <x v="1"/>
    <x v="1"/>
    <x v="0"/>
    <s v="08_23"/>
    <x v="1"/>
    <n v="7"/>
    <x v="1"/>
    <s v="025_23"/>
    <x v="1"/>
    <n v="41"/>
    <x v="2"/>
    <x v="2"/>
    <x v="2"/>
    <x v="59"/>
    <x v="59"/>
    <n v="0"/>
    <x v="0"/>
    <n v="55000"/>
    <n v="0"/>
    <n v="54627.3"/>
    <n v="54627.3"/>
    <n v="36418.199999999997"/>
    <n v="18209.100000000006"/>
    <n v="36418.199999999997"/>
    <n v="0"/>
    <n v="36418.199999999997"/>
    <n v="0"/>
    <n v="372.69999999999709"/>
    <n v="55000"/>
    <n v="0"/>
    <n v="0"/>
    <n v="0"/>
    <n v="55000"/>
    <m/>
    <n v="55000"/>
    <n v="372.69999999999709"/>
  </r>
  <r>
    <s v="1.1-00-23"/>
    <x v="0"/>
    <x v="0"/>
    <s v="1.7.1"/>
    <x v="1"/>
    <x v="1"/>
    <x v="1"/>
    <x v="0"/>
    <s v="08_23"/>
    <x v="1"/>
    <n v="7"/>
    <x v="1"/>
    <s v="025_23"/>
    <x v="1"/>
    <n v="41"/>
    <x v="2"/>
    <x v="2"/>
    <x v="2"/>
    <x v="59"/>
    <x v="59"/>
    <n v="0"/>
    <x v="0"/>
    <n v="145672.79999999999"/>
    <n v="200000"/>
    <n v="163881.9"/>
    <n v="163881.9"/>
    <n v="145672.79999999999"/>
    <n v="18209.100000000006"/>
    <n v="145672.79999999999"/>
    <n v="0"/>
    <n v="145672.79999999999"/>
    <n v="0"/>
    <n v="-18209.100000000006"/>
    <n v="0"/>
    <n v="0"/>
    <n v="0"/>
    <n v="54327.199999999997"/>
    <n v="-54327.199999999997"/>
    <n v="18209.099999999999"/>
    <n v="163881.9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2"/>
    <x v="2"/>
    <x v="59"/>
    <x v="59"/>
    <n v="0"/>
    <x v="0"/>
    <n v="97022.399999999994"/>
    <n v="0"/>
    <n v="97022.399999999994"/>
    <n v="97022.399999999994"/>
    <n v="21937.919999999998"/>
    <n v="75084.479999999996"/>
    <n v="19195.68"/>
    <n v="2742.239999999998"/>
    <n v="19195.68"/>
    <n v="0"/>
    <n v="0"/>
    <n v="69022.399999999994"/>
    <n v="28000"/>
    <n v="0"/>
    <n v="0"/>
    <n v="97022.399999999994"/>
    <m/>
    <n v="97022.399999999994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59"/>
    <x v="59"/>
    <n v="0"/>
    <x v="0"/>
    <n v="2593760"/>
    <n v="2700000"/>
    <n v="2593760"/>
    <n v="2593760"/>
    <n v="2368801.2000000002"/>
    <n v="224958.79999999981"/>
    <n v="2368801.2000000002"/>
    <n v="0"/>
    <n v="2368801.2000000002"/>
    <n v="0"/>
    <n v="0"/>
    <n v="0"/>
    <n v="0"/>
    <n v="0"/>
    <n v="106240"/>
    <n v="-106240"/>
    <m/>
    <n v="2593760"/>
    <n v="0"/>
  </r>
  <r>
    <s v="1.1-00-23"/>
    <x v="0"/>
    <x v="0"/>
    <s v="1.7.1"/>
    <x v="1"/>
    <x v="1"/>
    <x v="1"/>
    <x v="0"/>
    <s v="08_23"/>
    <x v="1"/>
    <n v="7"/>
    <x v="1"/>
    <s v="025_23"/>
    <x v="1"/>
    <n v="40"/>
    <x v="28"/>
    <x v="2"/>
    <x v="2"/>
    <x v="60"/>
    <x v="60"/>
    <n v="0"/>
    <x v="0"/>
    <n v="0"/>
    <n v="10000"/>
    <n v="0"/>
    <n v="0"/>
    <n v="0"/>
    <n v="0"/>
    <n v="0"/>
    <n v="0"/>
    <n v="0"/>
    <n v="0"/>
    <n v="0"/>
    <n v="0"/>
    <n v="0"/>
    <n v="0"/>
    <n v="10000"/>
    <n v="-10000"/>
    <m/>
    <n v="0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2"/>
    <x v="2"/>
    <x v="60"/>
    <x v="60"/>
    <n v="0"/>
    <x v="0"/>
    <n v="1779.43"/>
    <n v="0"/>
    <n v="1779.43"/>
    <n v="1779.43"/>
    <n v="1779.43"/>
    <n v="0"/>
    <n v="1779.43"/>
    <n v="0"/>
    <n v="1779.43"/>
    <n v="0"/>
    <n v="0"/>
    <n v="0"/>
    <n v="2897.76"/>
    <n v="0"/>
    <n v="1118.33"/>
    <n v="1779.43"/>
    <m/>
    <n v="1779.43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60"/>
    <x v="60"/>
    <n v="0"/>
    <x v="0"/>
    <n v="3274.18"/>
    <n v="5500"/>
    <n v="3274.18"/>
    <n v="3274.18"/>
    <n v="3274.18"/>
    <n v="0"/>
    <n v="3274.18"/>
    <n v="0"/>
    <n v="3274.18"/>
    <n v="0"/>
    <n v="0"/>
    <n v="1500"/>
    <n v="0"/>
    <n v="0"/>
    <n v="3725.82"/>
    <n v="-2225.8200000000002"/>
    <m/>
    <n v="3274.18"/>
    <n v="0"/>
  </r>
  <r>
    <s v="1.1-00-23"/>
    <x v="0"/>
    <x v="0"/>
    <s v="1.3.4"/>
    <x v="0"/>
    <x v="0"/>
    <x v="0"/>
    <x v="0"/>
    <s v="01_23"/>
    <x v="9"/>
    <n v="6"/>
    <x v="0"/>
    <s v="004_23"/>
    <x v="23"/>
    <n v="4"/>
    <x v="29"/>
    <x v="2"/>
    <x v="2"/>
    <x v="60"/>
    <x v="60"/>
    <n v="0"/>
    <x v="0"/>
    <n v="0"/>
    <n v="0"/>
    <n v="0"/>
    <n v="0"/>
    <n v="0"/>
    <n v="0"/>
    <n v="0"/>
    <n v="0"/>
    <n v="0"/>
    <n v="0"/>
    <n v="0"/>
    <n v="0"/>
    <n v="5000"/>
    <n v="0"/>
    <n v="5000"/>
    <n v="0"/>
    <m/>
    <n v="0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61"/>
    <x v="61"/>
    <n v="0"/>
    <x v="0"/>
    <n v="2273560.91"/>
    <n v="2350000"/>
    <n v="2273560.91"/>
    <n v="2273560.91"/>
    <n v="2053709.47"/>
    <n v="219851.44000000018"/>
    <n v="1934948.78"/>
    <n v="118760.68999999994"/>
    <n v="1800939.44"/>
    <n v="134009.34000000008"/>
    <n v="0"/>
    <n v="448000"/>
    <n v="0"/>
    <n v="0"/>
    <n v="524439.09"/>
    <n v="-76439.09"/>
    <m/>
    <n v="2273560.91"/>
    <n v="0"/>
  </r>
  <r>
    <s v="1.1-00-23"/>
    <x v="0"/>
    <x v="2"/>
    <s v="3.8.4"/>
    <x v="5"/>
    <x v="0"/>
    <x v="0"/>
    <x v="0"/>
    <s v="11_23"/>
    <x v="6"/>
    <n v="6"/>
    <x v="0"/>
    <s v="031_23"/>
    <x v="6"/>
    <n v="50"/>
    <x v="8"/>
    <x v="2"/>
    <x v="2"/>
    <x v="62"/>
    <x v="62"/>
    <n v="0"/>
    <x v="0"/>
    <n v="5445182.6299999999"/>
    <n v="750000"/>
    <n v="5445182.6299999999"/>
    <n v="5445182.6299999999"/>
    <n v="4991950.53"/>
    <n v="453232.09999999963"/>
    <n v="4608684.49"/>
    <n v="383266.04000000004"/>
    <n v="4276360.63"/>
    <n v="332323.86000000034"/>
    <n v="0"/>
    <n v="0"/>
    <n v="4695198"/>
    <n v="0"/>
    <n v="15.37"/>
    <n v="4695182.63"/>
    <m/>
    <n v="5445182.6299999999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62"/>
    <x v="62"/>
    <n v="0"/>
    <x v="0"/>
    <n v="0"/>
    <n v="3000000"/>
    <n v="0"/>
    <n v="0"/>
    <n v="0"/>
    <n v="0"/>
    <n v="0"/>
    <n v="0"/>
    <n v="0"/>
    <n v="0"/>
    <n v="0"/>
    <n v="3000000"/>
    <n v="0"/>
    <n v="0"/>
    <n v="6000000"/>
    <n v="-3000000"/>
    <m/>
    <n v="0"/>
    <n v="0"/>
  </r>
  <r>
    <s v="2.5-02-23"/>
    <x v="6"/>
    <x v="0"/>
    <s v="1.3.4"/>
    <x v="0"/>
    <x v="0"/>
    <x v="0"/>
    <x v="0"/>
    <s v="05_23"/>
    <x v="0"/>
    <n v="6"/>
    <x v="0"/>
    <s v="015_23"/>
    <x v="0"/>
    <n v="21"/>
    <x v="1"/>
    <x v="2"/>
    <x v="2"/>
    <x v="63"/>
    <x v="63"/>
    <n v="0"/>
    <x v="0"/>
    <n v="97926185.769999996"/>
    <n v="66696971"/>
    <n v="97926185.769999996"/>
    <n v="97926185.769999996"/>
    <n v="92504816.819999993"/>
    <n v="5421368.950000003"/>
    <n v="92504816.819999993"/>
    <n v="0"/>
    <n v="92504816.819999993"/>
    <n v="0"/>
    <n v="0"/>
    <n v="31229214.77"/>
    <n v="0"/>
    <n v="0"/>
    <n v="0"/>
    <n v="31229214.77"/>
    <m/>
    <n v="97926185.769999996"/>
    <n v="0"/>
  </r>
  <r>
    <s v="2.5-02-23"/>
    <x v="6"/>
    <x v="0"/>
    <s v="1.7.2"/>
    <x v="10"/>
    <x v="0"/>
    <x v="0"/>
    <x v="0"/>
    <s v="02_23"/>
    <x v="2"/>
    <n v="3"/>
    <x v="5"/>
    <s v="009_23"/>
    <x v="14"/>
    <n v="13"/>
    <x v="30"/>
    <x v="2"/>
    <x v="2"/>
    <x v="63"/>
    <x v="63"/>
    <n v="0"/>
    <x v="0"/>
    <n v="9003456"/>
    <n v="5500000"/>
    <n v="9003456"/>
    <n v="9003456"/>
    <n v="9003456"/>
    <n v="0"/>
    <n v="9003456"/>
    <n v="0"/>
    <n v="9003456"/>
    <n v="0"/>
    <n v="0"/>
    <n v="3503456"/>
    <n v="0"/>
    <n v="0"/>
    <n v="0"/>
    <n v="3503456"/>
    <m/>
    <n v="9003456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63"/>
    <x v="63"/>
    <n v="0"/>
    <x v="0"/>
    <n v="9945232.6300000008"/>
    <n v="0"/>
    <n v="9945232.6300000008"/>
    <n v="9945232.6300000008"/>
    <n v="4972616.3099999996"/>
    <n v="4972616.3200000012"/>
    <n v="4972616.3099999996"/>
    <n v="0"/>
    <n v="4972616.3099999996"/>
    <n v="0"/>
    <n v="0"/>
    <n v="0"/>
    <n v="9945232.6300000008"/>
    <n v="0"/>
    <n v="0"/>
    <n v="9945232.6300000008"/>
    <m/>
    <n v="9945232.6300000008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2"/>
    <x v="2"/>
    <x v="64"/>
    <x v="64"/>
    <n v="0"/>
    <x v="0"/>
    <n v="55064778.850000001"/>
    <n v="30000000"/>
    <n v="57745828.920000002"/>
    <n v="54811849.039999999"/>
    <n v="50126545.240000002"/>
    <n v="4685303.799999997"/>
    <n v="50126545.240000002"/>
    <n v="0"/>
    <n v="50126545.240000002"/>
    <n v="0"/>
    <n v="-2681050.0700000003"/>
    <n v="30000000"/>
    <n v="0"/>
    <n v="0"/>
    <n v="4935221.1500000004"/>
    <n v="25064778.850000001"/>
    <n v="7681050.0700000003"/>
    <n v="62745828.920000002"/>
    <n v="5000000"/>
  </r>
  <r>
    <s v="1.1-00-23"/>
    <x v="0"/>
    <x v="1"/>
    <s v="2.1.1"/>
    <x v="6"/>
    <x v="0"/>
    <x v="0"/>
    <x v="0"/>
    <s v="07_23"/>
    <x v="7"/>
    <n v="3"/>
    <x v="5"/>
    <s v="021_23"/>
    <x v="7"/>
    <n v="35"/>
    <x v="9"/>
    <x v="2"/>
    <x v="2"/>
    <x v="64"/>
    <x v="64"/>
    <n v="0"/>
    <x v="0"/>
    <n v="0"/>
    <n v="0"/>
    <n v="0"/>
    <n v="0"/>
    <n v="0"/>
    <n v="0"/>
    <n v="0"/>
    <n v="0"/>
    <n v="0"/>
    <n v="0"/>
    <n v="0"/>
    <n v="740256"/>
    <n v="0"/>
    <n v="0"/>
    <n v="740256"/>
    <n v="0"/>
    <m/>
    <n v="0"/>
    <n v="0"/>
  </r>
  <r>
    <s v="1.1-00-23"/>
    <x v="0"/>
    <x v="0"/>
    <s v="1.3.4"/>
    <x v="0"/>
    <x v="0"/>
    <x v="0"/>
    <x v="0"/>
    <s v="07_23"/>
    <x v="7"/>
    <n v="3"/>
    <x v="5"/>
    <s v="019_23"/>
    <x v="10"/>
    <n v="33"/>
    <x v="12"/>
    <x v="2"/>
    <x v="2"/>
    <x v="64"/>
    <x v="64"/>
    <n v="0"/>
    <x v="0"/>
    <n v="15431062.4"/>
    <n v="10000000"/>
    <n v="15431062.4"/>
    <n v="14143810.4"/>
    <n v="11358340.68"/>
    <n v="2785469.7200000007"/>
    <n v="11251156.68"/>
    <n v="107184"/>
    <n v="11251156.68"/>
    <n v="0"/>
    <n v="0"/>
    <n v="2514123.6"/>
    <n v="3431062.4"/>
    <n v="0"/>
    <n v="514123.6"/>
    <n v="5431062.4000000004"/>
    <m/>
    <n v="15431062.4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2"/>
    <x v="2"/>
    <x v="64"/>
    <x v="64"/>
    <n v="17"/>
    <x v="4"/>
    <n v="0"/>
    <n v="499990.64"/>
    <n v="0"/>
    <n v="0"/>
    <n v="0"/>
    <n v="0"/>
    <n v="0"/>
    <n v="0"/>
    <n v="0"/>
    <n v="0"/>
    <n v="0"/>
    <n v="1000000"/>
    <n v="9.36"/>
    <n v="0"/>
    <n v="1500000"/>
    <n v="-499990.64"/>
    <m/>
    <n v="0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2"/>
    <x v="2"/>
    <x v="64"/>
    <x v="64"/>
    <n v="18"/>
    <x v="5"/>
    <n v="495088"/>
    <n v="500009.36"/>
    <n v="495088"/>
    <n v="495088"/>
    <n v="495088"/>
    <n v="0"/>
    <n v="495088"/>
    <n v="0"/>
    <n v="495088"/>
    <n v="0"/>
    <n v="0"/>
    <n v="0"/>
    <n v="9.36"/>
    <n v="0"/>
    <n v="4930.72"/>
    <n v="-4921.3599999999997"/>
    <m/>
    <n v="495088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65"/>
    <x v="65"/>
    <n v="0"/>
    <x v="0"/>
    <n v="126633.02"/>
    <n v="120000"/>
    <n v="126633.02"/>
    <n v="126633.02"/>
    <n v="116080.25"/>
    <n v="10552.770000000004"/>
    <n v="116080.25"/>
    <n v="0"/>
    <n v="105527.5"/>
    <n v="10552.75"/>
    <n v="0"/>
    <n v="0"/>
    <n v="6633.02"/>
    <n v="0"/>
    <n v="0"/>
    <n v="6633.02"/>
    <m/>
    <n v="126633.02"/>
    <n v="0"/>
  </r>
  <r>
    <s v="1.1-00-23"/>
    <x v="0"/>
    <x v="0"/>
    <s v="1.3.4"/>
    <x v="0"/>
    <x v="0"/>
    <x v="0"/>
    <x v="0"/>
    <s v="01_23"/>
    <x v="9"/>
    <n v="5"/>
    <x v="4"/>
    <s v="002_23"/>
    <x v="13"/>
    <n v="2"/>
    <x v="15"/>
    <x v="2"/>
    <x v="2"/>
    <x v="65"/>
    <x v="65"/>
    <n v="0"/>
    <x v="0"/>
    <n v="321646"/>
    <n v="500000"/>
    <n v="321646"/>
    <n v="321646"/>
    <n v="301246"/>
    <n v="20400"/>
    <n v="301246"/>
    <n v="0"/>
    <n v="301246"/>
    <n v="0"/>
    <n v="0"/>
    <n v="0"/>
    <n v="0"/>
    <n v="0"/>
    <n v="178354"/>
    <n v="-178354"/>
    <m/>
    <n v="321646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65"/>
    <x v="65"/>
    <n v="0"/>
    <x v="0"/>
    <n v="0"/>
    <n v="0"/>
    <n v="0"/>
    <n v="0"/>
    <n v="0"/>
    <n v="0"/>
    <n v="0"/>
    <n v="0"/>
    <n v="0"/>
    <n v="0"/>
    <n v="0"/>
    <n v="0"/>
    <n v="10000"/>
    <n v="0"/>
    <n v="10000"/>
    <n v="0"/>
    <m/>
    <n v="0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2"/>
    <x v="2"/>
    <x v="66"/>
    <x v="66"/>
    <n v="0"/>
    <x v="0"/>
    <n v="3480000"/>
    <n v="3480000"/>
    <n v="3480000"/>
    <n v="3480000"/>
    <n v="2784000"/>
    <n v="696000"/>
    <n v="2784000"/>
    <n v="0"/>
    <n v="2784000"/>
    <n v="0"/>
    <n v="0"/>
    <n v="0"/>
    <n v="0"/>
    <n v="0"/>
    <n v="0"/>
    <n v="0"/>
    <m/>
    <n v="3480000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66"/>
    <x v="66"/>
    <n v="0"/>
    <x v="0"/>
    <n v="645538.11"/>
    <n v="3900000"/>
    <n v="645538.11"/>
    <n v="645538.11"/>
    <n v="645538.11"/>
    <n v="0"/>
    <n v="645538.11"/>
    <n v="0"/>
    <n v="645538.11"/>
    <n v="0"/>
    <n v="0"/>
    <n v="0"/>
    <n v="0"/>
    <n v="0"/>
    <n v="3254461.89"/>
    <n v="-3254461.89"/>
    <m/>
    <n v="645538.11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66"/>
    <x v="66"/>
    <n v="0"/>
    <x v="0"/>
    <n v="225620"/>
    <n v="230000"/>
    <n v="225620"/>
    <n v="225620"/>
    <n v="225620"/>
    <n v="0"/>
    <n v="225620"/>
    <n v="0"/>
    <n v="225620"/>
    <n v="0"/>
    <n v="0"/>
    <n v="0"/>
    <n v="0"/>
    <n v="0"/>
    <n v="4380"/>
    <n v="-4380"/>
    <m/>
    <n v="225620"/>
    <n v="0"/>
  </r>
  <r>
    <s v="1.1-00-23"/>
    <x v="0"/>
    <x v="0"/>
    <s v="1.3.5"/>
    <x v="11"/>
    <x v="5"/>
    <x v="5"/>
    <x v="0"/>
    <s v="03_23"/>
    <x v="10"/>
    <n v="1"/>
    <x v="2"/>
    <s v="011_23"/>
    <x v="15"/>
    <n v="17"/>
    <x v="17"/>
    <x v="2"/>
    <x v="2"/>
    <x v="66"/>
    <x v="66"/>
    <n v="0"/>
    <x v="0"/>
    <n v="1859400"/>
    <n v="2375000"/>
    <n v="1859400"/>
    <n v="1859400"/>
    <n v="1844400"/>
    <n v="15000"/>
    <n v="1542800"/>
    <n v="301600"/>
    <n v="1444200"/>
    <n v="98600"/>
    <n v="0"/>
    <n v="0"/>
    <n v="0"/>
    <n v="0"/>
    <n v="515600"/>
    <n v="-515600"/>
    <m/>
    <n v="1859400"/>
    <n v="0"/>
  </r>
  <r>
    <s v="2.6-05-23"/>
    <x v="7"/>
    <x v="0"/>
    <s v="1.7.1"/>
    <x v="1"/>
    <x v="1"/>
    <x v="1"/>
    <x v="0"/>
    <s v="08_23"/>
    <x v="1"/>
    <n v="7"/>
    <x v="1"/>
    <s v="025_23"/>
    <x v="1"/>
    <n v="41"/>
    <x v="2"/>
    <x v="2"/>
    <x v="2"/>
    <x v="67"/>
    <x v="67"/>
    <n v="0"/>
    <x v="0"/>
    <n v="50709.34"/>
    <n v="0"/>
    <n v="45240"/>
    <n v="0"/>
    <n v="0"/>
    <n v="0"/>
    <n v="0"/>
    <n v="0"/>
    <n v="0"/>
    <n v="0"/>
    <n v="5469.3399999999965"/>
    <n v="148790.01"/>
    <n v="0"/>
    <n v="0"/>
    <n v="98080.67"/>
    <n v="50709.34"/>
    <m/>
    <n v="50709.34"/>
    <n v="5469.3399999999965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2"/>
    <x v="2"/>
    <x v="67"/>
    <x v="67"/>
    <n v="0"/>
    <x v="0"/>
    <n v="5555159.96"/>
    <n v="5000000"/>
    <n v="6327644.5599999996"/>
    <n v="6097546.96"/>
    <n v="5555159.96"/>
    <n v="542387"/>
    <n v="5555159.96"/>
    <n v="0"/>
    <n v="5555159.96"/>
    <n v="0"/>
    <n v="-772484.59999999963"/>
    <n v="0"/>
    <n v="1775246"/>
    <n v="0"/>
    <n v="1220086.04"/>
    <n v="555159.96"/>
    <n v="772484.6"/>
    <n v="6327644.5599999996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67"/>
    <x v="67"/>
    <n v="0"/>
    <x v="0"/>
    <n v="68987.75"/>
    <n v="0"/>
    <n v="68987.75"/>
    <n v="68987.75"/>
    <n v="68987.75"/>
    <n v="0"/>
    <n v="68987.75"/>
    <n v="0"/>
    <n v="68987.75"/>
    <n v="0"/>
    <n v="0"/>
    <n v="0"/>
    <n v="69408"/>
    <n v="0"/>
    <n v="420.25"/>
    <n v="68987.75"/>
    <m/>
    <n v="68987.75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2"/>
    <x v="2"/>
    <x v="68"/>
    <x v="68"/>
    <n v="0"/>
    <x v="0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1.1-00-23"/>
    <x v="0"/>
    <x v="2"/>
    <s v="3.8.4"/>
    <x v="5"/>
    <x v="0"/>
    <x v="0"/>
    <x v="0"/>
    <s v="11_23"/>
    <x v="6"/>
    <n v="6"/>
    <x v="0"/>
    <s v="031_23"/>
    <x v="6"/>
    <n v="50"/>
    <x v="8"/>
    <x v="2"/>
    <x v="2"/>
    <x v="68"/>
    <x v="68"/>
    <n v="0"/>
    <x v="0"/>
    <n v="10493919.99"/>
    <n v="275000"/>
    <n v="10493919.99"/>
    <n v="10493919.99"/>
    <n v="6013286.79"/>
    <n v="4480633.2"/>
    <n v="6013286.79"/>
    <n v="0"/>
    <n v="3875486.8"/>
    <n v="2137799.9900000002"/>
    <n v="0"/>
    <n v="10221425.59"/>
    <n v="0"/>
    <n v="0"/>
    <n v="2505.6"/>
    <n v="10218919.99"/>
    <m/>
    <n v="10493919.99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68"/>
    <x v="68"/>
    <n v="0"/>
    <x v="0"/>
    <n v="2605267.2000000002"/>
    <n v="994495"/>
    <n v="2605267.2000000002"/>
    <n v="2605267.2000000002"/>
    <n v="2512966"/>
    <n v="92301.200000000186"/>
    <n v="2466815.4"/>
    <n v="46150.600000000093"/>
    <n v="2466815.4"/>
    <n v="0"/>
    <n v="0"/>
    <n v="0"/>
    <n v="1610772.2"/>
    <n v="0"/>
    <n v="0"/>
    <n v="1610772.2"/>
    <m/>
    <n v="2605267.2000000002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68"/>
    <x v="68"/>
    <n v="0"/>
    <x v="0"/>
    <n v="69600"/>
    <n v="100000"/>
    <n v="69600"/>
    <n v="69600"/>
    <n v="69600"/>
    <n v="0"/>
    <n v="69600"/>
    <n v="0"/>
    <n v="69600"/>
    <n v="0"/>
    <n v="0"/>
    <n v="0"/>
    <n v="0"/>
    <n v="0"/>
    <n v="30400"/>
    <n v="-30400"/>
    <m/>
    <n v="69600"/>
    <n v="0"/>
  </r>
  <r>
    <s v="2.5-02-23"/>
    <x v="6"/>
    <x v="0"/>
    <s v="1.7.1"/>
    <x v="1"/>
    <x v="1"/>
    <x v="1"/>
    <x v="0"/>
    <s v="08_23"/>
    <x v="1"/>
    <n v="7"/>
    <x v="1"/>
    <s v="025_23"/>
    <x v="1"/>
    <n v="40"/>
    <x v="28"/>
    <x v="2"/>
    <x v="2"/>
    <x v="69"/>
    <x v="69"/>
    <n v="0"/>
    <x v="0"/>
    <n v="2988258.76"/>
    <n v="3000000"/>
    <n v="2963000"/>
    <n v="2963000"/>
    <n v="894000"/>
    <n v="2069000"/>
    <n v="894000"/>
    <n v="0"/>
    <n v="894000"/>
    <n v="0"/>
    <n v="25258.759999999776"/>
    <n v="0"/>
    <n v="0"/>
    <n v="0"/>
    <n v="11741.24"/>
    <n v="-11741.24"/>
    <n v="-25258.76"/>
    <n v="2963000"/>
    <n v="0"/>
  </r>
  <r>
    <s v="1.1-00-23"/>
    <x v="0"/>
    <x v="0"/>
    <s v="1.7.1"/>
    <x v="1"/>
    <x v="1"/>
    <x v="1"/>
    <x v="0"/>
    <s v="08_23"/>
    <x v="1"/>
    <n v="7"/>
    <x v="1"/>
    <s v="025_23"/>
    <x v="1"/>
    <n v="41"/>
    <x v="2"/>
    <x v="2"/>
    <x v="2"/>
    <x v="69"/>
    <x v="69"/>
    <n v="0"/>
    <x v="0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69"/>
    <x v="69"/>
    <n v="33"/>
    <x v="6"/>
    <n v="139200"/>
    <n v="0"/>
    <n v="139200"/>
    <n v="139200"/>
    <n v="97440"/>
    <n v="41760"/>
    <n v="97440"/>
    <n v="0"/>
    <n v="83520"/>
    <n v="13920"/>
    <n v="0"/>
    <n v="0"/>
    <n v="139200"/>
    <n v="0"/>
    <n v="0"/>
    <n v="139200"/>
    <m/>
    <n v="139200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69"/>
    <x v="69"/>
    <n v="34"/>
    <x v="7"/>
    <n v="40136"/>
    <n v="0"/>
    <n v="40136"/>
    <n v="40136"/>
    <n v="40136"/>
    <n v="0"/>
    <n v="0"/>
    <n v="40136"/>
    <n v="0"/>
    <n v="0"/>
    <n v="0"/>
    <n v="0"/>
    <n v="50386"/>
    <n v="0"/>
    <n v="10250"/>
    <n v="40136"/>
    <m/>
    <n v="40136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69"/>
    <x v="69"/>
    <n v="35"/>
    <x v="8"/>
    <n v="73044.5"/>
    <n v="0"/>
    <n v="72348.5"/>
    <n v="72348.5"/>
    <n v="62604.5"/>
    <n v="9744"/>
    <n v="62604.5"/>
    <n v="0"/>
    <n v="62604.5"/>
    <n v="0"/>
    <n v="696"/>
    <n v="619200"/>
    <n v="65900"/>
    <n v="0"/>
    <n v="612055.5"/>
    <n v="73044.5"/>
    <m/>
    <n v="73044.5"/>
    <n v="696"/>
  </r>
  <r>
    <s v="1.1-00-23"/>
    <x v="0"/>
    <x v="1"/>
    <s v="2.7.1"/>
    <x v="9"/>
    <x v="2"/>
    <x v="2"/>
    <x v="0"/>
    <s v="06_23"/>
    <x v="5"/>
    <n v="5"/>
    <x v="4"/>
    <s v="018_23"/>
    <x v="24"/>
    <n v="30"/>
    <x v="31"/>
    <x v="2"/>
    <x v="2"/>
    <x v="70"/>
    <x v="70"/>
    <n v="0"/>
    <x v="0"/>
    <n v="462979.2"/>
    <n v="470000"/>
    <n v="462979.2"/>
    <n v="462979.2"/>
    <n v="462979.2"/>
    <n v="0"/>
    <n v="462979.2"/>
    <n v="0"/>
    <n v="462979.2"/>
    <n v="0"/>
    <n v="0"/>
    <n v="0"/>
    <n v="0"/>
    <n v="0"/>
    <n v="7020.8"/>
    <n v="-7020.8"/>
    <m/>
    <n v="462979.2"/>
    <n v="0"/>
  </r>
  <r>
    <s v="2.6-06-23"/>
    <x v="2"/>
    <x v="0"/>
    <s v="1.3.4"/>
    <x v="0"/>
    <x v="0"/>
    <x v="0"/>
    <x v="0"/>
    <s v="01_23"/>
    <x v="9"/>
    <n v="6"/>
    <x v="0"/>
    <s v="003_23"/>
    <x v="21"/>
    <n v="3"/>
    <x v="26"/>
    <x v="2"/>
    <x v="2"/>
    <x v="71"/>
    <x v="71"/>
    <n v="48"/>
    <x v="1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2.6-06-23"/>
    <x v="2"/>
    <x v="0"/>
    <s v="1.3.4"/>
    <x v="0"/>
    <x v="0"/>
    <x v="0"/>
    <x v="0"/>
    <s v="01_23"/>
    <x v="9"/>
    <n v="6"/>
    <x v="0"/>
    <s v="003_23"/>
    <x v="21"/>
    <n v="3"/>
    <x v="26"/>
    <x v="2"/>
    <x v="2"/>
    <x v="71"/>
    <x v="71"/>
    <n v="57"/>
    <x v="2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2"/>
    <x v="2"/>
    <x v="71"/>
    <x v="71"/>
    <n v="63"/>
    <x v="1"/>
    <n v="9846.66"/>
    <n v="0"/>
    <n v="9790.4"/>
    <n v="9790.4"/>
    <n v="0"/>
    <n v="9790.4"/>
    <n v="0"/>
    <n v="0"/>
    <n v="0"/>
    <n v="0"/>
    <n v="56.260000000000218"/>
    <n v="7375"/>
    <n v="3346.66"/>
    <n v="0"/>
    <n v="875"/>
    <n v="9846.66"/>
    <m/>
    <n v="9846.66"/>
    <n v="56.260000000000218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2"/>
    <x v="2"/>
    <x v="71"/>
    <x v="71"/>
    <n v="65"/>
    <x v="2"/>
    <n v="6478.6"/>
    <n v="0"/>
    <n v="6478.6"/>
    <n v="6478.6"/>
    <n v="0"/>
    <n v="6478.6"/>
    <n v="0"/>
    <n v="0"/>
    <n v="0"/>
    <n v="0"/>
    <n v="0"/>
    <n v="6500"/>
    <n v="3325.26"/>
    <n v="0"/>
    <n v="3346.66"/>
    <n v="6478.6"/>
    <m/>
    <n v="6478.6"/>
    <n v="0"/>
  </r>
  <r>
    <s v="2.6-15-23"/>
    <x v="5"/>
    <x v="0"/>
    <s v="1.3.4"/>
    <x v="0"/>
    <x v="0"/>
    <x v="0"/>
    <x v="0"/>
    <s v="01_23"/>
    <x v="9"/>
    <n v="6"/>
    <x v="0"/>
    <s v="003_23"/>
    <x v="21"/>
    <n v="3"/>
    <x v="26"/>
    <x v="2"/>
    <x v="2"/>
    <x v="71"/>
    <x v="71"/>
    <n v="0"/>
    <x v="0"/>
    <n v="30000"/>
    <n v="0"/>
    <n v="0"/>
    <n v="0"/>
    <n v="0"/>
    <n v="0"/>
    <n v="0"/>
    <n v="0"/>
    <n v="0"/>
    <n v="0"/>
    <n v="30000"/>
    <n v="30000"/>
    <n v="0"/>
    <n v="0"/>
    <n v="0"/>
    <n v="30000"/>
    <m/>
    <n v="30000"/>
    <n v="30000"/>
  </r>
  <r>
    <s v="2.6-05-23"/>
    <x v="7"/>
    <x v="0"/>
    <s v="1.3.4"/>
    <x v="0"/>
    <x v="0"/>
    <x v="0"/>
    <x v="0"/>
    <s v="01_23"/>
    <x v="9"/>
    <n v="6"/>
    <x v="0"/>
    <s v="003_23"/>
    <x v="21"/>
    <n v="3"/>
    <x v="26"/>
    <x v="2"/>
    <x v="2"/>
    <x v="71"/>
    <x v="71"/>
    <n v="0"/>
    <x v="0"/>
    <n v="27500"/>
    <n v="0"/>
    <n v="0"/>
    <n v="0"/>
    <n v="0"/>
    <n v="0"/>
    <n v="0"/>
    <n v="0"/>
    <n v="0"/>
    <n v="0"/>
    <n v="27500"/>
    <n v="0"/>
    <n v="27500"/>
    <n v="0"/>
    <n v="0"/>
    <n v="27500"/>
    <m/>
    <n v="27500"/>
    <n v="27500"/>
  </r>
  <r>
    <s v="2.6-05-23"/>
    <x v="7"/>
    <x v="0"/>
    <s v="1.3.4"/>
    <x v="0"/>
    <x v="0"/>
    <x v="0"/>
    <x v="0"/>
    <s v="01_23"/>
    <x v="9"/>
    <n v="6"/>
    <x v="0"/>
    <s v="004_23"/>
    <x v="23"/>
    <n v="4"/>
    <x v="29"/>
    <x v="2"/>
    <x v="2"/>
    <x v="71"/>
    <x v="71"/>
    <n v="0"/>
    <x v="0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1.1-00-23"/>
    <x v="0"/>
    <x v="0"/>
    <s v="1.7.1"/>
    <x v="1"/>
    <x v="1"/>
    <x v="1"/>
    <x v="0"/>
    <s v="08_23"/>
    <x v="1"/>
    <n v="7"/>
    <x v="1"/>
    <s v="025_23"/>
    <x v="1"/>
    <n v="41"/>
    <x v="2"/>
    <x v="2"/>
    <x v="2"/>
    <x v="71"/>
    <x v="71"/>
    <n v="0"/>
    <x v="0"/>
    <n v="7424"/>
    <n v="0"/>
    <n v="7424"/>
    <n v="0"/>
    <n v="0"/>
    <n v="0"/>
    <n v="0"/>
    <n v="0"/>
    <n v="0"/>
    <n v="0"/>
    <n v="0"/>
    <n v="0"/>
    <n v="7424"/>
    <n v="0"/>
    <n v="0"/>
    <n v="7424"/>
    <m/>
    <n v="7424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2"/>
    <x v="2"/>
    <x v="71"/>
    <x v="71"/>
    <n v="0"/>
    <x v="0"/>
    <n v="0"/>
    <n v="1500000"/>
    <n v="0"/>
    <n v="0"/>
    <n v="0"/>
    <n v="0"/>
    <n v="0"/>
    <n v="0"/>
    <n v="0"/>
    <n v="0"/>
    <n v="0"/>
    <n v="0"/>
    <n v="1255"/>
    <n v="0"/>
    <n v="1501255"/>
    <n v="-1500000"/>
    <m/>
    <n v="0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2"/>
    <x v="2"/>
    <x v="71"/>
    <x v="71"/>
    <n v="0"/>
    <x v="0"/>
    <n v="0"/>
    <n v="1100000"/>
    <n v="0"/>
    <n v="0"/>
    <n v="0"/>
    <n v="0"/>
    <n v="0"/>
    <n v="0"/>
    <n v="0"/>
    <n v="0"/>
    <n v="0"/>
    <n v="0"/>
    <n v="0"/>
    <n v="0"/>
    <n v="1100000"/>
    <n v="-1100000"/>
    <m/>
    <n v="0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71"/>
    <x v="71"/>
    <n v="0"/>
    <x v="0"/>
    <n v="4566"/>
    <n v="0"/>
    <n v="4566"/>
    <n v="4566"/>
    <n v="4566"/>
    <n v="0"/>
    <n v="4566"/>
    <n v="0"/>
    <n v="4566"/>
    <n v="0"/>
    <n v="0"/>
    <n v="0"/>
    <n v="9566"/>
    <n v="0"/>
    <n v="5000"/>
    <n v="4566"/>
    <m/>
    <n v="4566"/>
    <n v="0"/>
  </r>
  <r>
    <s v="1.1-00-23"/>
    <x v="0"/>
    <x v="0"/>
    <s v="1.3.4"/>
    <x v="0"/>
    <x v="0"/>
    <x v="0"/>
    <x v="0"/>
    <s v="01_23"/>
    <x v="9"/>
    <n v="6"/>
    <x v="0"/>
    <s v="003_23"/>
    <x v="21"/>
    <n v="3"/>
    <x v="26"/>
    <x v="2"/>
    <x v="2"/>
    <x v="71"/>
    <x v="71"/>
    <n v="0"/>
    <x v="0"/>
    <n v="14255044.73"/>
    <n v="10500000"/>
    <n v="14755146.25"/>
    <n v="13885184.92"/>
    <n v="12180307.4"/>
    <n v="1704877.5199999996"/>
    <n v="12153084.52"/>
    <n v="27222.88000000082"/>
    <n v="12153084.52"/>
    <n v="0"/>
    <n v="-500101.51999999955"/>
    <n v="3000000"/>
    <n v="2862147.7"/>
    <n v="0"/>
    <n v="2107102.9700000002"/>
    <n v="3755044.73"/>
    <n v="500101.52"/>
    <n v="14755146.25"/>
    <n v="0"/>
  </r>
  <r>
    <s v="1.1-00-23"/>
    <x v="0"/>
    <x v="0"/>
    <s v="1.3.4"/>
    <x v="0"/>
    <x v="6"/>
    <x v="6"/>
    <x v="0"/>
    <s v="07_23"/>
    <x v="7"/>
    <n v="3"/>
    <x v="5"/>
    <s v="023_23"/>
    <x v="22"/>
    <n v="37"/>
    <x v="27"/>
    <x v="2"/>
    <x v="2"/>
    <x v="71"/>
    <x v="71"/>
    <n v="0"/>
    <x v="0"/>
    <n v="12318.5"/>
    <n v="0"/>
    <n v="12318.5"/>
    <n v="12318.5"/>
    <n v="12318.5"/>
    <n v="0"/>
    <n v="12318.5"/>
    <n v="0"/>
    <n v="12318.5"/>
    <n v="0"/>
    <n v="0"/>
    <n v="12318.5"/>
    <n v="0"/>
    <n v="0"/>
    <n v="0"/>
    <n v="12318.5"/>
    <m/>
    <n v="12318.5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72"/>
    <x v="72"/>
    <n v="0"/>
    <x v="0"/>
    <n v="20885568"/>
    <n v="0"/>
    <n v="20885568"/>
    <n v="20885568"/>
    <n v="19145104"/>
    <n v="1740464"/>
    <n v="19145104"/>
    <n v="0"/>
    <n v="19145104"/>
    <n v="0"/>
    <n v="0"/>
    <n v="0"/>
    <n v="20885568"/>
    <n v="0"/>
    <n v="0"/>
    <n v="20885568"/>
    <m/>
    <n v="20885568"/>
    <n v="0"/>
  </r>
  <r>
    <s v="1.1-00-23"/>
    <x v="0"/>
    <x v="0"/>
    <s v="1.3.4"/>
    <x v="0"/>
    <x v="0"/>
    <x v="0"/>
    <x v="0"/>
    <s v="07_23"/>
    <x v="7"/>
    <n v="3"/>
    <x v="5"/>
    <s v="019_23"/>
    <x v="10"/>
    <n v="33"/>
    <x v="12"/>
    <x v="2"/>
    <x v="2"/>
    <x v="72"/>
    <x v="72"/>
    <n v="0"/>
    <x v="0"/>
    <n v="5006935"/>
    <n v="5000000"/>
    <n v="5006935"/>
    <n v="5006935"/>
    <n v="4588496"/>
    <n v="418439"/>
    <n v="4588496"/>
    <n v="0"/>
    <n v="4588496"/>
    <n v="0"/>
    <n v="0"/>
    <n v="350000"/>
    <n v="0"/>
    <n v="0"/>
    <n v="343065"/>
    <n v="6935"/>
    <n v="500000"/>
    <n v="5506935"/>
    <n v="50000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2"/>
    <x v="2"/>
    <x v="73"/>
    <x v="73"/>
    <n v="0"/>
    <x v="0"/>
    <n v="41396920"/>
    <n v="42000000"/>
    <n v="44932600"/>
    <n v="44932600"/>
    <n v="41396920"/>
    <n v="3535680"/>
    <n v="37861240"/>
    <n v="3535680"/>
    <n v="37861240"/>
    <n v="0"/>
    <n v="-3535680"/>
    <n v="0"/>
    <n v="0"/>
    <n v="0"/>
    <n v="603080"/>
    <n v="-603080"/>
    <n v="3535680"/>
    <n v="44932600"/>
    <n v="0"/>
  </r>
  <r>
    <s v="2.6-06-23"/>
    <x v="2"/>
    <x v="0"/>
    <s v="1.3.4"/>
    <x v="0"/>
    <x v="0"/>
    <x v="0"/>
    <x v="0"/>
    <s v="05_23"/>
    <x v="0"/>
    <n v="6"/>
    <x v="0"/>
    <s v="015_23"/>
    <x v="0"/>
    <n v="21"/>
    <x v="1"/>
    <x v="2"/>
    <x v="2"/>
    <x v="74"/>
    <x v="74"/>
    <n v="58"/>
    <x v="2"/>
    <n v="2549.7399999999998"/>
    <n v="0"/>
    <n v="0"/>
    <n v="0"/>
    <n v="0"/>
    <n v="0"/>
    <n v="0"/>
    <n v="0"/>
    <n v="0"/>
    <n v="0"/>
    <n v="2549.7399999999998"/>
    <n v="5000"/>
    <n v="0"/>
    <n v="0"/>
    <n v="2450.2600000000002"/>
    <n v="2549.7399999999998"/>
    <m/>
    <n v="2549.7399999999998"/>
    <n v="2549.7399999999998"/>
  </r>
  <r>
    <s v="2.6-15-23"/>
    <x v="5"/>
    <x v="0"/>
    <s v="1.3.4"/>
    <x v="0"/>
    <x v="0"/>
    <x v="0"/>
    <x v="0"/>
    <s v="05_23"/>
    <x v="0"/>
    <n v="6"/>
    <x v="0"/>
    <s v="015_23"/>
    <x v="0"/>
    <n v="21"/>
    <x v="1"/>
    <x v="2"/>
    <x v="2"/>
    <x v="74"/>
    <x v="74"/>
    <n v="0"/>
    <x v="0"/>
    <n v="79424"/>
    <n v="0"/>
    <n v="79170"/>
    <n v="79170"/>
    <n v="0"/>
    <n v="79170"/>
    <n v="0"/>
    <n v="0"/>
    <n v="0"/>
    <n v="0"/>
    <n v="254"/>
    <n v="79424"/>
    <n v="0"/>
    <n v="0"/>
    <n v="0"/>
    <n v="79424"/>
    <m/>
    <n v="79424"/>
    <n v="254"/>
  </r>
  <r>
    <s v="1.1-00-23"/>
    <x v="0"/>
    <x v="1"/>
    <s v="2.7.1"/>
    <x v="9"/>
    <x v="0"/>
    <x v="0"/>
    <x v="0"/>
    <s v="10_23"/>
    <x v="8"/>
    <n v="4"/>
    <x v="3"/>
    <s v="030_23"/>
    <x v="11"/>
    <n v="48"/>
    <x v="13"/>
    <x v="2"/>
    <x v="2"/>
    <x v="74"/>
    <x v="74"/>
    <n v="0"/>
    <x v="0"/>
    <n v="0"/>
    <n v="0"/>
    <n v="0"/>
    <n v="0"/>
    <n v="0"/>
    <n v="0"/>
    <n v="0"/>
    <n v="0"/>
    <n v="0"/>
    <n v="0"/>
    <n v="0"/>
    <n v="0"/>
    <n v="600000"/>
    <n v="0"/>
    <n v="600000"/>
    <n v="0"/>
    <m/>
    <n v="0"/>
    <n v="0"/>
  </r>
  <r>
    <s v="1.1-00-23"/>
    <x v="0"/>
    <x v="0"/>
    <s v="1.7.1"/>
    <x v="1"/>
    <x v="1"/>
    <x v="1"/>
    <x v="0"/>
    <s v="08_23"/>
    <x v="1"/>
    <n v="7"/>
    <x v="1"/>
    <s v="025_23"/>
    <x v="1"/>
    <n v="41"/>
    <x v="2"/>
    <x v="2"/>
    <x v="2"/>
    <x v="74"/>
    <x v="74"/>
    <n v="0"/>
    <x v="0"/>
    <n v="1900000"/>
    <n v="1900000"/>
    <n v="1900000"/>
    <n v="1900000"/>
    <n v="1500000"/>
    <n v="400000"/>
    <n v="1500000"/>
    <n v="0"/>
    <n v="1500000"/>
    <n v="0"/>
    <n v="0"/>
    <n v="0"/>
    <n v="0"/>
    <n v="0"/>
    <n v="0"/>
    <n v="0"/>
    <m/>
    <n v="1900000"/>
    <n v="0"/>
  </r>
  <r>
    <s v="1.1-00-23"/>
    <x v="0"/>
    <x v="2"/>
    <s v="3.8.4"/>
    <x v="5"/>
    <x v="0"/>
    <x v="0"/>
    <x v="0"/>
    <s v="11_23"/>
    <x v="6"/>
    <n v="6"/>
    <x v="0"/>
    <s v="031_23"/>
    <x v="6"/>
    <n v="50"/>
    <x v="8"/>
    <x v="2"/>
    <x v="2"/>
    <x v="74"/>
    <x v="74"/>
    <n v="0"/>
    <x v="0"/>
    <n v="487200"/>
    <n v="0"/>
    <n v="487200"/>
    <n v="487200"/>
    <n v="0"/>
    <n v="487200"/>
    <n v="0"/>
    <n v="0"/>
    <n v="0"/>
    <n v="0"/>
    <n v="0"/>
    <n v="0"/>
    <n v="487200"/>
    <n v="0"/>
    <n v="0"/>
    <n v="487200"/>
    <m/>
    <n v="487200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2"/>
    <x v="2"/>
    <x v="74"/>
    <x v="74"/>
    <n v="0"/>
    <x v="0"/>
    <n v="11303879.15"/>
    <n v="4000000"/>
    <n v="9506496.5800000001"/>
    <n v="9506496.5800000001"/>
    <n v="8896227.5399999991"/>
    <n v="610269.04000000097"/>
    <n v="8112179.3300000001"/>
    <n v="784048.20999999903"/>
    <n v="8112179.3399999999"/>
    <n v="-9.9999997764825821E-3"/>
    <n v="1797382.5700000003"/>
    <n v="8000000"/>
    <n v="0"/>
    <n v="0"/>
    <n v="696120.85"/>
    <n v="7303879.1500000004"/>
    <m/>
    <n v="11303879.15"/>
    <n v="1797382.5700000003"/>
  </r>
  <r>
    <s v="1.1-00-23"/>
    <x v="0"/>
    <x v="0"/>
    <s v="1.3.4"/>
    <x v="0"/>
    <x v="4"/>
    <x v="4"/>
    <x v="0"/>
    <s v="02_23"/>
    <x v="2"/>
    <n v="1"/>
    <x v="2"/>
    <s v="010_23"/>
    <x v="2"/>
    <n v="15"/>
    <x v="32"/>
    <x v="2"/>
    <x v="2"/>
    <x v="74"/>
    <x v="74"/>
    <n v="0"/>
    <x v="0"/>
    <n v="1053280"/>
    <n v="1000000"/>
    <n v="1053280"/>
    <n v="953520"/>
    <n v="0"/>
    <n v="953520"/>
    <n v="0"/>
    <n v="0"/>
    <n v="0"/>
    <n v="0"/>
    <n v="0"/>
    <n v="1000000"/>
    <n v="54288"/>
    <n v="0"/>
    <n v="1001008"/>
    <n v="53280"/>
    <m/>
    <n v="1053280"/>
    <n v="0"/>
  </r>
  <r>
    <s v="1.1-00-23"/>
    <x v="0"/>
    <x v="0"/>
    <s v="1.3.4"/>
    <x v="0"/>
    <x v="0"/>
    <x v="0"/>
    <x v="0"/>
    <s v="01_23"/>
    <x v="9"/>
    <n v="6"/>
    <x v="0"/>
    <s v="004_23"/>
    <x v="23"/>
    <n v="4"/>
    <x v="29"/>
    <x v="2"/>
    <x v="2"/>
    <x v="74"/>
    <x v="74"/>
    <n v="0"/>
    <x v="0"/>
    <n v="350400"/>
    <n v="450000"/>
    <n v="350400"/>
    <n v="350400"/>
    <n v="350400"/>
    <n v="0"/>
    <n v="292000"/>
    <n v="58400"/>
    <n v="292000"/>
    <n v="0"/>
    <n v="0"/>
    <n v="5000"/>
    <n v="0"/>
    <n v="0"/>
    <n v="104600"/>
    <n v="-99600"/>
    <m/>
    <n v="350400"/>
    <n v="0"/>
  </r>
  <r>
    <s v="1.1-00-23"/>
    <x v="0"/>
    <x v="0"/>
    <s v="1.3.4"/>
    <x v="0"/>
    <x v="5"/>
    <x v="5"/>
    <x v="0"/>
    <s v="02_23"/>
    <x v="2"/>
    <n v="1"/>
    <x v="2"/>
    <s v="007_23"/>
    <x v="25"/>
    <n v="7"/>
    <x v="33"/>
    <x v="2"/>
    <x v="2"/>
    <x v="74"/>
    <x v="74"/>
    <n v="0"/>
    <x v="0"/>
    <n v="1447508.01"/>
    <n v="0"/>
    <n v="1447508.01"/>
    <n v="1447508.01"/>
    <n v="726508"/>
    <n v="721000.01"/>
    <n v="726508"/>
    <n v="0"/>
    <n v="726508"/>
    <n v="0"/>
    <n v="0"/>
    <n v="0"/>
    <n v="1457888"/>
    <n v="0"/>
    <n v="10379.99"/>
    <n v="1447508.01"/>
    <m/>
    <n v="1447508.01"/>
    <n v="0"/>
  </r>
  <r>
    <s v="1.1-00-23"/>
    <x v="0"/>
    <x v="0"/>
    <s v="1.3.4"/>
    <x v="0"/>
    <x v="7"/>
    <x v="7"/>
    <x v="0"/>
    <s v="01_23"/>
    <x v="9"/>
    <n v="6"/>
    <x v="0"/>
    <s v="006_23"/>
    <x v="26"/>
    <n v="6"/>
    <x v="34"/>
    <x v="2"/>
    <x v="2"/>
    <x v="74"/>
    <x v="74"/>
    <n v="0"/>
    <x v="0"/>
    <n v="2111015.56"/>
    <n v="1570000"/>
    <n v="2111015.56"/>
    <n v="2111015.56"/>
    <n v="1165416.01"/>
    <n v="945599.55"/>
    <n v="1165416.01"/>
    <n v="0"/>
    <n v="1165416.01"/>
    <n v="0"/>
    <n v="0"/>
    <n v="541015.56000000006"/>
    <n v="0"/>
    <n v="0"/>
    <n v="0"/>
    <n v="541015.56000000006"/>
    <m/>
    <n v="2111015.56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2"/>
    <x v="2"/>
    <x v="74"/>
    <x v="74"/>
    <n v="0"/>
    <x v="0"/>
    <n v="41064"/>
    <n v="0"/>
    <n v="41064"/>
    <n v="41064"/>
    <n v="41064"/>
    <n v="0"/>
    <n v="0"/>
    <n v="41064"/>
    <n v="0"/>
    <n v="0"/>
    <n v="0"/>
    <n v="0"/>
    <n v="42000"/>
    <n v="0"/>
    <n v="936"/>
    <n v="41064"/>
    <m/>
    <n v="41064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75"/>
    <x v="75"/>
    <n v="0"/>
    <x v="0"/>
    <n v="10171028.73"/>
    <n v="8358322.8600000003"/>
    <n v="10763654.550000001"/>
    <n v="10763654.550000001"/>
    <n v="10763654.550000001"/>
    <n v="0"/>
    <n v="10763654.550000001"/>
    <n v="0"/>
    <n v="10763654.550000001"/>
    <n v="0"/>
    <n v="-592625.8200000003"/>
    <n v="5000000"/>
    <n v="0"/>
    <n v="0"/>
    <n v="3187294.13"/>
    <n v="1812705.87"/>
    <n v="2000000"/>
    <n v="12171028.73"/>
    <n v="1407374.1799999997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75"/>
    <x v="75"/>
    <n v="61"/>
    <x v="9"/>
    <n v="638092.61"/>
    <n v="0"/>
    <n v="638092.61"/>
    <n v="638092.61"/>
    <n v="638092.61"/>
    <n v="0"/>
    <n v="638092.61"/>
    <n v="0"/>
    <n v="638092.61"/>
    <n v="0"/>
    <n v="0"/>
    <n v="0"/>
    <n v="638092.61"/>
    <n v="0"/>
    <n v="0"/>
    <n v="638092.61"/>
    <m/>
    <n v="638092.61"/>
    <n v="0"/>
  </r>
  <r>
    <s v="1.1-00-23"/>
    <x v="0"/>
    <x v="0"/>
    <s v="1.3.4"/>
    <x v="0"/>
    <x v="0"/>
    <x v="0"/>
    <x v="0"/>
    <s v="05_23"/>
    <x v="0"/>
    <n v="6"/>
    <x v="0"/>
    <s v="015_23"/>
    <x v="0"/>
    <n v="24"/>
    <x v="0"/>
    <x v="2"/>
    <x v="2"/>
    <x v="75"/>
    <x v="75"/>
    <n v="0"/>
    <x v="0"/>
    <n v="3767689.01"/>
    <n v="0"/>
    <n v="3767689.01"/>
    <n v="3767689.01"/>
    <n v="3767689.01"/>
    <n v="0"/>
    <n v="3767689.01"/>
    <n v="0"/>
    <n v="3767689.01"/>
    <n v="0"/>
    <n v="0"/>
    <n v="5254432.8499999996"/>
    <n v="0"/>
    <n v="0"/>
    <n v="1486743.84"/>
    <n v="3767689.01"/>
    <m/>
    <n v="3767689.01"/>
    <n v="0"/>
  </r>
  <r>
    <s v="1.1-00-23"/>
    <x v="0"/>
    <x v="0"/>
    <s v="1.3.4"/>
    <x v="0"/>
    <x v="5"/>
    <x v="5"/>
    <x v="0"/>
    <s v="02_23"/>
    <x v="2"/>
    <n v="1"/>
    <x v="2"/>
    <s v="007_23"/>
    <x v="25"/>
    <n v="7"/>
    <x v="33"/>
    <x v="2"/>
    <x v="2"/>
    <x v="75"/>
    <x v="75"/>
    <n v="0"/>
    <x v="0"/>
    <n v="2096912.6"/>
    <n v="500000"/>
    <n v="2096912.6"/>
    <n v="2096912.6"/>
    <n v="1248609.24"/>
    <n v="848303.3600000001"/>
    <n v="1248609.24"/>
    <n v="0"/>
    <n v="1248609.24"/>
    <n v="0"/>
    <n v="0"/>
    <n v="1612609.07"/>
    <n v="500000"/>
    <n v="0"/>
    <n v="515696.47"/>
    <n v="1596912.6"/>
    <m/>
    <n v="2096912.6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76"/>
    <x v="76"/>
    <n v="0"/>
    <x v="0"/>
    <n v="64859142.780000001"/>
    <n v="37831073"/>
    <n v="64859142.780000001"/>
    <n v="64859142.780000001"/>
    <n v="53057572.75"/>
    <n v="11801570.030000001"/>
    <n v="52640134.670000002"/>
    <n v="417438.07999999821"/>
    <n v="52640134.670000002"/>
    <n v="0"/>
    <n v="0"/>
    <n v="31390252.02"/>
    <n v="0"/>
    <n v="0"/>
    <n v="4362182.24"/>
    <n v="27028069.780000001"/>
    <m/>
    <n v="64859142.780000001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77"/>
    <x v="77"/>
    <n v="0"/>
    <x v="0"/>
    <n v="1700000"/>
    <n v="850000"/>
    <n v="1700000"/>
    <n v="1700000"/>
    <n v="1396699.68"/>
    <n v="303300.32000000007"/>
    <n v="970353.09"/>
    <n v="426346.58999999997"/>
    <n v="970353.09"/>
    <n v="0"/>
    <n v="0"/>
    <n v="1000000"/>
    <n v="0"/>
    <n v="0"/>
    <n v="150000"/>
    <n v="850000"/>
    <m/>
    <n v="1700000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78"/>
    <x v="78"/>
    <n v="0"/>
    <x v="0"/>
    <n v="138003.72"/>
    <n v="160000"/>
    <n v="138003.72"/>
    <n v="126403.72"/>
    <n v="126403.72"/>
    <n v="0"/>
    <n v="126403.72"/>
    <n v="0"/>
    <n v="126403.72"/>
    <n v="0"/>
    <n v="0"/>
    <n v="7000"/>
    <n v="0"/>
    <n v="0"/>
    <n v="28996.28"/>
    <n v="-21996.28"/>
    <m/>
    <n v="138003.72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79"/>
    <x v="79"/>
    <n v="0"/>
    <x v="0"/>
    <n v="5375561.7699999996"/>
    <n v="5000000"/>
    <n v="5375561.7699999996"/>
    <n v="5375561.7699999996"/>
    <n v="5374582.1200000001"/>
    <n v="979.64999999944121"/>
    <n v="5374582.1200000001"/>
    <n v="0"/>
    <n v="5374582.1200000001"/>
    <n v="0"/>
    <n v="0"/>
    <n v="0"/>
    <n v="400000"/>
    <n v="0"/>
    <n v="24438.23"/>
    <n v="375561.77"/>
    <m/>
    <n v="5375561.7699999996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2"/>
    <x v="2"/>
    <x v="80"/>
    <x v="80"/>
    <n v="0"/>
    <x v="0"/>
    <n v="6960"/>
    <n v="0"/>
    <n v="6960"/>
    <n v="6960"/>
    <n v="6960"/>
    <n v="0"/>
    <n v="6960"/>
    <n v="0"/>
    <n v="6960"/>
    <n v="0"/>
    <n v="0"/>
    <n v="0"/>
    <n v="7192"/>
    <n v="0"/>
    <n v="232"/>
    <n v="6960"/>
    <m/>
    <n v="6960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81"/>
    <x v="81"/>
    <n v="0"/>
    <x v="0"/>
    <n v="942378.39"/>
    <n v="1080000"/>
    <n v="942378.39"/>
    <n v="942378.39"/>
    <n v="942378.39"/>
    <n v="0"/>
    <n v="942378.39"/>
    <n v="0"/>
    <n v="856935.19"/>
    <n v="85443.20000000007"/>
    <n v="0"/>
    <n v="0"/>
    <n v="0"/>
    <n v="0"/>
    <n v="137621.60999999999"/>
    <n v="-137621.60999999999"/>
    <m/>
    <n v="942378.39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82"/>
    <x v="82"/>
    <n v="0"/>
    <x v="0"/>
    <n v="14934143.58"/>
    <n v="36385568"/>
    <n v="14934143.58"/>
    <n v="14934143.58"/>
    <n v="14934143.58"/>
    <n v="0"/>
    <n v="14934143.58"/>
    <n v="0"/>
    <n v="14934143.58"/>
    <n v="0"/>
    <n v="0"/>
    <n v="0"/>
    <n v="0"/>
    <n v="0"/>
    <n v="21451424.420000002"/>
    <n v="-21451424.420000002"/>
    <n v="1700000"/>
    <n v="16634143.58"/>
    <n v="170000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82"/>
    <x v="82"/>
    <n v="0"/>
    <x v="0"/>
    <n v="126578.04"/>
    <n v="800000"/>
    <n v="126578.04"/>
    <n v="126578.04"/>
    <n v="116029.87"/>
    <n v="10548.169999999998"/>
    <n v="108327.24"/>
    <n v="7702.6299999999901"/>
    <n v="105481.7"/>
    <n v="2845.5400000000081"/>
    <n v="0"/>
    <n v="462408"/>
    <n v="0"/>
    <n v="0"/>
    <n v="1135829.96"/>
    <n v="-673421.96"/>
    <m/>
    <n v="126578.04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2"/>
    <x v="2"/>
    <x v="83"/>
    <x v="83"/>
    <n v="0"/>
    <x v="0"/>
    <n v="4988"/>
    <n v="0"/>
    <n v="4988"/>
    <n v="4988"/>
    <n v="4988"/>
    <n v="0"/>
    <n v="4988"/>
    <n v="0"/>
    <n v="4988"/>
    <n v="0"/>
    <n v="0"/>
    <n v="0"/>
    <n v="5220"/>
    <n v="0"/>
    <n v="232"/>
    <n v="4988"/>
    <m/>
    <n v="4988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83"/>
    <x v="83"/>
    <n v="0"/>
    <x v="0"/>
    <n v="14913.43"/>
    <n v="0"/>
    <n v="14913.43"/>
    <n v="14913.43"/>
    <n v="14913.42"/>
    <n v="1.0000000000218279E-2"/>
    <n v="0"/>
    <n v="14913.42"/>
    <n v="0"/>
    <n v="0"/>
    <n v="0"/>
    <n v="0"/>
    <n v="26000"/>
    <n v="0"/>
    <n v="11086.57"/>
    <n v="14913.43"/>
    <m/>
    <n v="14913.43"/>
    <n v="0"/>
  </r>
  <r>
    <s v="1.1-00-23"/>
    <x v="0"/>
    <x v="0"/>
    <s v="1.3.5"/>
    <x v="11"/>
    <x v="5"/>
    <x v="5"/>
    <x v="0"/>
    <s v="03_23"/>
    <x v="10"/>
    <n v="1"/>
    <x v="2"/>
    <s v="011_23"/>
    <x v="15"/>
    <n v="17"/>
    <x v="17"/>
    <x v="2"/>
    <x v="2"/>
    <x v="83"/>
    <x v="83"/>
    <n v="0"/>
    <x v="0"/>
    <n v="7656"/>
    <n v="0"/>
    <n v="7656"/>
    <n v="0"/>
    <n v="0"/>
    <n v="0"/>
    <n v="0"/>
    <n v="0"/>
    <n v="0"/>
    <n v="0"/>
    <n v="0"/>
    <n v="0"/>
    <n v="8000"/>
    <n v="0"/>
    <n v="344"/>
    <n v="7656"/>
    <m/>
    <n v="7656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2"/>
    <x v="2"/>
    <x v="84"/>
    <x v="84"/>
    <n v="0"/>
    <x v="0"/>
    <n v="128155.02"/>
    <n v="275000"/>
    <n v="128155.02"/>
    <n v="128155.02"/>
    <n v="23998.92"/>
    <n v="104156.1"/>
    <n v="0"/>
    <n v="23998.92"/>
    <n v="0"/>
    <n v="0"/>
    <n v="0"/>
    <n v="79567"/>
    <n v="0"/>
    <n v="0"/>
    <n v="226411.98"/>
    <n v="-146844.98000000001"/>
    <m/>
    <n v="128155.02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2"/>
    <x v="2"/>
    <x v="85"/>
    <x v="85"/>
    <n v="0"/>
    <x v="0"/>
    <n v="626843.77"/>
    <n v="650000"/>
    <n v="626843.77"/>
    <n v="626843.77"/>
    <n v="522659.8"/>
    <n v="104183.97000000003"/>
    <n v="469697.82"/>
    <n v="52961.979999999981"/>
    <n v="469697.82"/>
    <n v="0"/>
    <n v="0"/>
    <n v="20000"/>
    <n v="0"/>
    <n v="0"/>
    <n v="43156.23"/>
    <n v="-23156.23"/>
    <m/>
    <n v="626843.77"/>
    <n v="0"/>
  </r>
  <r>
    <s v="2.6-05-23"/>
    <x v="7"/>
    <x v="0"/>
    <s v="1.3.4"/>
    <x v="0"/>
    <x v="0"/>
    <x v="0"/>
    <x v="0"/>
    <s v="05_23"/>
    <x v="0"/>
    <n v="6"/>
    <x v="0"/>
    <s v="015_23"/>
    <x v="0"/>
    <n v="21"/>
    <x v="1"/>
    <x v="2"/>
    <x v="2"/>
    <x v="86"/>
    <x v="86"/>
    <n v="0"/>
    <x v="0"/>
    <n v="98080.67"/>
    <n v="0"/>
    <n v="98080.66"/>
    <n v="0"/>
    <n v="0"/>
    <n v="0"/>
    <n v="0"/>
    <n v="0"/>
    <n v="0"/>
    <n v="0"/>
    <n v="9.9999999947613105E-3"/>
    <n v="0"/>
    <n v="98080.67"/>
    <n v="0"/>
    <n v="0"/>
    <n v="98080.67"/>
    <m/>
    <n v="98080.67"/>
    <n v="9.9999999947613105E-3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86"/>
    <x v="86"/>
    <n v="0"/>
    <x v="0"/>
    <n v="14398484.73"/>
    <n v="7000000"/>
    <n v="14398484.73"/>
    <n v="14398484.73"/>
    <n v="14398484.65"/>
    <n v="8.0000000074505806E-2"/>
    <n v="14284695.960000001"/>
    <n v="113788.68999999948"/>
    <n v="14154969.09"/>
    <n v="129726.87000000104"/>
    <n v="0"/>
    <n v="9000000"/>
    <n v="0"/>
    <n v="0"/>
    <n v="1601515.27"/>
    <n v="7398484.7300000004"/>
    <m/>
    <n v="14398484.73"/>
    <n v="0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2"/>
    <x v="2"/>
    <x v="87"/>
    <x v="87"/>
    <n v="0"/>
    <x v="0"/>
    <n v="13058.12"/>
    <n v="10000"/>
    <n v="13058.12"/>
    <n v="13058.12"/>
    <n v="13058.12"/>
    <n v="0"/>
    <n v="13058.12"/>
    <n v="0"/>
    <n v="13058.12"/>
    <n v="0"/>
    <n v="0"/>
    <n v="0"/>
    <n v="20000"/>
    <n v="0"/>
    <n v="16941.88"/>
    <n v="3058.12"/>
    <m/>
    <n v="13058.12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2"/>
    <x v="2"/>
    <x v="88"/>
    <x v="88"/>
    <n v="0"/>
    <x v="0"/>
    <n v="198705543.75"/>
    <n v="43006351"/>
    <n v="207544908.49000001"/>
    <n v="207544908.49000001"/>
    <n v="176744501.83000001"/>
    <n v="30800406.659999996"/>
    <n v="174575798.31"/>
    <n v="2168703.5200000107"/>
    <n v="173948864.71000001"/>
    <n v="626933.59999999404"/>
    <n v="-8839364.7400000095"/>
    <n v="155657649"/>
    <n v="41543.75"/>
    <n v="0"/>
    <n v="0"/>
    <n v="155699192.75"/>
    <n v="12500000"/>
    <n v="211205543.75"/>
    <n v="3660635.2599999905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2"/>
    <x v="2"/>
    <x v="88"/>
    <x v="88"/>
    <n v="0"/>
    <x v="0"/>
    <n v="0"/>
    <n v="0"/>
    <n v="0"/>
    <n v="0"/>
    <n v="0"/>
    <n v="0"/>
    <n v="0"/>
    <n v="0"/>
    <n v="0"/>
    <n v="0"/>
    <n v="0"/>
    <n v="24119"/>
    <n v="0"/>
    <n v="0"/>
    <n v="24119"/>
    <n v="0"/>
    <m/>
    <n v="0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88"/>
    <x v="88"/>
    <n v="0"/>
    <x v="0"/>
    <n v="28672664.02"/>
    <n v="13000000"/>
    <n v="30425030.780000001"/>
    <n v="29513556.140000001"/>
    <n v="22988591.530000001"/>
    <n v="6524964.6099999994"/>
    <n v="16636769.09"/>
    <n v="6351822.4400000013"/>
    <n v="16515162.810000001"/>
    <n v="121606.27999999933"/>
    <n v="-1752366.7600000016"/>
    <n v="4176000"/>
    <n v="11542664.02"/>
    <n v="0"/>
    <n v="46000"/>
    <n v="15672664.02"/>
    <n v="4752366.76"/>
    <n v="33425030.780000001"/>
    <n v="3000000"/>
  </r>
  <r>
    <s v="1.1-00-23"/>
    <x v="0"/>
    <x v="0"/>
    <s v="1.3.4"/>
    <x v="0"/>
    <x v="0"/>
    <x v="0"/>
    <x v="0"/>
    <s v="09_23"/>
    <x v="11"/>
    <n v="3"/>
    <x v="5"/>
    <s v="027_23"/>
    <x v="16"/>
    <n v="43"/>
    <x v="18"/>
    <x v="2"/>
    <x v="2"/>
    <x v="88"/>
    <x v="88"/>
    <n v="0"/>
    <x v="0"/>
    <n v="197664"/>
    <n v="200000"/>
    <n v="197664"/>
    <n v="197664"/>
    <n v="197664"/>
    <n v="0"/>
    <n v="109736"/>
    <n v="87928"/>
    <n v="109736"/>
    <n v="0"/>
    <n v="0"/>
    <n v="0"/>
    <n v="50000"/>
    <n v="0"/>
    <n v="52336"/>
    <n v="-2336"/>
    <m/>
    <n v="197664"/>
    <n v="0"/>
  </r>
  <r>
    <s v="1.1-00-23"/>
    <x v="0"/>
    <x v="0"/>
    <s v="1.7.2"/>
    <x v="10"/>
    <x v="0"/>
    <x v="0"/>
    <x v="0"/>
    <s v="02_23"/>
    <x v="2"/>
    <n v="3"/>
    <x v="5"/>
    <s v="009_23"/>
    <x v="14"/>
    <n v="11"/>
    <x v="16"/>
    <x v="2"/>
    <x v="2"/>
    <x v="88"/>
    <x v="88"/>
    <n v="0"/>
    <x v="0"/>
    <n v="20000"/>
    <n v="50000"/>
    <n v="20000"/>
    <n v="20000"/>
    <n v="0"/>
    <n v="20000"/>
    <n v="0"/>
    <n v="0"/>
    <n v="0"/>
    <n v="0"/>
    <n v="0"/>
    <n v="30000"/>
    <n v="0"/>
    <n v="0"/>
    <n v="60000"/>
    <n v="-30000"/>
    <m/>
    <n v="20000"/>
    <n v="0"/>
  </r>
  <r>
    <s v="2.5-02-23"/>
    <x v="6"/>
    <x v="1"/>
    <s v="2.1.1"/>
    <x v="6"/>
    <x v="0"/>
    <x v="0"/>
    <x v="0"/>
    <s v="07_23"/>
    <x v="7"/>
    <n v="3"/>
    <x v="5"/>
    <s v="021_23"/>
    <x v="7"/>
    <n v="35"/>
    <x v="9"/>
    <x v="2"/>
    <x v="2"/>
    <x v="89"/>
    <x v="89"/>
    <n v="0"/>
    <x v="0"/>
    <n v="123200979.23999999"/>
    <n v="100000000"/>
    <n v="123200979.23999999"/>
    <n v="123200979.23999999"/>
    <n v="123200979.23"/>
    <n v="9.9999904632568359E-3"/>
    <n v="123200979.23"/>
    <n v="0"/>
    <n v="123200979.23"/>
    <n v="0"/>
    <n v="0"/>
    <n v="23189238"/>
    <n v="11741.24"/>
    <n v="0"/>
    <n v="0"/>
    <n v="23200979.239999998"/>
    <n v="13395495.639999866"/>
    <n v="136596474.87999988"/>
    <n v="13395495.639999881"/>
  </r>
  <r>
    <s v="1.1-00-23"/>
    <x v="0"/>
    <x v="1"/>
    <s v="2.1.1"/>
    <x v="6"/>
    <x v="0"/>
    <x v="0"/>
    <x v="0"/>
    <s v="07_23"/>
    <x v="7"/>
    <n v="3"/>
    <x v="5"/>
    <s v="021_23"/>
    <x v="7"/>
    <n v="35"/>
    <x v="9"/>
    <x v="2"/>
    <x v="2"/>
    <x v="89"/>
    <x v="89"/>
    <n v="0"/>
    <x v="0"/>
    <n v="56810762"/>
    <n v="0"/>
    <n v="54682133.799999997"/>
    <n v="54682133.799999997"/>
    <n v="44289608.130000003"/>
    <n v="10392525.669999994"/>
    <n v="44289608.130000003"/>
    <n v="0"/>
    <n v="44289608.130000003"/>
    <n v="0"/>
    <n v="2128628.200000003"/>
    <n v="56810762"/>
    <n v="0"/>
    <n v="0"/>
    <n v="0"/>
    <n v="56810762"/>
    <n v="10604504.35"/>
    <n v="67415266.349999994"/>
    <n v="12733132.549999997"/>
  </r>
  <r>
    <s v="1.1-00-23"/>
    <x v="0"/>
    <x v="1"/>
    <s v="2.3.1"/>
    <x v="8"/>
    <x v="0"/>
    <x v="0"/>
    <x v="0"/>
    <s v="07_23"/>
    <x v="7"/>
    <n v="3"/>
    <x v="5"/>
    <s v="024_23"/>
    <x v="9"/>
    <n v="39"/>
    <x v="11"/>
    <x v="2"/>
    <x v="2"/>
    <x v="89"/>
    <x v="89"/>
    <n v="0"/>
    <x v="0"/>
    <n v="994604.12"/>
    <n v="1000000"/>
    <n v="994604.12"/>
    <n v="994604.12"/>
    <n v="656206.11"/>
    <n v="338398.01"/>
    <n v="597801.4"/>
    <n v="58404.709999999963"/>
    <n v="597801.4"/>
    <n v="0"/>
    <n v="0"/>
    <n v="0"/>
    <n v="0"/>
    <n v="0"/>
    <n v="5395.88"/>
    <n v="-5395.88"/>
    <m/>
    <n v="994604.12"/>
    <n v="0"/>
  </r>
  <r>
    <s v="1.1-00-23"/>
    <x v="0"/>
    <x v="0"/>
    <s v="1.3.4"/>
    <x v="0"/>
    <x v="0"/>
    <x v="0"/>
    <x v="0"/>
    <s v="01_23"/>
    <x v="9"/>
    <n v="5"/>
    <x v="4"/>
    <s v="002_23"/>
    <x v="13"/>
    <n v="2"/>
    <x v="15"/>
    <x v="2"/>
    <x v="2"/>
    <x v="89"/>
    <x v="89"/>
    <n v="0"/>
    <x v="0"/>
    <n v="2295.84"/>
    <n v="5000"/>
    <n v="2295.84"/>
    <n v="2295.84"/>
    <n v="2295.84"/>
    <n v="0"/>
    <n v="2087.04"/>
    <n v="208.80000000000018"/>
    <n v="2087.04"/>
    <n v="0"/>
    <n v="0"/>
    <n v="0"/>
    <n v="0"/>
    <n v="0"/>
    <n v="2704.16"/>
    <n v="-2704.16"/>
    <m/>
    <n v="2295.84"/>
    <n v="0"/>
  </r>
  <r>
    <s v="2.6-05-23"/>
    <x v="7"/>
    <x v="0"/>
    <s v="1.3.4"/>
    <x v="0"/>
    <x v="0"/>
    <x v="0"/>
    <x v="0"/>
    <s v="01_23"/>
    <x v="9"/>
    <n v="6"/>
    <x v="0"/>
    <s v="004_23"/>
    <x v="23"/>
    <n v="4"/>
    <x v="29"/>
    <x v="2"/>
    <x v="2"/>
    <x v="90"/>
    <x v="90"/>
    <n v="0"/>
    <x v="0"/>
    <n v="0"/>
    <n v="0"/>
    <n v="0"/>
    <n v="0"/>
    <n v="0"/>
    <n v="0"/>
    <n v="0"/>
    <n v="0"/>
    <n v="0"/>
    <n v="0"/>
    <n v="0"/>
    <n v="27500"/>
    <n v="0"/>
    <n v="0"/>
    <n v="27500"/>
    <n v="0"/>
    <m/>
    <n v="0"/>
    <n v="0"/>
  </r>
  <r>
    <s v="1.1-00-23"/>
    <x v="0"/>
    <x v="0"/>
    <s v="1.3.4"/>
    <x v="0"/>
    <x v="0"/>
    <x v="0"/>
    <x v="0"/>
    <s v="01_23"/>
    <x v="9"/>
    <n v="6"/>
    <x v="0"/>
    <s v="004_23"/>
    <x v="23"/>
    <n v="4"/>
    <x v="29"/>
    <x v="2"/>
    <x v="2"/>
    <x v="90"/>
    <x v="90"/>
    <n v="0"/>
    <x v="0"/>
    <n v="33460043.5"/>
    <n v="30500000"/>
    <n v="33460043.5"/>
    <n v="32610043.5"/>
    <n v="32586725.870000001"/>
    <n v="23317.629999998957"/>
    <n v="26252545.57"/>
    <n v="6334180.3000000007"/>
    <n v="25705681.699999999"/>
    <n v="546863.87000000104"/>
    <n v="0"/>
    <n v="2000000"/>
    <n v="964130.58"/>
    <n v="0"/>
    <n v="4087.08"/>
    <n v="2960043.5"/>
    <m/>
    <n v="33460043.5"/>
    <n v="0"/>
  </r>
  <r>
    <s v="1.1-00-23"/>
    <x v="0"/>
    <x v="0"/>
    <s v="1.3.4"/>
    <x v="0"/>
    <x v="0"/>
    <x v="0"/>
    <x v="0"/>
    <s v="01_23"/>
    <x v="9"/>
    <n v="6"/>
    <x v="0"/>
    <s v="004_23"/>
    <x v="23"/>
    <n v="4"/>
    <x v="29"/>
    <x v="2"/>
    <x v="2"/>
    <x v="90"/>
    <x v="90"/>
    <n v="7"/>
    <x v="10"/>
    <n v="1740000"/>
    <n v="1500000"/>
    <n v="1740000"/>
    <n v="1740000"/>
    <n v="0"/>
    <n v="1740000"/>
    <n v="0"/>
    <n v="0"/>
    <n v="0"/>
    <n v="0"/>
    <n v="0"/>
    <n v="0"/>
    <n v="240000"/>
    <n v="0"/>
    <n v="0"/>
    <n v="240000"/>
    <m/>
    <n v="1740000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91"/>
    <x v="91"/>
    <n v="0"/>
    <x v="0"/>
    <n v="4866666.55"/>
    <n v="4000000"/>
    <n v="4866666.55"/>
    <n v="4866666.55"/>
    <n v="4866666.5999999996"/>
    <n v="-4.9999999813735485E-2"/>
    <n v="4055555.5"/>
    <n v="811111.09999999963"/>
    <n v="3649999.95"/>
    <n v="405555.54999999981"/>
    <n v="0"/>
    <n v="0"/>
    <n v="866666.55"/>
    <n v="0"/>
    <n v="0"/>
    <n v="866666.55"/>
    <m/>
    <n v="4866666.55"/>
    <n v="0"/>
  </r>
  <r>
    <s v="1.1-00-23"/>
    <x v="0"/>
    <x v="0"/>
    <s v="1.3.4"/>
    <x v="0"/>
    <x v="0"/>
    <x v="0"/>
    <x v="0"/>
    <s v="01_23"/>
    <x v="9"/>
    <n v="6"/>
    <x v="0"/>
    <s v="004_23"/>
    <x v="23"/>
    <n v="4"/>
    <x v="29"/>
    <x v="2"/>
    <x v="2"/>
    <x v="92"/>
    <x v="92"/>
    <n v="0"/>
    <x v="0"/>
    <n v="3115199.95"/>
    <n v="3228216"/>
    <n v="3115199.95"/>
    <n v="3115199.95"/>
    <n v="3115200"/>
    <n v="-4.9999999813735485E-2"/>
    <n v="2596000"/>
    <n v="519200"/>
    <n v="2336400"/>
    <n v="259600"/>
    <n v="0"/>
    <n v="1500000"/>
    <n v="0"/>
    <n v="0"/>
    <n v="1613016.05"/>
    <n v="-113016.05"/>
    <m/>
    <n v="3115199.95"/>
    <n v="0"/>
  </r>
  <r>
    <s v="1.1-00-23"/>
    <x v="0"/>
    <x v="0"/>
    <s v="1.3.4"/>
    <x v="0"/>
    <x v="0"/>
    <x v="0"/>
    <x v="0"/>
    <s v="01_23"/>
    <x v="9"/>
    <n v="6"/>
    <x v="0"/>
    <s v="004_23"/>
    <x v="23"/>
    <n v="4"/>
    <x v="29"/>
    <x v="2"/>
    <x v="2"/>
    <x v="93"/>
    <x v="93"/>
    <n v="0"/>
    <x v="0"/>
    <n v="6171220.2999999998"/>
    <n v="7515784"/>
    <n v="6171220.2999999998"/>
    <n v="6171220.2999999998"/>
    <n v="6171220.2999999998"/>
    <n v="0"/>
    <n v="5633183.4000000004"/>
    <n v="538036.89999999944"/>
    <n v="5633183.4000000004"/>
    <n v="0"/>
    <n v="0"/>
    <n v="1500000"/>
    <n v="0"/>
    <n v="0"/>
    <n v="2844563.7"/>
    <n v="-1344563.7"/>
    <m/>
    <n v="6171220.2999999998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2"/>
    <x v="2"/>
    <x v="94"/>
    <x v="94"/>
    <n v="0"/>
    <x v="0"/>
    <n v="2839.3"/>
    <n v="0"/>
    <n v="2839.3"/>
    <n v="2839.3"/>
    <n v="2839.3"/>
    <n v="0"/>
    <n v="2839.3"/>
    <n v="0"/>
    <n v="2839.3"/>
    <n v="0"/>
    <n v="0"/>
    <n v="0"/>
    <n v="2840.3"/>
    <n v="0"/>
    <n v="1"/>
    <n v="2839.3"/>
    <m/>
    <n v="2839.3"/>
    <n v="0"/>
  </r>
  <r>
    <s v="1.1-00-23"/>
    <x v="0"/>
    <x v="0"/>
    <s v="1.3.4"/>
    <x v="0"/>
    <x v="4"/>
    <x v="4"/>
    <x v="0"/>
    <s v="02_23"/>
    <x v="2"/>
    <n v="1"/>
    <x v="2"/>
    <s v="010_23"/>
    <x v="2"/>
    <n v="15"/>
    <x v="32"/>
    <x v="2"/>
    <x v="2"/>
    <x v="94"/>
    <x v="94"/>
    <n v="0"/>
    <x v="0"/>
    <n v="8710"/>
    <n v="0"/>
    <n v="8710"/>
    <n v="8710"/>
    <n v="8710"/>
    <n v="0"/>
    <n v="8710"/>
    <n v="0"/>
    <n v="8710"/>
    <n v="0"/>
    <n v="0"/>
    <n v="0"/>
    <n v="8710"/>
    <n v="0"/>
    <n v="0"/>
    <n v="8710"/>
    <m/>
    <n v="8710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94"/>
    <x v="94"/>
    <n v="0"/>
    <x v="0"/>
    <n v="29893.9"/>
    <n v="0"/>
    <n v="22083.9"/>
    <n v="22083.9"/>
    <n v="22083.9"/>
    <n v="0"/>
    <n v="22083.9"/>
    <n v="0"/>
    <n v="22083.9"/>
    <n v="0"/>
    <n v="7810"/>
    <n v="0"/>
    <n v="29960"/>
    <n v="0"/>
    <n v="66.099999999999994"/>
    <n v="29893.9"/>
    <m/>
    <n v="29893.9"/>
    <n v="7810"/>
  </r>
  <r>
    <s v="1.1-00-23"/>
    <x v="0"/>
    <x v="0"/>
    <s v="1.3.4"/>
    <x v="0"/>
    <x v="0"/>
    <x v="0"/>
    <x v="0"/>
    <s v="01_23"/>
    <x v="9"/>
    <n v="6"/>
    <x v="0"/>
    <s v="003_23"/>
    <x v="21"/>
    <n v="3"/>
    <x v="26"/>
    <x v="2"/>
    <x v="2"/>
    <x v="94"/>
    <x v="94"/>
    <n v="0"/>
    <x v="0"/>
    <n v="18400.04"/>
    <n v="0"/>
    <n v="18400.04"/>
    <n v="18400.04"/>
    <n v="18400.04"/>
    <n v="0"/>
    <n v="18400.04"/>
    <n v="0"/>
    <n v="18400.04"/>
    <n v="0"/>
    <n v="0"/>
    <n v="0"/>
    <n v="33332.68"/>
    <n v="0"/>
    <n v="14932.64"/>
    <n v="18400.04"/>
    <m/>
    <n v="18400.04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95"/>
    <x v="95"/>
    <n v="0"/>
    <x v="0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1.1-00-23"/>
    <x v="0"/>
    <x v="2"/>
    <s v="3.8.4"/>
    <x v="5"/>
    <x v="0"/>
    <x v="0"/>
    <x v="0"/>
    <s v="11_23"/>
    <x v="6"/>
    <n v="6"/>
    <x v="0"/>
    <s v="031_23"/>
    <x v="6"/>
    <n v="49"/>
    <x v="7"/>
    <x v="2"/>
    <x v="2"/>
    <x v="96"/>
    <x v="96"/>
    <n v="0"/>
    <x v="0"/>
    <n v="2192.4"/>
    <n v="0"/>
    <n v="2192.4"/>
    <n v="2192.4"/>
    <n v="2192.4"/>
    <n v="0"/>
    <n v="2192.4"/>
    <n v="0"/>
    <n v="2192.4"/>
    <n v="0"/>
    <n v="0"/>
    <n v="0"/>
    <n v="2195"/>
    <n v="0"/>
    <n v="2.6"/>
    <n v="2192.4"/>
    <m/>
    <n v="2192.4"/>
    <n v="0"/>
  </r>
  <r>
    <s v="1.1-00-23"/>
    <x v="0"/>
    <x v="0"/>
    <s v="1.3.4"/>
    <x v="0"/>
    <x v="4"/>
    <x v="4"/>
    <x v="0"/>
    <s v="02_23"/>
    <x v="2"/>
    <n v="1"/>
    <x v="2"/>
    <s v="010_23"/>
    <x v="2"/>
    <n v="15"/>
    <x v="32"/>
    <x v="2"/>
    <x v="2"/>
    <x v="96"/>
    <x v="96"/>
    <n v="0"/>
    <x v="0"/>
    <n v="1357.98"/>
    <n v="0"/>
    <n v="1357.98"/>
    <n v="1357.98"/>
    <n v="1357.98"/>
    <n v="0"/>
    <n v="1357.98"/>
    <n v="0"/>
    <n v="1357.98"/>
    <n v="0"/>
    <n v="0"/>
    <n v="0"/>
    <n v="1357.98"/>
    <n v="0"/>
    <n v="0"/>
    <n v="1357.98"/>
    <m/>
    <n v="1357.98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96"/>
    <x v="96"/>
    <n v="0"/>
    <x v="0"/>
    <n v="9738.89"/>
    <n v="0"/>
    <n v="5173.8900000000003"/>
    <n v="5173.8900000000003"/>
    <n v="5173.8900000000003"/>
    <n v="0"/>
    <n v="5173.8900000000003"/>
    <n v="0"/>
    <n v="5173.8900000000003"/>
    <n v="0"/>
    <n v="4564.9999999999991"/>
    <n v="0"/>
    <n v="11480"/>
    <n v="0"/>
    <n v="1741.11"/>
    <n v="9738.89"/>
    <m/>
    <n v="9738.89"/>
    <n v="4564.9999999999991"/>
  </r>
  <r>
    <s v="1.1-00-23"/>
    <x v="0"/>
    <x v="0"/>
    <s v="1.3.4"/>
    <x v="0"/>
    <x v="0"/>
    <x v="0"/>
    <x v="0"/>
    <s v="01_23"/>
    <x v="9"/>
    <n v="6"/>
    <x v="0"/>
    <s v="003_23"/>
    <x v="21"/>
    <n v="3"/>
    <x v="26"/>
    <x v="2"/>
    <x v="2"/>
    <x v="96"/>
    <x v="96"/>
    <n v="0"/>
    <x v="0"/>
    <n v="12309.98"/>
    <n v="0"/>
    <n v="12309.98"/>
    <n v="12309.98"/>
    <n v="12309.98"/>
    <n v="0"/>
    <n v="12309.98"/>
    <n v="0"/>
    <n v="12309.98"/>
    <n v="0"/>
    <n v="0"/>
    <n v="0"/>
    <n v="23397.95"/>
    <n v="0"/>
    <n v="11087.97"/>
    <n v="12309.98"/>
    <m/>
    <n v="12309.98"/>
    <n v="0"/>
  </r>
  <r>
    <s v="1.1-00-23"/>
    <x v="0"/>
    <x v="1"/>
    <s v="2.4.2"/>
    <x v="4"/>
    <x v="4"/>
    <x v="4"/>
    <x v="0"/>
    <s v="06_23"/>
    <x v="5"/>
    <n v="5"/>
    <x v="4"/>
    <s v="017_23"/>
    <x v="5"/>
    <n v="29"/>
    <x v="6"/>
    <x v="2"/>
    <x v="2"/>
    <x v="97"/>
    <x v="97"/>
    <n v="0"/>
    <x v="0"/>
    <n v="0"/>
    <n v="0"/>
    <n v="0"/>
    <n v="0"/>
    <n v="0"/>
    <n v="0"/>
    <n v="0"/>
    <n v="0"/>
    <n v="0"/>
    <n v="0"/>
    <n v="0"/>
    <n v="10000"/>
    <n v="0"/>
    <n v="0"/>
    <n v="10000"/>
    <n v="0"/>
    <m/>
    <n v="0"/>
    <n v="0"/>
  </r>
  <r>
    <s v="1.1-00-23"/>
    <x v="0"/>
    <x v="0"/>
    <s v="1.3.4"/>
    <x v="0"/>
    <x v="4"/>
    <x v="4"/>
    <x v="0"/>
    <s v="02_23"/>
    <x v="2"/>
    <n v="1"/>
    <x v="2"/>
    <s v="010_23"/>
    <x v="2"/>
    <n v="15"/>
    <x v="32"/>
    <x v="2"/>
    <x v="2"/>
    <x v="97"/>
    <x v="97"/>
    <n v="0"/>
    <x v="0"/>
    <n v="9324.6"/>
    <n v="0"/>
    <n v="9324.6"/>
    <n v="9324.6"/>
    <n v="9324.6"/>
    <n v="0"/>
    <n v="9324.6"/>
    <n v="0"/>
    <n v="9324.6"/>
    <n v="0"/>
    <n v="0"/>
    <n v="0"/>
    <n v="9324.6"/>
    <n v="0"/>
    <n v="0"/>
    <n v="9324.6"/>
    <m/>
    <n v="9324.6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97"/>
    <x v="97"/>
    <n v="0"/>
    <x v="0"/>
    <n v="1771"/>
    <n v="0"/>
    <n v="1771"/>
    <n v="1771"/>
    <n v="1771"/>
    <n v="0"/>
    <n v="1771"/>
    <n v="0"/>
    <n v="1771"/>
    <n v="0"/>
    <n v="0"/>
    <n v="0"/>
    <n v="3500"/>
    <n v="0"/>
    <n v="1729"/>
    <n v="1771"/>
    <m/>
    <n v="1771"/>
    <n v="0"/>
  </r>
  <r>
    <s v="2.6-15-23"/>
    <x v="5"/>
    <x v="1"/>
    <s v="2.5.6"/>
    <x v="13"/>
    <x v="2"/>
    <x v="2"/>
    <x v="0"/>
    <s v="06_23"/>
    <x v="5"/>
    <n v="5"/>
    <x v="4"/>
    <s v="016_23"/>
    <x v="19"/>
    <n v="25"/>
    <x v="21"/>
    <x v="2"/>
    <x v="2"/>
    <x v="98"/>
    <x v="98"/>
    <n v="0"/>
    <x v="0"/>
    <n v="243000"/>
    <n v="0"/>
    <n v="240990"/>
    <n v="240990"/>
    <n v="0"/>
    <n v="240990"/>
    <n v="0"/>
    <n v="0"/>
    <n v="0"/>
    <n v="0"/>
    <n v="2010"/>
    <n v="243000"/>
    <n v="0"/>
    <n v="0"/>
    <n v="0"/>
    <n v="243000"/>
    <m/>
    <n v="243000"/>
    <n v="2010"/>
  </r>
  <r>
    <s v="1.1-00-23"/>
    <x v="0"/>
    <x v="1"/>
    <s v="2.7.1"/>
    <x v="9"/>
    <x v="2"/>
    <x v="2"/>
    <x v="0"/>
    <s v="06_23"/>
    <x v="5"/>
    <n v="5"/>
    <x v="4"/>
    <s v="016_23"/>
    <x v="19"/>
    <n v="26"/>
    <x v="35"/>
    <x v="2"/>
    <x v="2"/>
    <x v="98"/>
    <x v="98"/>
    <n v="0"/>
    <x v="0"/>
    <n v="4000000"/>
    <n v="4000000"/>
    <n v="4000000"/>
    <n v="4000000"/>
    <n v="2853600"/>
    <n v="1146400"/>
    <n v="2853600"/>
    <n v="0"/>
    <n v="2853600"/>
    <n v="0"/>
    <n v="0"/>
    <n v="0"/>
    <n v="0"/>
    <n v="0"/>
    <n v="0"/>
    <n v="0"/>
    <m/>
    <n v="4000000"/>
    <n v="0"/>
  </r>
  <r>
    <s v="1.1-00-23"/>
    <x v="0"/>
    <x v="1"/>
    <s v="2.7.1"/>
    <x v="9"/>
    <x v="2"/>
    <x v="2"/>
    <x v="0"/>
    <s v="06_23"/>
    <x v="5"/>
    <n v="5"/>
    <x v="4"/>
    <s v="018_23"/>
    <x v="24"/>
    <n v="30"/>
    <x v="31"/>
    <x v="2"/>
    <x v="2"/>
    <x v="98"/>
    <x v="98"/>
    <n v="0"/>
    <x v="0"/>
    <n v="74530"/>
    <n v="0"/>
    <n v="74530"/>
    <n v="74530"/>
    <n v="74530"/>
    <n v="0"/>
    <n v="74530"/>
    <n v="0"/>
    <n v="74530"/>
    <n v="0"/>
    <n v="0"/>
    <n v="75000"/>
    <n v="75000"/>
    <n v="0"/>
    <n v="75470"/>
    <n v="74530"/>
    <m/>
    <n v="74530"/>
    <n v="0"/>
  </r>
  <r>
    <s v="1.1-00-23"/>
    <x v="0"/>
    <x v="1"/>
    <s v="2.7.1"/>
    <x v="9"/>
    <x v="0"/>
    <x v="0"/>
    <x v="0"/>
    <s v="10_23"/>
    <x v="8"/>
    <n v="4"/>
    <x v="3"/>
    <s v="030_23"/>
    <x v="11"/>
    <n v="48"/>
    <x v="13"/>
    <x v="2"/>
    <x v="2"/>
    <x v="98"/>
    <x v="98"/>
    <n v="0"/>
    <x v="0"/>
    <n v="599981"/>
    <n v="500000"/>
    <n v="599981"/>
    <n v="599981"/>
    <n v="599981"/>
    <n v="0"/>
    <n v="599981"/>
    <n v="0"/>
    <n v="599981"/>
    <n v="0"/>
    <n v="0"/>
    <n v="19981"/>
    <n v="100000"/>
    <n v="0"/>
    <n v="20000"/>
    <n v="99981"/>
    <m/>
    <n v="599981"/>
    <n v="0"/>
  </r>
  <r>
    <s v="1.1-00-23"/>
    <x v="0"/>
    <x v="1"/>
    <s v="2.1.5"/>
    <x v="3"/>
    <x v="1"/>
    <x v="1"/>
    <x v="0"/>
    <s v="17_23"/>
    <x v="3"/>
    <n v="4"/>
    <x v="3"/>
    <s v="037_23"/>
    <x v="3"/>
    <n v="56"/>
    <x v="4"/>
    <x v="2"/>
    <x v="2"/>
    <x v="98"/>
    <x v="98"/>
    <n v="0"/>
    <x v="0"/>
    <n v="56004.800000000003"/>
    <n v="0"/>
    <n v="56004.800000000003"/>
    <n v="56004.800000000003"/>
    <n v="56004.800000000003"/>
    <n v="0"/>
    <n v="0"/>
    <n v="56004.800000000003"/>
    <n v="0"/>
    <n v="0"/>
    <n v="0"/>
    <n v="0"/>
    <n v="56004.800000000003"/>
    <n v="0"/>
    <n v="0"/>
    <n v="56004.800000000003"/>
    <m/>
    <n v="56004.800000000003"/>
    <n v="0"/>
  </r>
  <r>
    <s v="1.1-00-23"/>
    <x v="0"/>
    <x v="1"/>
    <s v="2.4.2"/>
    <x v="4"/>
    <x v="4"/>
    <x v="4"/>
    <x v="0"/>
    <s v="06_23"/>
    <x v="5"/>
    <n v="5"/>
    <x v="4"/>
    <s v="017_23"/>
    <x v="5"/>
    <n v="29"/>
    <x v="6"/>
    <x v="2"/>
    <x v="2"/>
    <x v="98"/>
    <x v="98"/>
    <n v="0"/>
    <x v="0"/>
    <n v="1246600"/>
    <n v="429793.08"/>
    <n v="1246600"/>
    <n v="1246600"/>
    <n v="1171600"/>
    <n v="75000"/>
    <n v="1171600"/>
    <n v="0"/>
    <n v="1171600"/>
    <n v="0"/>
    <n v="0"/>
    <n v="301600"/>
    <n v="918816.24"/>
    <n v="0"/>
    <n v="403609.32"/>
    <n v="816806.92"/>
    <m/>
    <n v="1246600"/>
    <n v="0"/>
  </r>
  <r>
    <s v="1.1-00-23"/>
    <x v="0"/>
    <x v="1"/>
    <s v="2.4.2"/>
    <x v="4"/>
    <x v="4"/>
    <x v="4"/>
    <x v="0"/>
    <s v="06_23"/>
    <x v="5"/>
    <n v="5"/>
    <x v="4"/>
    <s v="017_23"/>
    <x v="5"/>
    <n v="29"/>
    <x v="6"/>
    <x v="2"/>
    <x v="2"/>
    <x v="98"/>
    <x v="98"/>
    <n v="16"/>
    <x v="11"/>
    <n v="1996400"/>
    <n v="1500000"/>
    <n v="1996400"/>
    <n v="1996400"/>
    <n v="1496400"/>
    <n v="500000"/>
    <n v="1496400"/>
    <n v="0"/>
    <n v="1496400"/>
    <n v="0"/>
    <n v="0"/>
    <n v="496400"/>
    <n v="0"/>
    <n v="0"/>
    <n v="0"/>
    <n v="496400"/>
    <m/>
    <n v="1996400"/>
    <n v="0"/>
  </r>
  <r>
    <s v="1.1-00-23"/>
    <x v="0"/>
    <x v="1"/>
    <s v="2.4.2"/>
    <x v="4"/>
    <x v="4"/>
    <x v="4"/>
    <x v="0"/>
    <s v="06_23"/>
    <x v="5"/>
    <n v="5"/>
    <x v="4"/>
    <s v="017_23"/>
    <x v="5"/>
    <n v="29"/>
    <x v="6"/>
    <x v="2"/>
    <x v="2"/>
    <x v="98"/>
    <x v="98"/>
    <n v="30"/>
    <x v="12"/>
    <n v="665928.16"/>
    <n v="600006.92000000004"/>
    <n v="665928.16"/>
    <n v="665928.16"/>
    <n v="665928.16"/>
    <n v="0"/>
    <n v="665928.16"/>
    <n v="0"/>
    <n v="665928.16"/>
    <n v="0"/>
    <n v="0"/>
    <n v="0"/>
    <n v="66440.160000000003"/>
    <n v="0"/>
    <n v="518.91999999999996"/>
    <n v="65921.240000000005"/>
    <m/>
    <n v="665928.16"/>
    <n v="0"/>
  </r>
  <r>
    <s v="1.1-00-23"/>
    <x v="0"/>
    <x v="0"/>
    <s v="1.3.4"/>
    <x v="0"/>
    <x v="4"/>
    <x v="4"/>
    <x v="0"/>
    <s v="02_23"/>
    <x v="2"/>
    <n v="1"/>
    <x v="2"/>
    <s v="010_23"/>
    <x v="2"/>
    <n v="15"/>
    <x v="32"/>
    <x v="2"/>
    <x v="2"/>
    <x v="98"/>
    <x v="98"/>
    <n v="0"/>
    <x v="0"/>
    <n v="3226988"/>
    <n v="1500000"/>
    <n v="3226408"/>
    <n v="3226408"/>
    <n v="2916928"/>
    <n v="309480"/>
    <n v="2916928"/>
    <n v="0"/>
    <n v="2916928"/>
    <n v="0"/>
    <n v="580"/>
    <n v="1000000"/>
    <n v="1000000"/>
    <n v="0"/>
    <n v="273012"/>
    <n v="1726988"/>
    <m/>
    <n v="3226988"/>
    <n v="58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98"/>
    <x v="98"/>
    <n v="0"/>
    <x v="0"/>
    <n v="1000000"/>
    <n v="1000000"/>
    <n v="0"/>
    <n v="0"/>
    <n v="0"/>
    <n v="0"/>
    <n v="0"/>
    <n v="0"/>
    <n v="0"/>
    <n v="0"/>
    <n v="1000000"/>
    <n v="0"/>
    <n v="0"/>
    <n v="0"/>
    <n v="0"/>
    <n v="0"/>
    <n v="-1000000"/>
    <n v="0"/>
    <n v="0"/>
  </r>
  <r>
    <s v="1.1-00-23"/>
    <x v="0"/>
    <x v="0"/>
    <s v="1.3.4"/>
    <x v="0"/>
    <x v="2"/>
    <x v="2"/>
    <x v="0"/>
    <s v="02_23"/>
    <x v="2"/>
    <n v="1"/>
    <x v="2"/>
    <s v="010_23"/>
    <x v="2"/>
    <n v="14"/>
    <x v="36"/>
    <x v="2"/>
    <x v="2"/>
    <x v="98"/>
    <x v="98"/>
    <n v="0"/>
    <x v="0"/>
    <n v="4800000.08"/>
    <n v="2823470"/>
    <n v="4800000.08"/>
    <n v="4800000.08"/>
    <n v="0"/>
    <n v="4800000.08"/>
    <n v="0"/>
    <n v="0"/>
    <n v="0"/>
    <n v="0"/>
    <n v="0"/>
    <n v="0"/>
    <n v="2000000"/>
    <n v="0"/>
    <n v="23469.919999999998"/>
    <n v="1976530.08"/>
    <m/>
    <n v="4800000.08"/>
    <n v="0"/>
  </r>
  <r>
    <s v="1.1-00-23"/>
    <x v="0"/>
    <x v="0"/>
    <s v="1.3.4"/>
    <x v="0"/>
    <x v="0"/>
    <x v="0"/>
    <x v="0"/>
    <s v="01_23"/>
    <x v="9"/>
    <n v="5"/>
    <x v="4"/>
    <s v="002_23"/>
    <x v="13"/>
    <n v="2"/>
    <x v="15"/>
    <x v="2"/>
    <x v="2"/>
    <x v="98"/>
    <x v="98"/>
    <n v="0"/>
    <x v="0"/>
    <n v="905238.23"/>
    <n v="492000"/>
    <n v="3855234.23"/>
    <n v="905238.23"/>
    <n v="888638.23"/>
    <n v="16600"/>
    <n v="888638.23"/>
    <n v="0"/>
    <n v="888638.23"/>
    <n v="0"/>
    <n v="-2949996"/>
    <n v="358588.4"/>
    <n v="83650"/>
    <n v="0"/>
    <n v="29000.17"/>
    <n v="413238.23"/>
    <n v="3000000"/>
    <n v="3905238.23"/>
    <n v="50004"/>
  </r>
  <r>
    <s v="1.1-00-23"/>
    <x v="0"/>
    <x v="0"/>
    <s v="1.3.4"/>
    <x v="0"/>
    <x v="0"/>
    <x v="0"/>
    <x v="0"/>
    <s v="01_23"/>
    <x v="9"/>
    <n v="5"/>
    <x v="4"/>
    <s v="005_23"/>
    <x v="27"/>
    <n v="5"/>
    <x v="37"/>
    <x v="2"/>
    <x v="2"/>
    <x v="98"/>
    <x v="98"/>
    <n v="0"/>
    <x v="0"/>
    <n v="499500"/>
    <n v="500000"/>
    <n v="499500"/>
    <n v="499500"/>
    <n v="499500"/>
    <n v="0"/>
    <n v="499500"/>
    <n v="0"/>
    <n v="499500"/>
    <n v="0"/>
    <n v="0"/>
    <n v="0"/>
    <n v="0"/>
    <n v="0"/>
    <n v="500"/>
    <n v="-500"/>
    <m/>
    <n v="499500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98"/>
    <x v="98"/>
    <n v="0"/>
    <x v="0"/>
    <n v="628841.84"/>
    <n v="0"/>
    <n v="628841.84"/>
    <n v="628841.84"/>
    <n v="525307.18999999994"/>
    <n v="103534.65000000002"/>
    <n v="525307.18999999994"/>
    <n v="0"/>
    <n v="0"/>
    <n v="525307.18999999994"/>
    <n v="0"/>
    <n v="525307.19999999995"/>
    <n v="114260"/>
    <n v="0"/>
    <n v="10725.36"/>
    <n v="628841.84"/>
    <m/>
    <n v="628841.84"/>
    <n v="0"/>
  </r>
  <r>
    <s v="1.1-00-23"/>
    <x v="0"/>
    <x v="0"/>
    <s v="1.3.4"/>
    <x v="0"/>
    <x v="5"/>
    <x v="5"/>
    <x v="0"/>
    <s v="02_23"/>
    <x v="2"/>
    <n v="1"/>
    <x v="2"/>
    <s v="007_23"/>
    <x v="25"/>
    <n v="7"/>
    <x v="33"/>
    <x v="2"/>
    <x v="2"/>
    <x v="98"/>
    <x v="98"/>
    <n v="0"/>
    <x v="0"/>
    <n v="68208"/>
    <n v="0"/>
    <n v="364187.8"/>
    <n v="64385.8"/>
    <n v="0"/>
    <n v="64385.8"/>
    <n v="0"/>
    <n v="0"/>
    <n v="0"/>
    <n v="0"/>
    <n v="-295979.8"/>
    <n v="160000"/>
    <n v="0"/>
    <n v="0"/>
    <n v="91792"/>
    <n v="68208"/>
    <n v="295979.8"/>
    <n v="364187.8"/>
    <n v="0"/>
  </r>
  <r>
    <s v="1.1-00-23"/>
    <x v="0"/>
    <x v="0"/>
    <s v="1.7.2"/>
    <x v="10"/>
    <x v="0"/>
    <x v="0"/>
    <x v="0"/>
    <s v="02_23"/>
    <x v="2"/>
    <n v="3"/>
    <x v="5"/>
    <s v="009_23"/>
    <x v="14"/>
    <n v="11"/>
    <x v="16"/>
    <x v="2"/>
    <x v="2"/>
    <x v="98"/>
    <x v="98"/>
    <n v="0"/>
    <x v="0"/>
    <n v="47281.599999999999"/>
    <n v="0"/>
    <n v="47281.599999999999"/>
    <n v="47281.599999999999"/>
    <n v="47281.599999999999"/>
    <n v="0"/>
    <n v="47281.599999999999"/>
    <n v="0"/>
    <n v="47281.599999999999"/>
    <n v="0"/>
    <n v="0"/>
    <n v="0"/>
    <n v="50000"/>
    <n v="0"/>
    <n v="2718.4"/>
    <n v="47281.599999999999"/>
    <m/>
    <n v="47281.599999999999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2"/>
    <x v="2"/>
    <x v="98"/>
    <x v="98"/>
    <n v="0"/>
    <x v="0"/>
    <n v="1154680"/>
    <n v="100006.84"/>
    <n v="1154680"/>
    <n v="1154680"/>
    <n v="864680"/>
    <n v="290000"/>
    <n v="775360"/>
    <n v="89320"/>
    <n v="775360"/>
    <n v="0"/>
    <n v="0"/>
    <n v="0"/>
    <n v="1350276"/>
    <n v="0"/>
    <n v="295602.84000000003"/>
    <n v="1054673.1599999999"/>
    <m/>
    <n v="1154680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2"/>
    <x v="2"/>
    <x v="98"/>
    <x v="98"/>
    <n v="19"/>
    <x v="13"/>
    <n v="445000"/>
    <n v="400006.84"/>
    <n v="445000"/>
    <n v="445000"/>
    <n v="445000"/>
    <n v="0"/>
    <n v="445000"/>
    <n v="0"/>
    <n v="445000"/>
    <n v="0"/>
    <n v="0"/>
    <n v="0"/>
    <n v="50000"/>
    <n v="0"/>
    <n v="5006.84"/>
    <n v="44993.16"/>
    <m/>
    <n v="445000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2"/>
    <x v="2"/>
    <x v="98"/>
    <x v="98"/>
    <n v="20"/>
    <x v="14"/>
    <n v="448000"/>
    <n v="400006.84"/>
    <n v="448000"/>
    <n v="448000"/>
    <n v="448000"/>
    <n v="0"/>
    <n v="448000"/>
    <n v="0"/>
    <n v="448000"/>
    <n v="0"/>
    <n v="0"/>
    <n v="0"/>
    <n v="50000"/>
    <n v="0"/>
    <n v="2006.84"/>
    <n v="47993.16"/>
    <m/>
    <n v="448000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2"/>
    <x v="2"/>
    <x v="98"/>
    <x v="98"/>
    <n v="21"/>
    <x v="15"/>
    <n v="497495"/>
    <n v="499993.16"/>
    <n v="497495"/>
    <n v="497495"/>
    <n v="207495"/>
    <n v="290000"/>
    <n v="207495"/>
    <n v="0"/>
    <n v="207495"/>
    <n v="0"/>
    <n v="0"/>
    <n v="0"/>
    <n v="6.84"/>
    <n v="0"/>
    <n v="2505"/>
    <n v="-2498.16"/>
    <m/>
    <n v="497495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2"/>
    <x v="2"/>
    <x v="98"/>
    <x v="98"/>
    <n v="22"/>
    <x v="16"/>
    <n v="744720"/>
    <n v="499993.16"/>
    <n v="744720"/>
    <n v="744720"/>
    <n v="744720"/>
    <n v="0"/>
    <n v="744720"/>
    <n v="0"/>
    <n v="744720"/>
    <n v="0"/>
    <n v="0"/>
    <n v="0"/>
    <n v="250006.84"/>
    <n v="0"/>
    <n v="5280"/>
    <n v="244726.84"/>
    <m/>
    <n v="744720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2"/>
    <x v="2"/>
    <x v="98"/>
    <x v="98"/>
    <n v="23"/>
    <x v="17"/>
    <n v="449500"/>
    <n v="349993.16"/>
    <n v="449500"/>
    <n v="0"/>
    <n v="0"/>
    <n v="0"/>
    <n v="0"/>
    <n v="0"/>
    <n v="0"/>
    <n v="0"/>
    <n v="0"/>
    <n v="0"/>
    <n v="100006.84"/>
    <n v="0"/>
    <n v="500"/>
    <n v="99506.84"/>
    <m/>
    <n v="449500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2"/>
    <x v="2"/>
    <x v="98"/>
    <x v="98"/>
    <n v="24"/>
    <x v="18"/>
    <n v="0"/>
    <n v="100006.84"/>
    <n v="0"/>
    <n v="0"/>
    <n v="0"/>
    <n v="0"/>
    <n v="0"/>
    <n v="0"/>
    <n v="0"/>
    <n v="0"/>
    <n v="0"/>
    <n v="0"/>
    <n v="0"/>
    <n v="0"/>
    <n v="100006.84"/>
    <n v="-100006.84"/>
    <m/>
    <n v="0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2"/>
    <x v="2"/>
    <x v="98"/>
    <x v="98"/>
    <n v="25"/>
    <x v="19"/>
    <n v="0"/>
    <n v="199993.16"/>
    <n v="0"/>
    <n v="0"/>
    <n v="0"/>
    <n v="0"/>
    <n v="0"/>
    <n v="0"/>
    <n v="0"/>
    <n v="0"/>
    <n v="0"/>
    <n v="0"/>
    <n v="6.84"/>
    <n v="0"/>
    <n v="200000"/>
    <n v="-199993.16"/>
    <m/>
    <n v="0"/>
    <n v="0"/>
  </r>
  <r>
    <s v="1.1-00-23"/>
    <x v="0"/>
    <x v="2"/>
    <s v="3.1.1"/>
    <x v="12"/>
    <x v="0"/>
    <x v="0"/>
    <x v="0"/>
    <s v="09_23"/>
    <x v="11"/>
    <n v="8"/>
    <x v="6"/>
    <s v="026_23"/>
    <x v="17"/>
    <n v="42"/>
    <x v="19"/>
    <x v="2"/>
    <x v="2"/>
    <x v="98"/>
    <x v="98"/>
    <n v="29"/>
    <x v="20"/>
    <n v="200000"/>
    <n v="200000"/>
    <n v="200000"/>
    <n v="200000"/>
    <n v="200000"/>
    <n v="0"/>
    <n v="200000"/>
    <n v="0"/>
    <n v="200000"/>
    <n v="0"/>
    <n v="0"/>
    <n v="0"/>
    <n v="0"/>
    <n v="0"/>
    <n v="0"/>
    <n v="0"/>
    <m/>
    <n v="200000"/>
    <n v="0"/>
  </r>
  <r>
    <s v="1.1-00-23"/>
    <x v="0"/>
    <x v="2"/>
    <s v="3.7.1"/>
    <x v="14"/>
    <x v="0"/>
    <x v="0"/>
    <x v="0"/>
    <s v="09_23"/>
    <x v="11"/>
    <n v="8"/>
    <x v="6"/>
    <s v="029_23"/>
    <x v="28"/>
    <n v="47"/>
    <x v="38"/>
    <x v="2"/>
    <x v="2"/>
    <x v="98"/>
    <x v="98"/>
    <n v="26"/>
    <x v="21"/>
    <n v="591600"/>
    <n v="700000"/>
    <n v="591600"/>
    <n v="591600"/>
    <n v="591600"/>
    <n v="0"/>
    <n v="591600"/>
    <n v="0"/>
    <n v="591600"/>
    <n v="0"/>
    <n v="0"/>
    <n v="100000"/>
    <n v="0"/>
    <n v="0"/>
    <n v="208400"/>
    <n v="-108400"/>
    <m/>
    <n v="591600"/>
    <n v="0"/>
  </r>
  <r>
    <s v="1.1-00-23"/>
    <x v="0"/>
    <x v="1"/>
    <s v="2.4.2"/>
    <x v="4"/>
    <x v="4"/>
    <x v="4"/>
    <x v="0"/>
    <s v="06_23"/>
    <x v="5"/>
    <n v="5"/>
    <x v="4"/>
    <s v="017_23"/>
    <x v="5"/>
    <n v="29"/>
    <x v="6"/>
    <x v="2"/>
    <x v="2"/>
    <x v="99"/>
    <x v="99"/>
    <n v="0"/>
    <x v="0"/>
    <n v="570000"/>
    <n v="0"/>
    <n v="570000"/>
    <n v="570000"/>
    <n v="570000"/>
    <n v="0"/>
    <n v="570000"/>
    <n v="0"/>
    <n v="570000"/>
    <n v="0"/>
    <n v="0"/>
    <n v="570000"/>
    <n v="0"/>
    <n v="0"/>
    <n v="0"/>
    <n v="570000"/>
    <m/>
    <n v="570000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100"/>
    <x v="100"/>
    <n v="0"/>
    <x v="0"/>
    <n v="469294.64"/>
    <n v="0"/>
    <n v="469294.64"/>
    <n v="469294.64"/>
    <n v="469294.64"/>
    <n v="0"/>
    <n v="469294.64"/>
    <n v="0"/>
    <n v="469294.64"/>
    <n v="0"/>
    <n v="0"/>
    <n v="400000"/>
    <n v="300000"/>
    <n v="0"/>
    <n v="230705.36"/>
    <n v="469294.64"/>
    <n v="300000"/>
    <n v="769294.64"/>
    <n v="300000"/>
  </r>
  <r>
    <s v="2.5-03-22"/>
    <x v="9"/>
    <x v="0"/>
    <s v="1.3.4"/>
    <x v="0"/>
    <x v="3"/>
    <x v="3"/>
    <x v="0"/>
    <s v="04_23"/>
    <x v="4"/>
    <n v="6"/>
    <x v="0"/>
    <s v="013_23"/>
    <x v="29"/>
    <n v="19"/>
    <x v="39"/>
    <x v="2"/>
    <x v="2"/>
    <x v="101"/>
    <x v="101"/>
    <n v="0"/>
    <x v="0"/>
    <n v="56476.45"/>
    <n v="0"/>
    <n v="56476.45"/>
    <n v="56476.45"/>
    <n v="56476.45"/>
    <n v="0"/>
    <n v="56476.45"/>
    <n v="0"/>
    <n v="56476.45"/>
    <n v="0"/>
    <n v="0"/>
    <n v="56476.45"/>
    <n v="0"/>
    <n v="0"/>
    <n v="0"/>
    <n v="56476.45"/>
    <m/>
    <n v="56476.45"/>
    <n v="0"/>
  </r>
  <r>
    <s v="1.1-14-23"/>
    <x v="10"/>
    <x v="0"/>
    <s v="1.3.4"/>
    <x v="0"/>
    <x v="5"/>
    <x v="5"/>
    <x v="0"/>
    <s v="02_23"/>
    <x v="2"/>
    <n v="1"/>
    <x v="2"/>
    <s v="007_23"/>
    <x v="25"/>
    <n v="7"/>
    <x v="33"/>
    <x v="2"/>
    <x v="2"/>
    <x v="101"/>
    <x v="101"/>
    <n v="0"/>
    <x v="0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2.6-01-22"/>
    <x v="11"/>
    <x v="0"/>
    <s v="1.3.4"/>
    <x v="0"/>
    <x v="3"/>
    <x v="3"/>
    <x v="0"/>
    <s v="04_23"/>
    <x v="4"/>
    <n v="6"/>
    <x v="0"/>
    <s v="013_23"/>
    <x v="29"/>
    <n v="19"/>
    <x v="39"/>
    <x v="2"/>
    <x v="2"/>
    <x v="101"/>
    <x v="101"/>
    <n v="0"/>
    <x v="0"/>
    <n v="688354.49"/>
    <n v="0"/>
    <n v="688354.49"/>
    <n v="688354.49"/>
    <n v="688354.49"/>
    <n v="0"/>
    <n v="688354.49"/>
    <n v="0"/>
    <n v="688354.49"/>
    <n v="0"/>
    <n v="0"/>
    <n v="688354.49"/>
    <n v="0"/>
    <n v="0"/>
    <n v="0"/>
    <n v="688354.49"/>
    <m/>
    <n v="688354.49"/>
    <n v="0"/>
  </r>
  <r>
    <s v="2.6-10-22"/>
    <x v="12"/>
    <x v="0"/>
    <s v="1.3.4"/>
    <x v="0"/>
    <x v="3"/>
    <x v="3"/>
    <x v="0"/>
    <s v="04_23"/>
    <x v="4"/>
    <n v="6"/>
    <x v="0"/>
    <s v="013_23"/>
    <x v="29"/>
    <n v="19"/>
    <x v="39"/>
    <x v="2"/>
    <x v="2"/>
    <x v="101"/>
    <x v="101"/>
    <n v="0"/>
    <x v="0"/>
    <n v="88245.29"/>
    <n v="0"/>
    <n v="88245.29"/>
    <n v="88245.29"/>
    <n v="88245.29"/>
    <n v="0"/>
    <n v="88245.29"/>
    <n v="0"/>
    <n v="88245.29"/>
    <n v="0"/>
    <n v="0"/>
    <n v="88245.29"/>
    <n v="0"/>
    <n v="0"/>
    <n v="0"/>
    <n v="88245.29"/>
    <m/>
    <n v="88245.29"/>
    <n v="0"/>
  </r>
  <r>
    <s v="2.6-02-22"/>
    <x v="13"/>
    <x v="0"/>
    <s v="1.3.4"/>
    <x v="0"/>
    <x v="3"/>
    <x v="3"/>
    <x v="0"/>
    <s v="04_23"/>
    <x v="4"/>
    <n v="6"/>
    <x v="0"/>
    <s v="013_23"/>
    <x v="29"/>
    <n v="19"/>
    <x v="39"/>
    <x v="2"/>
    <x v="2"/>
    <x v="101"/>
    <x v="101"/>
    <n v="0"/>
    <x v="0"/>
    <n v="1307.25"/>
    <n v="0"/>
    <n v="1307.25"/>
    <n v="1307.25"/>
    <n v="1307.25"/>
    <n v="0"/>
    <n v="1307.25"/>
    <n v="0"/>
    <n v="1307.25"/>
    <n v="0"/>
    <n v="0"/>
    <n v="1307.25"/>
    <n v="0"/>
    <n v="0"/>
    <n v="0"/>
    <n v="1307.25"/>
    <m/>
    <n v="1307.25"/>
    <n v="0"/>
  </r>
  <r>
    <s v="2.5-01-22"/>
    <x v="14"/>
    <x v="0"/>
    <s v="1.3.4"/>
    <x v="0"/>
    <x v="3"/>
    <x v="3"/>
    <x v="0"/>
    <s v="04_23"/>
    <x v="4"/>
    <n v="6"/>
    <x v="0"/>
    <s v="013_23"/>
    <x v="29"/>
    <n v="19"/>
    <x v="39"/>
    <x v="2"/>
    <x v="2"/>
    <x v="101"/>
    <x v="101"/>
    <n v="0"/>
    <x v="0"/>
    <n v="1144594.82"/>
    <n v="0"/>
    <n v="1144594.82"/>
    <n v="1144594.82"/>
    <n v="1144594.82"/>
    <n v="0"/>
    <n v="1144594.82"/>
    <n v="0"/>
    <n v="1144594.82"/>
    <n v="0"/>
    <n v="0"/>
    <n v="1144594.82"/>
    <n v="0"/>
    <n v="0"/>
    <n v="0"/>
    <n v="1144594.82"/>
    <m/>
    <n v="1144594.82"/>
    <n v="0"/>
  </r>
  <r>
    <s v="2.6-11-22"/>
    <x v="15"/>
    <x v="0"/>
    <s v="1.3.4"/>
    <x v="0"/>
    <x v="3"/>
    <x v="3"/>
    <x v="0"/>
    <s v="04_23"/>
    <x v="4"/>
    <n v="6"/>
    <x v="0"/>
    <s v="013_23"/>
    <x v="29"/>
    <n v="19"/>
    <x v="39"/>
    <x v="2"/>
    <x v="2"/>
    <x v="101"/>
    <x v="101"/>
    <n v="0"/>
    <x v="0"/>
    <n v="35741.68"/>
    <n v="0"/>
    <n v="35741.68"/>
    <n v="35741.68"/>
    <n v="35741.68"/>
    <n v="0"/>
    <n v="35741.68"/>
    <n v="0"/>
    <n v="35741.68"/>
    <n v="0"/>
    <n v="0"/>
    <n v="35741.68"/>
    <n v="0"/>
    <n v="0"/>
    <n v="0"/>
    <n v="35741.68"/>
    <m/>
    <n v="35741.68"/>
    <n v="0"/>
  </r>
  <r>
    <s v="2.6-05-22"/>
    <x v="16"/>
    <x v="0"/>
    <s v="1.3.4"/>
    <x v="0"/>
    <x v="3"/>
    <x v="3"/>
    <x v="0"/>
    <s v="04_23"/>
    <x v="4"/>
    <n v="6"/>
    <x v="0"/>
    <s v="013_23"/>
    <x v="29"/>
    <n v="19"/>
    <x v="39"/>
    <x v="2"/>
    <x v="2"/>
    <x v="101"/>
    <x v="101"/>
    <n v="0"/>
    <x v="0"/>
    <n v="8782.65"/>
    <n v="0"/>
    <n v="8782.65"/>
    <n v="8782.65"/>
    <n v="8782.65"/>
    <n v="0"/>
    <n v="8782.65"/>
    <n v="0"/>
    <n v="8782.65"/>
    <n v="0"/>
    <n v="0"/>
    <n v="8782.65"/>
    <n v="0"/>
    <n v="0"/>
    <n v="0"/>
    <n v="8782.65"/>
    <m/>
    <n v="8782.65"/>
    <n v="0"/>
  </r>
  <r>
    <s v="2.5-02-22"/>
    <x v="17"/>
    <x v="0"/>
    <s v="1.3.4"/>
    <x v="0"/>
    <x v="3"/>
    <x v="3"/>
    <x v="0"/>
    <s v="04_23"/>
    <x v="4"/>
    <n v="6"/>
    <x v="0"/>
    <s v="013_23"/>
    <x v="29"/>
    <n v="19"/>
    <x v="39"/>
    <x v="2"/>
    <x v="2"/>
    <x v="101"/>
    <x v="101"/>
    <n v="0"/>
    <x v="0"/>
    <n v="1487966.99"/>
    <n v="0"/>
    <n v="1487966.99"/>
    <n v="1487966.99"/>
    <n v="1487966.99"/>
    <n v="0"/>
    <n v="1487966.99"/>
    <n v="0"/>
    <n v="1487966.99"/>
    <n v="0"/>
    <n v="0"/>
    <n v="1487966.99"/>
    <n v="0"/>
    <n v="0"/>
    <n v="0"/>
    <n v="1487966.99"/>
    <m/>
    <n v="1487966.99"/>
    <n v="0"/>
  </r>
  <r>
    <s v="2.6-12-23"/>
    <x v="18"/>
    <x v="0"/>
    <s v="1.3.4"/>
    <x v="0"/>
    <x v="3"/>
    <x v="3"/>
    <x v="0"/>
    <s v="04_23"/>
    <x v="4"/>
    <n v="6"/>
    <x v="0"/>
    <s v="013_23"/>
    <x v="29"/>
    <n v="19"/>
    <x v="39"/>
    <x v="2"/>
    <x v="2"/>
    <x v="101"/>
    <x v="101"/>
    <n v="0"/>
    <x v="0"/>
    <n v="0"/>
    <m/>
    <m/>
    <m/>
    <m/>
    <m/>
    <m/>
    <m/>
    <m/>
    <m/>
    <n v="0"/>
    <m/>
    <m/>
    <m/>
    <m/>
    <m/>
    <n v="20431.87"/>
    <n v="20431.87"/>
    <n v="20431.87"/>
  </r>
  <r>
    <s v="2.6-05-21"/>
    <x v="19"/>
    <x v="0"/>
    <s v="1.3.4"/>
    <x v="0"/>
    <x v="3"/>
    <x v="3"/>
    <x v="0"/>
    <s v="04_23"/>
    <x v="4"/>
    <n v="6"/>
    <x v="0"/>
    <s v="013_23"/>
    <x v="29"/>
    <n v="19"/>
    <x v="39"/>
    <x v="2"/>
    <x v="2"/>
    <x v="101"/>
    <x v="101"/>
    <n v="0"/>
    <x v="0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1.1-14-23"/>
    <x v="10"/>
    <x v="0"/>
    <s v="1.3.4"/>
    <x v="0"/>
    <x v="5"/>
    <x v="5"/>
    <x v="0"/>
    <s v="02_23"/>
    <x v="2"/>
    <n v="1"/>
    <x v="2"/>
    <s v="007_23"/>
    <x v="25"/>
    <n v="7"/>
    <x v="33"/>
    <x v="2"/>
    <x v="2"/>
    <x v="102"/>
    <x v="102"/>
    <n v="0"/>
    <x v="0"/>
    <n v="812000"/>
    <n v="0"/>
    <n v="656917.01"/>
    <n v="493589.01"/>
    <n v="465866.34"/>
    <n v="27722.669999999984"/>
    <n v="465866.34"/>
    <n v="0"/>
    <n v="465866.34"/>
    <n v="0"/>
    <n v="155082.99"/>
    <n v="812000"/>
    <n v="0"/>
    <n v="0"/>
    <n v="0"/>
    <n v="812000"/>
    <m/>
    <n v="812000"/>
    <n v="155082.99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2"/>
    <x v="2"/>
    <x v="102"/>
    <x v="102"/>
    <n v="0"/>
    <x v="0"/>
    <n v="9375698"/>
    <n v="9000000"/>
    <n v="9375698"/>
    <n v="9375698"/>
    <n v="9375698"/>
    <n v="0"/>
    <n v="9328218"/>
    <n v="47480"/>
    <n v="9328218"/>
    <n v="0"/>
    <n v="0"/>
    <n v="0"/>
    <n v="375698"/>
    <n v="0"/>
    <n v="0"/>
    <n v="375698"/>
    <m/>
    <n v="9375698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102"/>
    <x v="102"/>
    <n v="0"/>
    <x v="0"/>
    <n v="764694.38"/>
    <n v="1000000"/>
    <n v="764694.38"/>
    <n v="764694.38"/>
    <n v="150994.38"/>
    <n v="613700"/>
    <n v="150994.38"/>
    <n v="0"/>
    <n v="150994.38"/>
    <n v="0"/>
    <n v="0"/>
    <n v="0"/>
    <n v="0"/>
    <n v="0"/>
    <n v="235305.62"/>
    <n v="-235305.62"/>
    <m/>
    <n v="764694.38"/>
    <n v="0"/>
  </r>
  <r>
    <s v="1.1-00-23"/>
    <x v="0"/>
    <x v="0"/>
    <s v="1.3.4"/>
    <x v="0"/>
    <x v="5"/>
    <x v="5"/>
    <x v="0"/>
    <s v="02_23"/>
    <x v="2"/>
    <n v="1"/>
    <x v="2"/>
    <s v="007_23"/>
    <x v="25"/>
    <n v="7"/>
    <x v="33"/>
    <x v="2"/>
    <x v="2"/>
    <x v="102"/>
    <x v="102"/>
    <n v="0"/>
    <x v="0"/>
    <n v="654168.37"/>
    <n v="0"/>
    <n v="654168.37"/>
    <n v="654168.37"/>
    <n v="654168.37"/>
    <n v="0"/>
    <n v="327084.45"/>
    <n v="327083.92"/>
    <n v="327084.45"/>
    <n v="0"/>
    <n v="0"/>
    <n v="1500000"/>
    <n v="500000"/>
    <n v="0"/>
    <n v="1345831.63"/>
    <n v="654168.37"/>
    <m/>
    <n v="654168.37"/>
    <n v="0"/>
  </r>
  <r>
    <s v="1.1-00-23"/>
    <x v="0"/>
    <x v="0"/>
    <s v="1.7.1"/>
    <x v="1"/>
    <x v="1"/>
    <x v="1"/>
    <x v="0"/>
    <s v="08_23"/>
    <x v="1"/>
    <n v="7"/>
    <x v="1"/>
    <s v="025_23"/>
    <x v="1"/>
    <n v="40"/>
    <x v="28"/>
    <x v="2"/>
    <x v="2"/>
    <x v="103"/>
    <x v="103"/>
    <n v="0"/>
    <x v="0"/>
    <n v="35121"/>
    <n v="35000"/>
    <n v="35121"/>
    <n v="35121"/>
    <n v="0"/>
    <n v="35121"/>
    <n v="0"/>
    <n v="0"/>
    <n v="0"/>
    <n v="0"/>
    <n v="0"/>
    <n v="0"/>
    <n v="10121"/>
    <n v="0"/>
    <n v="10000"/>
    <n v="121"/>
    <m/>
    <n v="35121"/>
    <n v="0"/>
  </r>
  <r>
    <s v="1.1-00-23"/>
    <x v="0"/>
    <x v="0"/>
    <s v="1.3.4"/>
    <x v="0"/>
    <x v="3"/>
    <x v="3"/>
    <x v="0"/>
    <s v="04_23"/>
    <x v="4"/>
    <n v="6"/>
    <x v="0"/>
    <s v="013_23"/>
    <x v="29"/>
    <n v="19"/>
    <x v="39"/>
    <x v="2"/>
    <x v="2"/>
    <x v="103"/>
    <x v="103"/>
    <n v="0"/>
    <x v="0"/>
    <n v="1661937.89"/>
    <n v="150000"/>
    <n v="1661937.89"/>
    <n v="1661937.89"/>
    <n v="1661937.89"/>
    <n v="0"/>
    <n v="1661937.89"/>
    <n v="0"/>
    <n v="1661937.89"/>
    <n v="0"/>
    <n v="0"/>
    <n v="1511937.89"/>
    <n v="0"/>
    <n v="0"/>
    <n v="0"/>
    <n v="1511937.89"/>
    <m/>
    <n v="1661937.89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103"/>
    <x v="103"/>
    <n v="0"/>
    <x v="0"/>
    <n v="16873509.149999999"/>
    <n v="10000000"/>
    <n v="16873509.149999999"/>
    <n v="16873509.149999999"/>
    <n v="16873509.149999999"/>
    <n v="0"/>
    <n v="16778191.34"/>
    <n v="95317.809999998659"/>
    <n v="16553725.279999999"/>
    <n v="224466.06000000052"/>
    <n v="0"/>
    <n v="2200000"/>
    <n v="4873509.1500000004"/>
    <n v="0"/>
    <n v="200000"/>
    <n v="6873509.1500000004"/>
    <m/>
    <n v="16873509.149999999"/>
    <n v="0"/>
  </r>
  <r>
    <s v="1.1-00-23"/>
    <x v="0"/>
    <x v="0"/>
    <s v="1.3.4"/>
    <x v="0"/>
    <x v="3"/>
    <x v="3"/>
    <x v="0"/>
    <s v="04_23"/>
    <x v="4"/>
    <n v="6"/>
    <x v="0"/>
    <s v="014_23"/>
    <x v="12"/>
    <n v="20"/>
    <x v="14"/>
    <x v="2"/>
    <x v="2"/>
    <x v="104"/>
    <x v="104"/>
    <n v="0"/>
    <x v="0"/>
    <n v="635440.14"/>
    <n v="450000"/>
    <n v="635440.14"/>
    <n v="635440.14"/>
    <n v="635440.14"/>
    <n v="0"/>
    <n v="635360.79"/>
    <n v="79.349999999976717"/>
    <n v="633771.93999999994"/>
    <n v="1588.8500000000931"/>
    <n v="0"/>
    <n v="300000"/>
    <n v="0"/>
    <n v="0"/>
    <n v="114559.86"/>
    <n v="185440.14"/>
    <m/>
    <n v="635440.14"/>
    <n v="0"/>
  </r>
  <r>
    <s v="1.1-00-23"/>
    <x v="0"/>
    <x v="1"/>
    <s v="2.2.7"/>
    <x v="2"/>
    <x v="0"/>
    <x v="0"/>
    <x v="0"/>
    <s v="07_23"/>
    <x v="7"/>
    <n v="2"/>
    <x v="7"/>
    <s v="022_23"/>
    <x v="18"/>
    <n v="36"/>
    <x v="20"/>
    <x v="2"/>
    <x v="2"/>
    <x v="105"/>
    <x v="105"/>
    <n v="0"/>
    <x v="0"/>
    <n v="0"/>
    <n v="9775246"/>
    <n v="0"/>
    <n v="0"/>
    <n v="0"/>
    <n v="0"/>
    <n v="0"/>
    <n v="0"/>
    <n v="0"/>
    <n v="0"/>
    <n v="0"/>
    <n v="0"/>
    <n v="0"/>
    <n v="0"/>
    <n v="9775246"/>
    <n v="-9775246"/>
    <m/>
    <n v="0"/>
    <n v="0"/>
  </r>
  <r>
    <s v="1.1-00-23"/>
    <x v="0"/>
    <x v="0"/>
    <s v="1.3.4"/>
    <x v="0"/>
    <x v="3"/>
    <x v="3"/>
    <x v="0"/>
    <s v="04_23"/>
    <x v="4"/>
    <n v="6"/>
    <x v="0"/>
    <s v="014_23"/>
    <x v="12"/>
    <n v="20"/>
    <x v="14"/>
    <x v="2"/>
    <x v="2"/>
    <x v="105"/>
    <x v="105"/>
    <n v="0"/>
    <x v="0"/>
    <n v="0"/>
    <n v="0"/>
    <n v="0"/>
    <n v="0"/>
    <n v="0"/>
    <n v="0"/>
    <n v="0"/>
    <n v="0"/>
    <n v="0"/>
    <n v="0"/>
    <n v="0"/>
    <n v="300000"/>
    <n v="0"/>
    <n v="0"/>
    <n v="300000"/>
    <n v="0"/>
    <m/>
    <n v="0"/>
    <n v="0"/>
  </r>
  <r>
    <s v="1.1-00-23"/>
    <x v="0"/>
    <x v="0"/>
    <s v="1.3.4"/>
    <x v="0"/>
    <x v="3"/>
    <x v="3"/>
    <x v="0"/>
    <s v="04_23"/>
    <x v="4"/>
    <n v="6"/>
    <x v="0"/>
    <s v="012_23"/>
    <x v="4"/>
    <n v="18"/>
    <x v="5"/>
    <x v="2"/>
    <x v="2"/>
    <x v="106"/>
    <x v="106"/>
    <n v="0"/>
    <x v="0"/>
    <n v="15940"/>
    <n v="0"/>
    <n v="15940"/>
    <n v="15940"/>
    <n v="15940"/>
    <n v="0"/>
    <n v="15940"/>
    <n v="0"/>
    <n v="15940"/>
    <n v="0"/>
    <n v="0"/>
    <n v="0"/>
    <n v="20000"/>
    <n v="0"/>
    <n v="4060"/>
    <n v="15940"/>
    <m/>
    <n v="15940"/>
    <n v="0"/>
  </r>
  <r>
    <s v="1.1-00-23"/>
    <x v="0"/>
    <x v="0"/>
    <s v="1.7.1"/>
    <x v="1"/>
    <x v="1"/>
    <x v="1"/>
    <x v="0"/>
    <s v="08_23"/>
    <x v="1"/>
    <n v="7"/>
    <x v="1"/>
    <s v="025_23"/>
    <x v="1"/>
    <n v="41"/>
    <x v="2"/>
    <x v="2"/>
    <x v="2"/>
    <x v="107"/>
    <x v="107"/>
    <n v="0"/>
    <x v="0"/>
    <n v="86820"/>
    <n v="120000"/>
    <n v="86820"/>
    <n v="86820"/>
    <n v="21243"/>
    <n v="65577"/>
    <n v="21243"/>
    <n v="0"/>
    <n v="21243"/>
    <n v="0"/>
    <n v="0"/>
    <n v="37584"/>
    <n v="0"/>
    <n v="0"/>
    <n v="70764"/>
    <n v="-33180"/>
    <m/>
    <n v="86820"/>
    <n v="0"/>
  </r>
  <r>
    <s v="1.1-00-23"/>
    <x v="0"/>
    <x v="0"/>
    <s v="1.3.4"/>
    <x v="0"/>
    <x v="0"/>
    <x v="0"/>
    <x v="0"/>
    <s v="05_23"/>
    <x v="0"/>
    <n v="6"/>
    <x v="0"/>
    <s v="015_23"/>
    <x v="0"/>
    <n v="21"/>
    <x v="1"/>
    <x v="2"/>
    <x v="2"/>
    <x v="107"/>
    <x v="107"/>
    <n v="0"/>
    <x v="0"/>
    <n v="10788"/>
    <n v="75000"/>
    <n v="10788"/>
    <n v="10788"/>
    <n v="5256"/>
    <n v="5532"/>
    <n v="5256"/>
    <n v="0"/>
    <n v="5256"/>
    <n v="0"/>
    <n v="0"/>
    <n v="0"/>
    <n v="0"/>
    <n v="0"/>
    <n v="64212"/>
    <n v="-64212"/>
    <m/>
    <n v="10788"/>
    <n v="0"/>
  </r>
  <r>
    <s v="1.1-00-23"/>
    <x v="0"/>
    <x v="1"/>
    <s v="2.7.1"/>
    <x v="9"/>
    <x v="1"/>
    <x v="1"/>
    <x v="0"/>
    <s v="15_23"/>
    <x v="12"/>
    <n v="1"/>
    <x v="2"/>
    <s v="035_23"/>
    <x v="30"/>
    <n v="54"/>
    <x v="40"/>
    <x v="3"/>
    <x v="3"/>
    <x v="108"/>
    <x v="108"/>
    <n v="0"/>
    <x v="0"/>
    <n v="14625430"/>
    <n v="12625430"/>
    <n v="13493801.939999999"/>
    <n v="13493801.939999999"/>
    <n v="13493801.939999999"/>
    <n v="0"/>
    <n v="13493801.939999999"/>
    <n v="0"/>
    <n v="13493801.939999999"/>
    <n v="0"/>
    <n v="1131628.0600000005"/>
    <n v="0"/>
    <n v="2000000"/>
    <n v="0"/>
    <n v="0"/>
    <n v="2000000"/>
    <m/>
    <n v="14625430"/>
    <n v="1131628.0600000005"/>
  </r>
  <r>
    <s v="1.1-00-23"/>
    <x v="0"/>
    <x v="1"/>
    <s v="2.7.1"/>
    <x v="9"/>
    <x v="0"/>
    <x v="0"/>
    <x v="0"/>
    <s v="10_23"/>
    <x v="8"/>
    <n v="4"/>
    <x v="3"/>
    <s v="030_23"/>
    <x v="11"/>
    <n v="48"/>
    <x v="13"/>
    <x v="3"/>
    <x v="3"/>
    <x v="108"/>
    <x v="108"/>
    <n v="0"/>
    <x v="0"/>
    <n v="398400"/>
    <n v="1200000"/>
    <n v="398400"/>
    <n v="398400"/>
    <n v="398400"/>
    <n v="0"/>
    <n v="398400"/>
    <n v="0"/>
    <n v="398400"/>
    <n v="0"/>
    <n v="0"/>
    <n v="0"/>
    <n v="199200"/>
    <n v="0"/>
    <n v="1000800"/>
    <n v="-801600"/>
    <m/>
    <n v="398400"/>
    <n v="0"/>
  </r>
  <r>
    <s v="1.1-00-23"/>
    <x v="0"/>
    <x v="0"/>
    <s v="1.3.4"/>
    <x v="0"/>
    <x v="1"/>
    <x v="1"/>
    <x v="0"/>
    <s v="14_23"/>
    <x v="13"/>
    <n v="1"/>
    <x v="2"/>
    <s v="034_23"/>
    <x v="31"/>
    <n v="53"/>
    <x v="41"/>
    <x v="3"/>
    <x v="3"/>
    <x v="108"/>
    <x v="108"/>
    <n v="0"/>
    <x v="0"/>
    <n v="10000000"/>
    <n v="10000000"/>
    <n v="8333333.2999999998"/>
    <n v="8333333.2999999998"/>
    <n v="8333333.2999999998"/>
    <n v="0"/>
    <n v="8333333.2999999998"/>
    <n v="0"/>
    <n v="8333333.2999999998"/>
    <n v="0"/>
    <n v="1666666.7000000002"/>
    <n v="0"/>
    <n v="0"/>
    <n v="0"/>
    <n v="0"/>
    <n v="0"/>
    <m/>
    <n v="10000000"/>
    <n v="1666666.7000000002"/>
  </r>
  <r>
    <s v="1.1-00-23"/>
    <x v="0"/>
    <x v="0"/>
    <s v="1.3.4"/>
    <x v="0"/>
    <x v="3"/>
    <x v="3"/>
    <x v="0"/>
    <s v="04_23"/>
    <x v="4"/>
    <n v="6"/>
    <x v="0"/>
    <s v="013_23"/>
    <x v="29"/>
    <n v="19"/>
    <x v="39"/>
    <x v="3"/>
    <x v="3"/>
    <x v="108"/>
    <x v="108"/>
    <n v="0"/>
    <x v="0"/>
    <n v="2105566.7599999998"/>
    <n v="2200000"/>
    <n v="2105566.7599999998"/>
    <n v="2105566.7599999998"/>
    <n v="2105566.7599999998"/>
    <n v="0"/>
    <n v="2105566.7599999998"/>
    <n v="0"/>
    <n v="2105566.7599999998"/>
    <n v="0"/>
    <n v="0"/>
    <n v="0"/>
    <n v="0"/>
    <n v="0"/>
    <n v="94433.24"/>
    <n v="-94433.24"/>
    <m/>
    <n v="2105566.7599999998"/>
    <n v="0"/>
  </r>
  <r>
    <s v="1.1-00-23"/>
    <x v="0"/>
    <x v="1"/>
    <s v="2.4.1"/>
    <x v="15"/>
    <x v="4"/>
    <x v="4"/>
    <x v="0"/>
    <s v="16_23"/>
    <x v="14"/>
    <n v="5"/>
    <x v="4"/>
    <s v="036_23"/>
    <x v="32"/>
    <n v="55"/>
    <x v="42"/>
    <x v="3"/>
    <x v="3"/>
    <x v="108"/>
    <x v="108"/>
    <n v="0"/>
    <x v="0"/>
    <n v="16510000"/>
    <n v="16500000"/>
    <n v="16094280.890000001"/>
    <n v="16094280.890000001"/>
    <n v="16094280.890000001"/>
    <n v="0"/>
    <n v="16094280.890000001"/>
    <n v="0"/>
    <n v="16094280.890000001"/>
    <n v="0"/>
    <n v="415719.1099999994"/>
    <n v="0"/>
    <n v="300000"/>
    <n v="0"/>
    <n v="290000"/>
    <n v="10000"/>
    <m/>
    <n v="16510000"/>
    <n v="415719.1099999994"/>
  </r>
  <r>
    <s v="1.1-00-23"/>
    <x v="0"/>
    <x v="1"/>
    <s v="2.6.8"/>
    <x v="16"/>
    <x v="1"/>
    <x v="1"/>
    <x v="0"/>
    <s v="13_23"/>
    <x v="15"/>
    <n v="1"/>
    <x v="2"/>
    <s v="033_23"/>
    <x v="33"/>
    <n v="52"/>
    <x v="43"/>
    <x v="3"/>
    <x v="3"/>
    <x v="108"/>
    <x v="108"/>
    <n v="0"/>
    <x v="0"/>
    <n v="5910000"/>
    <n v="5910000"/>
    <n v="4480979.99"/>
    <n v="4480979.99"/>
    <n v="4480979.99"/>
    <n v="0"/>
    <n v="4480979.99"/>
    <n v="0"/>
    <n v="4480979.99"/>
    <n v="0"/>
    <n v="1429020.0099999998"/>
    <n v="0"/>
    <n v="0"/>
    <n v="0"/>
    <n v="0"/>
    <n v="0"/>
    <m/>
    <n v="5910000"/>
    <n v="1429020.0099999998"/>
  </r>
  <r>
    <s v="1.1-00-23"/>
    <x v="0"/>
    <x v="1"/>
    <s v="2.6.3"/>
    <x v="17"/>
    <x v="1"/>
    <x v="1"/>
    <x v="0"/>
    <s v="12_23"/>
    <x v="16"/>
    <n v="1"/>
    <x v="2"/>
    <s v="032_23"/>
    <x v="34"/>
    <n v="51"/>
    <x v="44"/>
    <x v="3"/>
    <x v="3"/>
    <x v="108"/>
    <x v="108"/>
    <n v="0"/>
    <x v="0"/>
    <n v="66533232.560000002"/>
    <n v="66784842"/>
    <n v="65576110.280000001"/>
    <n v="65576110.280000001"/>
    <n v="65027719.719999999"/>
    <n v="548390.56000000238"/>
    <n v="65027719.719999999"/>
    <n v="0"/>
    <n v="65027719.719999999"/>
    <n v="0"/>
    <n v="957122.28000000119"/>
    <n v="0"/>
    <n v="0"/>
    <n v="0"/>
    <n v="251609.44"/>
    <n v="-251609.44"/>
    <m/>
    <n v="66533232.560000002"/>
    <n v="957122.28000000119"/>
  </r>
  <r>
    <s v="1.1-00-23"/>
    <x v="0"/>
    <x v="0"/>
    <s v="1.3.4"/>
    <x v="0"/>
    <x v="3"/>
    <x v="3"/>
    <x v="0"/>
    <s v="04_23"/>
    <x v="4"/>
    <n v="6"/>
    <x v="0"/>
    <s v="013_23"/>
    <x v="29"/>
    <n v="19"/>
    <x v="39"/>
    <x v="3"/>
    <x v="3"/>
    <x v="109"/>
    <x v="109"/>
    <n v="0"/>
    <x v="0"/>
    <n v="8495917.5800000001"/>
    <n v="5000000"/>
    <n v="9645312.0199999996"/>
    <n v="9645312.0199999996"/>
    <n v="9645312.0199999996"/>
    <n v="0"/>
    <n v="9645312.0199999996"/>
    <n v="0"/>
    <n v="9645312.0199999996"/>
    <n v="0"/>
    <n v="-1149394.4399999995"/>
    <n v="4400000"/>
    <n v="0"/>
    <n v="0"/>
    <n v="904082.42"/>
    <n v="3495917.58"/>
    <n v="3000000"/>
    <n v="11495917.58"/>
    <n v="1850605.5600000005"/>
  </r>
  <r>
    <s v="1.1-00-23"/>
    <x v="0"/>
    <x v="0"/>
    <s v="1.3.4"/>
    <x v="0"/>
    <x v="2"/>
    <x v="2"/>
    <x v="0"/>
    <s v="02_23"/>
    <x v="2"/>
    <n v="1"/>
    <x v="2"/>
    <s v="010_23"/>
    <x v="2"/>
    <n v="14"/>
    <x v="36"/>
    <x v="3"/>
    <x v="3"/>
    <x v="110"/>
    <x v="110"/>
    <n v="0"/>
    <x v="0"/>
    <n v="0"/>
    <n v="2000000"/>
    <n v="0"/>
    <n v="0"/>
    <n v="0"/>
    <n v="0"/>
    <n v="0"/>
    <n v="0"/>
    <n v="0"/>
    <n v="0"/>
    <n v="0"/>
    <n v="0"/>
    <n v="0"/>
    <n v="0"/>
    <n v="2000000"/>
    <n v="-2000000"/>
    <m/>
    <n v="0"/>
    <n v="0"/>
  </r>
  <r>
    <s v="1.1-00-23"/>
    <x v="0"/>
    <x v="2"/>
    <s v="3.1.1"/>
    <x v="12"/>
    <x v="2"/>
    <x v="2"/>
    <x v="0"/>
    <s v="09_23"/>
    <x v="11"/>
    <n v="8"/>
    <x v="6"/>
    <s v="028_23"/>
    <x v="20"/>
    <n v="45"/>
    <x v="45"/>
    <x v="3"/>
    <x v="3"/>
    <x v="110"/>
    <x v="110"/>
    <n v="0"/>
    <x v="0"/>
    <n v="2000000"/>
    <n v="2000000"/>
    <n v="1950000"/>
    <n v="1950000"/>
    <n v="1950000"/>
    <n v="0"/>
    <n v="1950000"/>
    <n v="0"/>
    <n v="1950000"/>
    <n v="0"/>
    <n v="50000"/>
    <n v="0"/>
    <n v="0"/>
    <n v="0"/>
    <n v="0"/>
    <n v="0"/>
    <n v="-50000"/>
    <n v="1950000"/>
    <n v="0"/>
  </r>
  <r>
    <s v="1.1-00-23"/>
    <x v="0"/>
    <x v="2"/>
    <s v="3.1.1"/>
    <x v="12"/>
    <x v="2"/>
    <x v="2"/>
    <x v="0"/>
    <s v="09_23"/>
    <x v="11"/>
    <n v="8"/>
    <x v="6"/>
    <s v="028_23"/>
    <x v="20"/>
    <n v="46"/>
    <x v="46"/>
    <x v="3"/>
    <x v="3"/>
    <x v="110"/>
    <x v="110"/>
    <n v="0"/>
    <x v="0"/>
    <n v="300000"/>
    <n v="300000"/>
    <n v="246000"/>
    <n v="246000"/>
    <n v="246000"/>
    <n v="0"/>
    <n v="246000"/>
    <n v="0"/>
    <n v="246000"/>
    <n v="0"/>
    <n v="54000"/>
    <n v="0"/>
    <n v="0"/>
    <n v="0"/>
    <n v="0"/>
    <n v="0"/>
    <m/>
    <n v="300000"/>
    <n v="54000"/>
  </r>
  <r>
    <s v="2.6-15-23"/>
    <x v="5"/>
    <x v="1"/>
    <s v="2.5.6"/>
    <x v="13"/>
    <x v="2"/>
    <x v="2"/>
    <x v="0"/>
    <s v="06_23"/>
    <x v="5"/>
    <n v="5"/>
    <x v="4"/>
    <s v="016_23"/>
    <x v="19"/>
    <n v="25"/>
    <x v="21"/>
    <x v="3"/>
    <x v="3"/>
    <x v="111"/>
    <x v="111"/>
    <n v="60"/>
    <x v="22"/>
    <n v="60000"/>
    <n v="0"/>
    <n v="57072"/>
    <n v="57072"/>
    <n v="0"/>
    <n v="57072"/>
    <n v="0"/>
    <n v="0"/>
    <n v="0"/>
    <n v="0"/>
    <n v="2928"/>
    <n v="60000"/>
    <n v="0"/>
    <n v="0"/>
    <n v="0"/>
    <n v="60000"/>
    <m/>
    <n v="60000"/>
    <n v="2928"/>
  </r>
  <r>
    <s v="1.1-00-23"/>
    <x v="0"/>
    <x v="1"/>
    <s v="2.7.1"/>
    <x v="9"/>
    <x v="2"/>
    <x v="2"/>
    <x v="0"/>
    <s v="06_23"/>
    <x v="5"/>
    <n v="5"/>
    <x v="4"/>
    <s v="016_23"/>
    <x v="19"/>
    <n v="27"/>
    <x v="47"/>
    <x v="3"/>
    <x v="3"/>
    <x v="111"/>
    <x v="111"/>
    <n v="0"/>
    <x v="0"/>
    <n v="1000000"/>
    <n v="1000000"/>
    <n v="724830.22"/>
    <n v="724830.22"/>
    <n v="724830.22"/>
    <n v="0"/>
    <n v="291966.42"/>
    <n v="432863.8"/>
    <n v="291966.42"/>
    <n v="0"/>
    <n v="275169.78000000003"/>
    <n v="0"/>
    <n v="0"/>
    <n v="0"/>
    <n v="0"/>
    <n v="0"/>
    <m/>
    <n v="1000000"/>
    <n v="275169.78000000003"/>
  </r>
  <r>
    <s v="1.1-00-23"/>
    <x v="0"/>
    <x v="1"/>
    <s v="2.7.1"/>
    <x v="9"/>
    <x v="2"/>
    <x v="2"/>
    <x v="0"/>
    <s v="06_23"/>
    <x v="5"/>
    <n v="5"/>
    <x v="4"/>
    <s v="018_23"/>
    <x v="24"/>
    <n v="30"/>
    <x v="31"/>
    <x v="3"/>
    <x v="3"/>
    <x v="111"/>
    <x v="111"/>
    <n v="0"/>
    <x v="0"/>
    <n v="10000000"/>
    <n v="10000000"/>
    <n v="9990000"/>
    <n v="9990000"/>
    <n v="9990000"/>
    <n v="0"/>
    <n v="9990000"/>
    <n v="0"/>
    <n v="9990000"/>
    <n v="0"/>
    <n v="10000"/>
    <n v="0"/>
    <n v="0"/>
    <n v="0"/>
    <n v="0"/>
    <n v="0"/>
    <n v="100000"/>
    <n v="10100000"/>
    <n v="110000"/>
  </r>
  <r>
    <s v="1.1-00-23"/>
    <x v="0"/>
    <x v="1"/>
    <s v="2.7.1"/>
    <x v="9"/>
    <x v="2"/>
    <x v="2"/>
    <x v="0"/>
    <s v="06_23"/>
    <x v="5"/>
    <n v="5"/>
    <x v="4"/>
    <s v="018_23"/>
    <x v="24"/>
    <n v="31"/>
    <x v="48"/>
    <x v="3"/>
    <x v="3"/>
    <x v="111"/>
    <x v="111"/>
    <n v="0"/>
    <x v="0"/>
    <n v="54793475.799999997"/>
    <n v="50566898.219999999"/>
    <n v="54793372.289999999"/>
    <n v="54793372.289999999"/>
    <n v="54793372.289999999"/>
    <n v="0"/>
    <n v="54554449.479999997"/>
    <n v="238922.81000000238"/>
    <n v="54554449.479999997"/>
    <n v="0"/>
    <n v="103.50999999791384"/>
    <n v="0"/>
    <n v="4226577.58"/>
    <n v="0"/>
    <n v="0"/>
    <n v="4226577.58"/>
    <m/>
    <n v="54793475.799999997"/>
    <n v="103.50999999791384"/>
  </r>
  <r>
    <s v="1.1-00-23"/>
    <x v="0"/>
    <x v="1"/>
    <s v="2.7.1"/>
    <x v="9"/>
    <x v="2"/>
    <x v="2"/>
    <x v="0"/>
    <s v="06_23"/>
    <x v="5"/>
    <n v="5"/>
    <x v="4"/>
    <s v="018_23"/>
    <x v="24"/>
    <n v="32"/>
    <x v="49"/>
    <x v="3"/>
    <x v="3"/>
    <x v="111"/>
    <x v="111"/>
    <n v="0"/>
    <x v="0"/>
    <n v="14162986.199999999"/>
    <n v="10733101.779999999"/>
    <n v="14162986.199999999"/>
    <n v="14162986.199999999"/>
    <n v="14162986.199999999"/>
    <n v="0"/>
    <n v="14162986.199999999"/>
    <n v="0"/>
    <n v="14162986.199999999"/>
    <n v="0"/>
    <n v="0"/>
    <n v="266186.2"/>
    <n v="3163698.22"/>
    <n v="0"/>
    <n v="0"/>
    <n v="3429884.42"/>
    <m/>
    <n v="14162986.199999999"/>
    <n v="0"/>
  </r>
  <r>
    <s v="1.1-00-23"/>
    <x v="0"/>
    <x v="1"/>
    <s v="2.7.1"/>
    <x v="9"/>
    <x v="0"/>
    <x v="0"/>
    <x v="0"/>
    <s v="10_23"/>
    <x v="8"/>
    <n v="4"/>
    <x v="3"/>
    <s v="030_23"/>
    <x v="11"/>
    <n v="48"/>
    <x v="13"/>
    <x v="3"/>
    <x v="3"/>
    <x v="111"/>
    <x v="111"/>
    <n v="32"/>
    <x v="23"/>
    <n v="361439.79"/>
    <n v="0"/>
    <n v="361439.79"/>
    <n v="0"/>
    <n v="0"/>
    <n v="0"/>
    <n v="0"/>
    <n v="0"/>
    <n v="0"/>
    <n v="0"/>
    <n v="0"/>
    <n v="0"/>
    <n v="450000"/>
    <n v="0"/>
    <n v="88560.21"/>
    <n v="361439.79"/>
    <m/>
    <n v="361439.79"/>
    <n v="0"/>
  </r>
  <r>
    <s v="1.1-00-23"/>
    <x v="0"/>
    <x v="1"/>
    <s v="2.2.7"/>
    <x v="2"/>
    <x v="2"/>
    <x v="2"/>
    <x v="0"/>
    <s v="02_23"/>
    <x v="2"/>
    <n v="1"/>
    <x v="2"/>
    <s v="008_23"/>
    <x v="35"/>
    <n v="10"/>
    <x v="50"/>
    <x v="3"/>
    <x v="3"/>
    <x v="111"/>
    <x v="111"/>
    <n v="11"/>
    <x v="24"/>
    <n v="3432000"/>
    <n v="3431990.12"/>
    <n v="2384103.7000000002"/>
    <n v="2384103.7000000002"/>
    <n v="1657421.7"/>
    <n v="726682.00000000023"/>
    <n v="1299657.5"/>
    <n v="357764.19999999995"/>
    <n v="1217074.21"/>
    <n v="82583.290000000037"/>
    <n v="1047896.2999999998"/>
    <n v="0"/>
    <n v="9.8800000000000008"/>
    <n v="0"/>
    <n v="0"/>
    <n v="9.8800000000000008"/>
    <m/>
    <n v="3432000"/>
    <n v="1047896.2999999998"/>
  </r>
  <r>
    <s v="1.1-00-23"/>
    <x v="0"/>
    <x v="1"/>
    <s v="2.2.7"/>
    <x v="2"/>
    <x v="2"/>
    <x v="2"/>
    <x v="0"/>
    <s v="02_23"/>
    <x v="2"/>
    <n v="1"/>
    <x v="2"/>
    <s v="008_23"/>
    <x v="35"/>
    <n v="10"/>
    <x v="50"/>
    <x v="3"/>
    <x v="3"/>
    <x v="111"/>
    <x v="111"/>
    <n v="12"/>
    <x v="25"/>
    <n v="1000000"/>
    <n v="1000009.88"/>
    <n v="991162"/>
    <n v="991162"/>
    <n v="320542.8"/>
    <n v="670619.19999999995"/>
    <n v="0"/>
    <n v="320542.8"/>
    <n v="0"/>
    <n v="0"/>
    <n v="8838"/>
    <n v="0"/>
    <n v="0"/>
    <n v="0"/>
    <n v="9.8800000000000008"/>
    <n v="-9.8800000000000008"/>
    <m/>
    <n v="1000000"/>
    <n v="8838"/>
  </r>
  <r>
    <s v="1.1-00-23"/>
    <x v="0"/>
    <x v="1"/>
    <s v="2.2.7"/>
    <x v="2"/>
    <x v="2"/>
    <x v="2"/>
    <x v="0"/>
    <s v="02_23"/>
    <x v="2"/>
    <n v="1"/>
    <x v="2"/>
    <s v="010_23"/>
    <x v="2"/>
    <n v="16"/>
    <x v="3"/>
    <x v="3"/>
    <x v="3"/>
    <x v="111"/>
    <x v="111"/>
    <n v="0"/>
    <x v="0"/>
    <n v="5689448.2000000002"/>
    <n v="4200000"/>
    <n v="5120000"/>
    <n v="5120000"/>
    <n v="5120000"/>
    <n v="0"/>
    <n v="2940000"/>
    <n v="2180000"/>
    <n v="2660000"/>
    <n v="280000"/>
    <n v="569448.20000000019"/>
    <n v="2189448.2000000002"/>
    <n v="0"/>
    <n v="0"/>
    <n v="700000"/>
    <n v="1489448.2"/>
    <m/>
    <n v="5689448.2000000002"/>
    <n v="569448.20000000019"/>
  </r>
  <r>
    <s v="1.1-00-23"/>
    <x v="0"/>
    <x v="1"/>
    <s v="2.2.7"/>
    <x v="2"/>
    <x v="2"/>
    <x v="2"/>
    <x v="0"/>
    <s v="02_23"/>
    <x v="2"/>
    <n v="1"/>
    <x v="2"/>
    <s v="010_23"/>
    <x v="2"/>
    <n v="16"/>
    <x v="3"/>
    <x v="3"/>
    <x v="3"/>
    <x v="111"/>
    <x v="111"/>
    <n v="31"/>
    <x v="26"/>
    <n v="200000"/>
    <n v="0"/>
    <n v="184000"/>
    <n v="184000"/>
    <n v="184000"/>
    <n v="0"/>
    <n v="0"/>
    <n v="184000"/>
    <n v="0"/>
    <n v="0"/>
    <n v="16000"/>
    <n v="0"/>
    <n v="200000"/>
    <n v="0"/>
    <n v="0"/>
    <n v="200000"/>
    <m/>
    <n v="200000"/>
    <n v="16000"/>
  </r>
  <r>
    <s v="1.1-00-23"/>
    <x v="0"/>
    <x v="0"/>
    <s v="1.3.4"/>
    <x v="0"/>
    <x v="0"/>
    <x v="0"/>
    <x v="0"/>
    <s v="01_23"/>
    <x v="9"/>
    <n v="1"/>
    <x v="2"/>
    <s v="001_23"/>
    <x v="36"/>
    <n v="1"/>
    <x v="51"/>
    <x v="3"/>
    <x v="3"/>
    <x v="111"/>
    <x v="111"/>
    <n v="0"/>
    <x v="0"/>
    <n v="3124847"/>
    <n v="1082347"/>
    <n v="2865178"/>
    <n v="2865178"/>
    <n v="2865178"/>
    <n v="0"/>
    <n v="2631700"/>
    <n v="233478"/>
    <n v="2401700"/>
    <n v="230000"/>
    <n v="259669"/>
    <n v="1000000"/>
    <n v="1042500"/>
    <n v="0"/>
    <n v="0"/>
    <n v="2042500"/>
    <n v="200000"/>
    <n v="3324847"/>
    <n v="459669"/>
  </r>
  <r>
    <s v="1.1-00-23"/>
    <x v="0"/>
    <x v="0"/>
    <s v="1.3.4"/>
    <x v="0"/>
    <x v="0"/>
    <x v="0"/>
    <x v="0"/>
    <s v="01_23"/>
    <x v="9"/>
    <n v="1"/>
    <x v="2"/>
    <s v="001_23"/>
    <x v="36"/>
    <n v="1"/>
    <x v="51"/>
    <x v="3"/>
    <x v="3"/>
    <x v="111"/>
    <x v="111"/>
    <n v="36"/>
    <x v="27"/>
    <n v="211500"/>
    <n v="0"/>
    <n v="148500"/>
    <n v="148500"/>
    <n v="148500"/>
    <n v="0"/>
    <n v="147000"/>
    <n v="1500"/>
    <n v="127500"/>
    <n v="19500"/>
    <n v="63000"/>
    <n v="0"/>
    <n v="324000"/>
    <n v="0"/>
    <n v="112500"/>
    <n v="211500"/>
    <m/>
    <n v="211500"/>
    <n v="63000"/>
  </r>
  <r>
    <s v="1.1-00-23"/>
    <x v="0"/>
    <x v="0"/>
    <s v="1.3.4"/>
    <x v="0"/>
    <x v="0"/>
    <x v="0"/>
    <x v="0"/>
    <s v="01_23"/>
    <x v="9"/>
    <n v="1"/>
    <x v="2"/>
    <s v="001_23"/>
    <x v="36"/>
    <n v="1"/>
    <x v="51"/>
    <x v="3"/>
    <x v="3"/>
    <x v="111"/>
    <x v="111"/>
    <n v="38"/>
    <x v="28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1.1-00-23"/>
    <x v="0"/>
    <x v="0"/>
    <s v="1.3.4"/>
    <x v="0"/>
    <x v="0"/>
    <x v="0"/>
    <x v="0"/>
    <s v="01_23"/>
    <x v="9"/>
    <n v="1"/>
    <x v="2"/>
    <s v="001_23"/>
    <x v="36"/>
    <n v="1"/>
    <x v="51"/>
    <x v="3"/>
    <x v="3"/>
    <x v="111"/>
    <x v="111"/>
    <n v="39"/>
    <x v="29"/>
    <n v="80899"/>
    <n v="0"/>
    <n v="80899"/>
    <n v="80899"/>
    <n v="80899"/>
    <n v="0"/>
    <n v="80899"/>
    <n v="0"/>
    <n v="80899"/>
    <n v="0"/>
    <n v="0"/>
    <n v="80899"/>
    <n v="0"/>
    <n v="0"/>
    <n v="0"/>
    <n v="80899"/>
    <m/>
    <n v="80899"/>
    <n v="0"/>
  </r>
  <r>
    <s v="1.1-00-23"/>
    <x v="0"/>
    <x v="1"/>
    <s v="2.5.6"/>
    <x v="13"/>
    <x v="2"/>
    <x v="2"/>
    <x v="0"/>
    <s v="06_23"/>
    <x v="5"/>
    <n v="5"/>
    <x v="4"/>
    <s v="016_23"/>
    <x v="19"/>
    <n v="25"/>
    <x v="21"/>
    <x v="3"/>
    <x v="3"/>
    <x v="111"/>
    <x v="111"/>
    <n v="0"/>
    <x v="0"/>
    <n v="100000"/>
    <n v="100000"/>
    <n v="0"/>
    <n v="0"/>
    <n v="0"/>
    <n v="0"/>
    <n v="0"/>
    <n v="0"/>
    <n v="0"/>
    <n v="0"/>
    <n v="100000"/>
    <n v="100000"/>
    <n v="0"/>
    <n v="0"/>
    <n v="100000"/>
    <n v="0"/>
    <m/>
    <n v="100000"/>
    <n v="100000"/>
  </r>
  <r>
    <s v="1.1-00-23"/>
    <x v="0"/>
    <x v="2"/>
    <s v="3.7.1"/>
    <x v="14"/>
    <x v="0"/>
    <x v="0"/>
    <x v="0"/>
    <s v="09_23"/>
    <x v="11"/>
    <n v="8"/>
    <x v="6"/>
    <s v="029_23"/>
    <x v="28"/>
    <n v="47"/>
    <x v="38"/>
    <x v="3"/>
    <x v="3"/>
    <x v="111"/>
    <x v="111"/>
    <n v="27"/>
    <x v="30"/>
    <n v="50000"/>
    <n v="50000"/>
    <n v="50000"/>
    <n v="50000"/>
    <n v="50000"/>
    <n v="0"/>
    <n v="50000"/>
    <n v="0"/>
    <n v="50000"/>
    <n v="0"/>
    <n v="0"/>
    <n v="0"/>
    <n v="0"/>
    <n v="0"/>
    <n v="0"/>
    <n v="0"/>
    <m/>
    <n v="50000"/>
    <n v="0"/>
  </r>
  <r>
    <s v="1.1-00-23"/>
    <x v="0"/>
    <x v="1"/>
    <s v="2.5.6"/>
    <x v="13"/>
    <x v="2"/>
    <x v="2"/>
    <x v="0"/>
    <s v="06_23"/>
    <x v="5"/>
    <n v="5"/>
    <x v="4"/>
    <s v="016_23"/>
    <x v="19"/>
    <n v="28"/>
    <x v="52"/>
    <x v="3"/>
    <x v="3"/>
    <x v="112"/>
    <x v="112"/>
    <n v="0"/>
    <x v="0"/>
    <n v="200000"/>
    <n v="200000"/>
    <n v="161100"/>
    <n v="161100"/>
    <n v="161100"/>
    <n v="0"/>
    <n v="161100"/>
    <n v="0"/>
    <n v="161100"/>
    <n v="0"/>
    <n v="38900"/>
    <n v="0"/>
    <n v="0"/>
    <n v="0"/>
    <n v="0"/>
    <n v="0"/>
    <m/>
    <n v="200000"/>
    <n v="38900"/>
  </r>
  <r>
    <s v="1.1-00-23"/>
    <x v="0"/>
    <x v="1"/>
    <s v="2.7.1"/>
    <x v="9"/>
    <x v="2"/>
    <x v="2"/>
    <x v="0"/>
    <s v="06_23"/>
    <x v="5"/>
    <n v="5"/>
    <x v="4"/>
    <s v="018_23"/>
    <x v="24"/>
    <n v="30"/>
    <x v="31"/>
    <x v="3"/>
    <x v="3"/>
    <x v="113"/>
    <x v="113"/>
    <n v="0"/>
    <x v="0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1.1-00-23"/>
    <x v="0"/>
    <x v="1"/>
    <s v="2.5.6"/>
    <x v="13"/>
    <x v="2"/>
    <x v="2"/>
    <x v="0"/>
    <s v="06_23"/>
    <x v="5"/>
    <n v="5"/>
    <x v="4"/>
    <s v="016_23"/>
    <x v="19"/>
    <n v="25"/>
    <x v="21"/>
    <x v="3"/>
    <x v="3"/>
    <x v="113"/>
    <x v="113"/>
    <n v="0"/>
    <x v="0"/>
    <n v="3900000"/>
    <n v="3800000"/>
    <n v="3150102"/>
    <n v="3150102"/>
    <n v="3150102"/>
    <n v="0"/>
    <n v="2868003"/>
    <n v="282099"/>
    <n v="2868003"/>
    <n v="0"/>
    <n v="749898"/>
    <n v="0"/>
    <n v="100000"/>
    <n v="0"/>
    <n v="0"/>
    <n v="100000"/>
    <m/>
    <n v="3900000"/>
    <n v="749898"/>
  </r>
  <r>
    <s v="1.1-00-23"/>
    <x v="0"/>
    <x v="1"/>
    <s v="2.5.6"/>
    <x v="13"/>
    <x v="2"/>
    <x v="2"/>
    <x v="0"/>
    <s v="06_23"/>
    <x v="5"/>
    <n v="5"/>
    <x v="4"/>
    <s v="016_23"/>
    <x v="19"/>
    <n v="25"/>
    <x v="21"/>
    <x v="3"/>
    <x v="3"/>
    <x v="113"/>
    <x v="113"/>
    <n v="41"/>
    <x v="31"/>
    <n v="400000"/>
    <n v="0"/>
    <n v="298941.28000000003"/>
    <n v="298941.28000000003"/>
    <n v="298941.28000000003"/>
    <n v="0"/>
    <n v="0"/>
    <n v="298941.28000000003"/>
    <n v="0"/>
    <n v="0"/>
    <n v="101058.71999999997"/>
    <n v="400000"/>
    <n v="0"/>
    <n v="0"/>
    <n v="0"/>
    <n v="400000"/>
    <m/>
    <n v="400000"/>
    <n v="101058.71999999997"/>
  </r>
  <r>
    <s v="1.1-00-23"/>
    <x v="0"/>
    <x v="1"/>
    <s v="2.7.1"/>
    <x v="9"/>
    <x v="2"/>
    <x v="2"/>
    <x v="0"/>
    <s v="06_23"/>
    <x v="5"/>
    <n v="5"/>
    <x v="4"/>
    <s v="016_23"/>
    <x v="19"/>
    <n v="26"/>
    <x v="35"/>
    <x v="3"/>
    <x v="3"/>
    <x v="114"/>
    <x v="114"/>
    <n v="15"/>
    <x v="32"/>
    <n v="30000000"/>
    <n v="10000000"/>
    <n v="29847740.09"/>
    <n v="29847740.09"/>
    <n v="29847740.09"/>
    <n v="0"/>
    <n v="25370579.079999998"/>
    <n v="4477161.0100000016"/>
    <n v="25370579.079999998"/>
    <n v="0"/>
    <n v="152259.91000000015"/>
    <n v="20000000"/>
    <n v="0"/>
    <n v="0"/>
    <n v="0"/>
    <n v="20000000"/>
    <m/>
    <n v="30000000"/>
    <n v="152259.91000000015"/>
  </r>
  <r>
    <s v="1.1-00-23"/>
    <x v="0"/>
    <x v="0"/>
    <s v="1.3.4"/>
    <x v="0"/>
    <x v="1"/>
    <x v="1"/>
    <x v="0"/>
    <s v="02_23"/>
    <x v="2"/>
    <n v="1"/>
    <x v="2"/>
    <s v="007_23"/>
    <x v="25"/>
    <n v="8"/>
    <x v="53"/>
    <x v="3"/>
    <x v="3"/>
    <x v="114"/>
    <x v="114"/>
    <n v="8"/>
    <x v="33"/>
    <n v="700000"/>
    <n v="700008.48"/>
    <n v="700000"/>
    <n v="700000"/>
    <n v="500000"/>
    <n v="200000"/>
    <n v="500000"/>
    <n v="0"/>
    <n v="0"/>
    <n v="500000"/>
    <n v="0"/>
    <n v="0"/>
    <n v="0"/>
    <n v="0"/>
    <n v="8.48"/>
    <n v="-8.48"/>
    <m/>
    <n v="700000"/>
    <n v="0"/>
  </r>
  <r>
    <s v="1.1-00-23"/>
    <x v="0"/>
    <x v="0"/>
    <s v="1.3.4"/>
    <x v="0"/>
    <x v="1"/>
    <x v="1"/>
    <x v="0"/>
    <s v="02_23"/>
    <x v="2"/>
    <n v="1"/>
    <x v="2"/>
    <s v="007_23"/>
    <x v="25"/>
    <n v="8"/>
    <x v="53"/>
    <x v="3"/>
    <x v="3"/>
    <x v="114"/>
    <x v="114"/>
    <n v="9"/>
    <x v="34"/>
    <n v="210000"/>
    <n v="210000"/>
    <n v="210000"/>
    <n v="210000"/>
    <n v="0"/>
    <n v="210000"/>
    <n v="0"/>
    <n v="0"/>
    <n v="0"/>
    <n v="0"/>
    <n v="0"/>
    <n v="0"/>
    <n v="0"/>
    <n v="0"/>
    <n v="0"/>
    <n v="0"/>
    <m/>
    <n v="210000"/>
    <n v="0"/>
  </r>
  <r>
    <s v="1.1-00-23"/>
    <x v="0"/>
    <x v="0"/>
    <s v="1.3.4"/>
    <x v="0"/>
    <x v="1"/>
    <x v="1"/>
    <x v="0"/>
    <s v="02_23"/>
    <x v="2"/>
    <n v="1"/>
    <x v="2"/>
    <s v="007_23"/>
    <x v="25"/>
    <n v="8"/>
    <x v="53"/>
    <x v="3"/>
    <x v="3"/>
    <x v="114"/>
    <x v="114"/>
    <n v="10"/>
    <x v="35"/>
    <n v="50000"/>
    <n v="49991.519999999997"/>
    <n v="50000"/>
    <n v="50000"/>
    <n v="0"/>
    <n v="50000"/>
    <n v="0"/>
    <n v="0"/>
    <n v="0"/>
    <n v="0"/>
    <n v="0"/>
    <n v="0"/>
    <n v="8.48"/>
    <n v="0"/>
    <n v="0"/>
    <n v="8.48"/>
    <m/>
    <n v="50000"/>
    <n v="0"/>
  </r>
  <r>
    <s v="1.1-00-23"/>
    <x v="0"/>
    <x v="0"/>
    <s v="1.3.4"/>
    <x v="0"/>
    <x v="0"/>
    <x v="0"/>
    <x v="0"/>
    <s v="01_23"/>
    <x v="9"/>
    <n v="1"/>
    <x v="2"/>
    <s v="001_23"/>
    <x v="36"/>
    <n v="1"/>
    <x v="51"/>
    <x v="3"/>
    <x v="3"/>
    <x v="114"/>
    <x v="114"/>
    <n v="0"/>
    <x v="0"/>
    <n v="95000"/>
    <n v="475008.52"/>
    <n v="95000"/>
    <n v="95000"/>
    <n v="95000"/>
    <n v="0"/>
    <n v="70000"/>
    <n v="25000"/>
    <n v="70000"/>
    <n v="0"/>
    <n v="0"/>
    <n v="0"/>
    <n v="0"/>
    <n v="0"/>
    <n v="380008.52"/>
    <n v="-380008.52"/>
    <m/>
    <n v="95000"/>
    <n v="0"/>
  </r>
  <r>
    <s v="1.1-00-23"/>
    <x v="0"/>
    <x v="0"/>
    <s v="1.3.4"/>
    <x v="0"/>
    <x v="0"/>
    <x v="0"/>
    <x v="0"/>
    <s v="01_23"/>
    <x v="9"/>
    <n v="1"/>
    <x v="2"/>
    <s v="001_23"/>
    <x v="36"/>
    <n v="1"/>
    <x v="51"/>
    <x v="3"/>
    <x v="3"/>
    <x v="114"/>
    <x v="114"/>
    <n v="1"/>
    <x v="36"/>
    <n v="180000"/>
    <n v="180000"/>
    <n v="165000"/>
    <n v="165000"/>
    <n v="165000"/>
    <n v="0"/>
    <n v="150000"/>
    <n v="15000"/>
    <n v="150000"/>
    <n v="0"/>
    <n v="15000"/>
    <n v="0"/>
    <n v="0"/>
    <n v="0"/>
    <n v="0"/>
    <n v="0"/>
    <m/>
    <n v="180000"/>
    <n v="15000"/>
  </r>
  <r>
    <s v="1.1-00-23"/>
    <x v="0"/>
    <x v="0"/>
    <s v="1.3.4"/>
    <x v="0"/>
    <x v="0"/>
    <x v="0"/>
    <x v="0"/>
    <s v="01_23"/>
    <x v="9"/>
    <n v="1"/>
    <x v="2"/>
    <s v="001_23"/>
    <x v="36"/>
    <n v="1"/>
    <x v="51"/>
    <x v="3"/>
    <x v="3"/>
    <x v="114"/>
    <x v="114"/>
    <n v="2"/>
    <x v="37"/>
    <n v="300000"/>
    <n v="299965.92"/>
    <n v="0"/>
    <n v="0"/>
    <n v="0"/>
    <n v="0"/>
    <n v="0"/>
    <n v="0"/>
    <n v="0"/>
    <n v="0"/>
    <n v="300000"/>
    <n v="0"/>
    <n v="34.08"/>
    <n v="0"/>
    <n v="0"/>
    <n v="34.08"/>
    <m/>
    <n v="300000"/>
    <n v="300000"/>
  </r>
  <r>
    <s v="1.1-00-23"/>
    <x v="0"/>
    <x v="0"/>
    <s v="1.3.4"/>
    <x v="0"/>
    <x v="0"/>
    <x v="0"/>
    <x v="0"/>
    <s v="01_23"/>
    <x v="9"/>
    <n v="1"/>
    <x v="2"/>
    <s v="001_23"/>
    <x v="36"/>
    <n v="1"/>
    <x v="51"/>
    <x v="3"/>
    <x v="3"/>
    <x v="114"/>
    <x v="114"/>
    <n v="3"/>
    <x v="38"/>
    <n v="1000000"/>
    <n v="1000008.52"/>
    <n v="0"/>
    <n v="0"/>
    <n v="0"/>
    <n v="0"/>
    <n v="0"/>
    <n v="0"/>
    <n v="0"/>
    <n v="0"/>
    <n v="1000000"/>
    <n v="0"/>
    <n v="0"/>
    <n v="0"/>
    <n v="8.52"/>
    <n v="-8.52"/>
    <m/>
    <n v="1000000"/>
    <n v="1000000"/>
  </r>
  <r>
    <s v="1.1-00-23"/>
    <x v="0"/>
    <x v="0"/>
    <s v="1.3.4"/>
    <x v="0"/>
    <x v="0"/>
    <x v="0"/>
    <x v="0"/>
    <s v="01_23"/>
    <x v="9"/>
    <n v="1"/>
    <x v="2"/>
    <s v="001_23"/>
    <x v="36"/>
    <n v="1"/>
    <x v="51"/>
    <x v="3"/>
    <x v="3"/>
    <x v="114"/>
    <x v="114"/>
    <n v="4"/>
    <x v="39"/>
    <n v="1000000"/>
    <n v="1000008.52"/>
    <n v="0"/>
    <n v="0"/>
    <n v="0"/>
    <n v="0"/>
    <n v="0"/>
    <n v="0"/>
    <n v="0"/>
    <n v="0"/>
    <n v="1000000"/>
    <n v="0"/>
    <n v="0"/>
    <n v="0"/>
    <n v="8.52"/>
    <n v="-8.52"/>
    <m/>
    <n v="1000000"/>
    <n v="1000000"/>
  </r>
  <r>
    <s v="1.1-00-23"/>
    <x v="0"/>
    <x v="0"/>
    <s v="1.3.4"/>
    <x v="0"/>
    <x v="0"/>
    <x v="0"/>
    <x v="0"/>
    <s v="01_23"/>
    <x v="9"/>
    <n v="1"/>
    <x v="2"/>
    <s v="001_23"/>
    <x v="36"/>
    <n v="1"/>
    <x v="51"/>
    <x v="3"/>
    <x v="3"/>
    <x v="114"/>
    <x v="114"/>
    <n v="5"/>
    <x v="40"/>
    <n v="70000"/>
    <n v="70008.52"/>
    <n v="70000"/>
    <n v="70000"/>
    <n v="70000"/>
    <n v="0"/>
    <n v="70000"/>
    <n v="0"/>
    <n v="70000"/>
    <n v="0"/>
    <n v="0"/>
    <n v="0"/>
    <n v="0"/>
    <n v="0"/>
    <n v="8.52"/>
    <n v="-8.52"/>
    <m/>
    <n v="70000"/>
    <n v="0"/>
  </r>
  <r>
    <s v="1.1-00-23"/>
    <x v="0"/>
    <x v="0"/>
    <s v="1.3.4"/>
    <x v="0"/>
    <x v="0"/>
    <x v="0"/>
    <x v="0"/>
    <s v="01_23"/>
    <x v="9"/>
    <n v="1"/>
    <x v="2"/>
    <s v="001_23"/>
    <x v="36"/>
    <n v="1"/>
    <x v="51"/>
    <x v="3"/>
    <x v="3"/>
    <x v="114"/>
    <x v="114"/>
    <n v="6"/>
    <x v="27"/>
    <n v="0"/>
    <n v="324000"/>
    <n v="0"/>
    <n v="0"/>
    <n v="0"/>
    <n v="0"/>
    <n v="0"/>
    <n v="0"/>
    <n v="0"/>
    <n v="0"/>
    <n v="0"/>
    <n v="0"/>
    <n v="0"/>
    <n v="0"/>
    <n v="324000"/>
    <n v="-324000"/>
    <m/>
    <n v="0"/>
    <n v="0"/>
  </r>
  <r>
    <s v="1.1-00-23"/>
    <x v="0"/>
    <x v="0"/>
    <s v="1.3.4"/>
    <x v="0"/>
    <x v="0"/>
    <x v="0"/>
    <x v="0"/>
    <s v="01_23"/>
    <x v="9"/>
    <n v="1"/>
    <x v="2"/>
    <s v="001_23"/>
    <x v="36"/>
    <n v="1"/>
    <x v="51"/>
    <x v="3"/>
    <x v="3"/>
    <x v="114"/>
    <x v="114"/>
    <n v="40"/>
    <x v="28"/>
    <n v="165000"/>
    <n v="0"/>
    <n v="165000"/>
    <n v="165000"/>
    <n v="165000"/>
    <n v="0"/>
    <n v="165000"/>
    <n v="0"/>
    <n v="165000"/>
    <n v="0"/>
    <n v="0"/>
    <n v="165000"/>
    <n v="0"/>
    <n v="0"/>
    <n v="0"/>
    <n v="165000"/>
    <m/>
    <n v="165000"/>
    <n v="0"/>
  </r>
  <r>
    <s v="1.1-00-23"/>
    <x v="0"/>
    <x v="0"/>
    <s v="1.3.4"/>
    <x v="0"/>
    <x v="8"/>
    <x v="8"/>
    <x v="0"/>
    <s v="02_23"/>
    <x v="2"/>
    <n v="1"/>
    <x v="2"/>
    <s v="007_23"/>
    <x v="25"/>
    <n v="9"/>
    <x v="54"/>
    <x v="3"/>
    <x v="3"/>
    <x v="115"/>
    <x v="115"/>
    <n v="0"/>
    <x v="0"/>
    <n v="1089485.31"/>
    <n v="500000"/>
    <n v="1089485.31"/>
    <n v="1089485.31"/>
    <n v="1089485.31"/>
    <n v="0"/>
    <n v="1089485.31"/>
    <n v="0"/>
    <n v="1089485.31"/>
    <n v="0"/>
    <n v="0"/>
    <n v="0"/>
    <n v="589485.31000000006"/>
    <n v="0"/>
    <n v="0"/>
    <n v="589485.31000000006"/>
    <m/>
    <n v="1089485.31"/>
    <n v="0"/>
  </r>
  <r>
    <s v="2.6-06-23"/>
    <x v="2"/>
    <x v="0"/>
    <s v="1.3.4"/>
    <x v="0"/>
    <x v="0"/>
    <x v="0"/>
    <x v="1"/>
    <s v="05_23"/>
    <x v="0"/>
    <n v="6"/>
    <x v="0"/>
    <s v="015_23"/>
    <x v="0"/>
    <n v="21"/>
    <x v="1"/>
    <x v="4"/>
    <x v="4"/>
    <x v="116"/>
    <x v="116"/>
    <n v="49"/>
    <x v="1"/>
    <n v="6449.6"/>
    <n v="0"/>
    <n v="6449.6"/>
    <n v="0"/>
    <n v="0"/>
    <n v="0"/>
    <n v="0"/>
    <n v="0"/>
    <n v="0"/>
    <n v="0"/>
    <n v="0"/>
    <n v="4980"/>
    <n v="1469.6"/>
    <n v="0"/>
    <n v="0"/>
    <n v="6449.6"/>
    <m/>
    <n v="6449.6"/>
    <n v="0"/>
  </r>
  <r>
    <s v="2.6-06-23"/>
    <x v="2"/>
    <x v="0"/>
    <s v="1.3.4"/>
    <x v="0"/>
    <x v="0"/>
    <x v="0"/>
    <x v="1"/>
    <s v="05_23"/>
    <x v="0"/>
    <n v="6"/>
    <x v="0"/>
    <s v="015_23"/>
    <x v="0"/>
    <n v="21"/>
    <x v="1"/>
    <x v="4"/>
    <x v="4"/>
    <x v="116"/>
    <x v="116"/>
    <n v="59"/>
    <x v="2"/>
    <n v="8220.4"/>
    <n v="0"/>
    <n v="6388.24"/>
    <n v="6388.24"/>
    <n v="6388.24"/>
    <n v="0"/>
    <n v="6388.24"/>
    <n v="0"/>
    <n v="6388.24"/>
    <n v="0"/>
    <n v="1832.1599999999999"/>
    <n v="9690"/>
    <n v="0"/>
    <n v="0"/>
    <n v="1469.6"/>
    <n v="8220.4"/>
    <m/>
    <n v="8220.4"/>
    <n v="1832.1599999999999"/>
  </r>
  <r>
    <s v="1.1-00-23"/>
    <x v="0"/>
    <x v="1"/>
    <s v="2.3.1"/>
    <x v="8"/>
    <x v="0"/>
    <x v="0"/>
    <x v="1"/>
    <s v="07_23"/>
    <x v="7"/>
    <n v="3"/>
    <x v="5"/>
    <s v="024_23"/>
    <x v="9"/>
    <n v="39"/>
    <x v="11"/>
    <x v="4"/>
    <x v="4"/>
    <x v="116"/>
    <x v="116"/>
    <n v="0"/>
    <x v="0"/>
    <n v="162539.20000000001"/>
    <n v="0"/>
    <n v="162539.20000000001"/>
    <n v="162539.20000000001"/>
    <n v="162539.20000000001"/>
    <n v="0"/>
    <n v="30415.200000000001"/>
    <n v="132124"/>
    <n v="30415.200000000001"/>
    <n v="0"/>
    <n v="0"/>
    <n v="50000"/>
    <n v="112539.2"/>
    <n v="0"/>
    <n v="0"/>
    <n v="162539.20000000001"/>
    <m/>
    <n v="162539.20000000001"/>
    <n v="0"/>
  </r>
  <r>
    <s v="1.1-00-23"/>
    <x v="0"/>
    <x v="0"/>
    <s v="1.3.4"/>
    <x v="0"/>
    <x v="3"/>
    <x v="3"/>
    <x v="1"/>
    <s v="04_23"/>
    <x v="4"/>
    <n v="6"/>
    <x v="0"/>
    <s v="012_23"/>
    <x v="4"/>
    <n v="18"/>
    <x v="5"/>
    <x v="4"/>
    <x v="4"/>
    <x v="116"/>
    <x v="116"/>
    <n v="0"/>
    <x v="0"/>
    <n v="7598"/>
    <n v="0"/>
    <n v="7598"/>
    <n v="7598"/>
    <n v="7598"/>
    <n v="0"/>
    <n v="7598"/>
    <n v="0"/>
    <n v="7598"/>
    <n v="0"/>
    <n v="0"/>
    <n v="300000"/>
    <n v="20000"/>
    <n v="0"/>
    <n v="312402"/>
    <n v="7598"/>
    <m/>
    <n v="7598"/>
    <n v="0"/>
  </r>
  <r>
    <s v="1.1-00-23"/>
    <x v="0"/>
    <x v="0"/>
    <s v="1.3.4"/>
    <x v="0"/>
    <x v="0"/>
    <x v="0"/>
    <x v="1"/>
    <s v="05_23"/>
    <x v="0"/>
    <n v="6"/>
    <x v="0"/>
    <s v="015_23"/>
    <x v="0"/>
    <n v="21"/>
    <x v="1"/>
    <x v="4"/>
    <x v="4"/>
    <x v="116"/>
    <x v="116"/>
    <n v="0"/>
    <x v="0"/>
    <n v="621837.72"/>
    <n v="100000"/>
    <n v="621837.72"/>
    <n v="621837.72"/>
    <n v="603864.68000000005"/>
    <n v="17973.039999999921"/>
    <n v="603864.68000000005"/>
    <n v="0"/>
    <n v="455477.48"/>
    <n v="148387.20000000007"/>
    <n v="0"/>
    <n v="312740.2"/>
    <n v="324293.52"/>
    <n v="0"/>
    <n v="115196"/>
    <n v="521837.72"/>
    <m/>
    <n v="621837.72"/>
    <n v="0"/>
  </r>
  <r>
    <s v="1.1-00-23"/>
    <x v="0"/>
    <x v="2"/>
    <s v="3.8.4"/>
    <x v="5"/>
    <x v="0"/>
    <x v="0"/>
    <x v="1"/>
    <s v="11_23"/>
    <x v="6"/>
    <n v="6"/>
    <x v="0"/>
    <s v="031_23"/>
    <x v="6"/>
    <n v="49"/>
    <x v="7"/>
    <x v="4"/>
    <x v="4"/>
    <x v="117"/>
    <x v="117"/>
    <n v="0"/>
    <x v="0"/>
    <n v="25000"/>
    <n v="0"/>
    <n v="0"/>
    <n v="0"/>
    <n v="0"/>
    <n v="0"/>
    <n v="0"/>
    <n v="0"/>
    <n v="0"/>
    <n v="0"/>
    <n v="25000"/>
    <n v="0"/>
    <n v="25000"/>
    <n v="0"/>
    <n v="0"/>
    <n v="25000"/>
    <m/>
    <n v="25000"/>
    <n v="25000"/>
  </r>
  <r>
    <s v="1.1-00-23"/>
    <x v="0"/>
    <x v="2"/>
    <s v="3.8.4"/>
    <x v="5"/>
    <x v="0"/>
    <x v="0"/>
    <x v="1"/>
    <s v="11_23"/>
    <x v="6"/>
    <n v="6"/>
    <x v="0"/>
    <s v="031_23"/>
    <x v="6"/>
    <n v="49"/>
    <x v="7"/>
    <x v="4"/>
    <x v="4"/>
    <x v="118"/>
    <x v="118"/>
    <n v="0"/>
    <x v="0"/>
    <n v="1094674.67"/>
    <n v="500000"/>
    <n v="1078513.55"/>
    <n v="935241.95"/>
    <n v="793140.85"/>
    <n v="142101.09999999998"/>
    <n v="714044.72"/>
    <n v="79096.13"/>
    <n v="670428.72"/>
    <n v="43616"/>
    <n v="16161.119999999879"/>
    <n v="472739"/>
    <n v="449952.19"/>
    <n v="0"/>
    <n v="328016.52"/>
    <n v="594674.67000000004"/>
    <m/>
    <n v="1094674.67"/>
    <n v="16161.119999999879"/>
  </r>
  <r>
    <s v="1.1-00-23"/>
    <x v="0"/>
    <x v="2"/>
    <s v="3.8.4"/>
    <x v="5"/>
    <x v="0"/>
    <x v="0"/>
    <x v="1"/>
    <s v="11_23"/>
    <x v="6"/>
    <n v="6"/>
    <x v="0"/>
    <s v="031_23"/>
    <x v="6"/>
    <n v="49"/>
    <x v="7"/>
    <x v="4"/>
    <x v="4"/>
    <x v="118"/>
    <x v="118"/>
    <n v="37"/>
    <x v="41"/>
    <n v="165489.07999999999"/>
    <n v="0"/>
    <n v="165489.07999999999"/>
    <n v="165489.07999999999"/>
    <n v="165489.07999999999"/>
    <n v="0"/>
    <n v="128412"/>
    <n v="37077.079999999987"/>
    <n v="128412"/>
    <n v="0"/>
    <n v="0"/>
    <n v="0"/>
    <n v="165489.07999999999"/>
    <n v="0"/>
    <n v="0"/>
    <n v="165489.07999999999"/>
    <m/>
    <n v="165489.07999999999"/>
    <n v="0"/>
  </r>
  <r>
    <s v="1.1-00-23"/>
    <x v="0"/>
    <x v="0"/>
    <s v="1.3.4"/>
    <x v="0"/>
    <x v="3"/>
    <x v="3"/>
    <x v="1"/>
    <s v="04_23"/>
    <x v="4"/>
    <n v="6"/>
    <x v="0"/>
    <s v="012_23"/>
    <x v="4"/>
    <n v="18"/>
    <x v="5"/>
    <x v="4"/>
    <x v="4"/>
    <x v="118"/>
    <x v="118"/>
    <n v="0"/>
    <x v="0"/>
    <n v="3852.81"/>
    <n v="0"/>
    <n v="3852.81"/>
    <n v="3852.81"/>
    <n v="3852.81"/>
    <n v="0"/>
    <n v="3852.81"/>
    <n v="0"/>
    <n v="3852.81"/>
    <n v="0"/>
    <n v="0"/>
    <n v="450000"/>
    <n v="23000"/>
    <n v="0"/>
    <n v="469147.19"/>
    <n v="3852.81"/>
    <m/>
    <n v="3852.81"/>
    <n v="0"/>
  </r>
  <r>
    <s v="2.5-01-23"/>
    <x v="20"/>
    <x v="2"/>
    <s v="3.8.4"/>
    <x v="5"/>
    <x v="0"/>
    <x v="0"/>
    <x v="1"/>
    <s v="11_23"/>
    <x v="6"/>
    <n v="6"/>
    <x v="0"/>
    <s v="031_23"/>
    <x v="6"/>
    <n v="49"/>
    <x v="7"/>
    <x v="4"/>
    <x v="4"/>
    <x v="118"/>
    <x v="118"/>
    <n v="0"/>
    <x v="0"/>
    <n v="800000"/>
    <n v="0"/>
    <n v="0"/>
    <n v="0"/>
    <n v="0"/>
    <n v="0"/>
    <n v="0"/>
    <n v="0"/>
    <n v="0"/>
    <n v="0"/>
    <n v="800000"/>
    <n v="800000"/>
    <n v="0"/>
    <n v="0"/>
    <n v="0"/>
    <n v="800000"/>
    <n v="-800000"/>
    <n v="0"/>
    <n v="0"/>
  </r>
  <r>
    <s v="2.6-06-23"/>
    <x v="2"/>
    <x v="0"/>
    <s v="1.3.4"/>
    <x v="0"/>
    <x v="0"/>
    <x v="0"/>
    <x v="1"/>
    <s v="05_23"/>
    <x v="0"/>
    <n v="6"/>
    <x v="0"/>
    <s v="015_23"/>
    <x v="0"/>
    <n v="21"/>
    <x v="1"/>
    <x v="4"/>
    <x v="4"/>
    <x v="119"/>
    <x v="119"/>
    <n v="50"/>
    <x v="1"/>
    <n v="5060"/>
    <n v="0"/>
    <n v="3869.99"/>
    <n v="3869.99"/>
    <n v="3869.99"/>
    <n v="0"/>
    <n v="0"/>
    <n v="3869.99"/>
    <n v="0"/>
    <n v="0"/>
    <n v="1190.0100000000002"/>
    <n v="6800"/>
    <n v="0"/>
    <n v="0"/>
    <n v="1740"/>
    <n v="5060"/>
    <m/>
    <n v="5060"/>
    <n v="1190.0100000000002"/>
  </r>
  <r>
    <s v="2.6-06-23"/>
    <x v="2"/>
    <x v="0"/>
    <s v="1.3.4"/>
    <x v="0"/>
    <x v="0"/>
    <x v="0"/>
    <x v="1"/>
    <s v="05_23"/>
    <x v="0"/>
    <n v="6"/>
    <x v="0"/>
    <s v="015_23"/>
    <x v="0"/>
    <n v="21"/>
    <x v="1"/>
    <x v="4"/>
    <x v="4"/>
    <x v="119"/>
    <x v="119"/>
    <n v="67"/>
    <x v="2"/>
    <n v="1740"/>
    <n v="0"/>
    <n v="1935"/>
    <n v="1935"/>
    <n v="1935"/>
    <n v="0"/>
    <n v="1935"/>
    <n v="0"/>
    <n v="1935"/>
    <n v="0"/>
    <n v="-195"/>
    <n v="0"/>
    <n v="1740"/>
    <n v="0"/>
    <n v="0"/>
    <n v="1740"/>
    <m/>
    <n v="1740"/>
    <n v="-195"/>
  </r>
  <r>
    <s v="1.1-00-23"/>
    <x v="0"/>
    <x v="2"/>
    <s v="3.8.4"/>
    <x v="5"/>
    <x v="0"/>
    <x v="0"/>
    <x v="1"/>
    <s v="11_23"/>
    <x v="6"/>
    <n v="6"/>
    <x v="0"/>
    <s v="031_23"/>
    <x v="6"/>
    <n v="49"/>
    <x v="7"/>
    <x v="4"/>
    <x v="4"/>
    <x v="119"/>
    <x v="119"/>
    <n v="0"/>
    <x v="0"/>
    <n v="13618.4"/>
    <n v="0"/>
    <n v="13618.4"/>
    <n v="13618.4"/>
    <n v="13618.4"/>
    <n v="0"/>
    <n v="13618.4"/>
    <n v="0"/>
    <n v="13618.4"/>
    <n v="0"/>
    <n v="0"/>
    <n v="0"/>
    <n v="16200"/>
    <n v="0"/>
    <n v="2581.6"/>
    <n v="13618.4"/>
    <m/>
    <n v="13618.4"/>
    <n v="0"/>
  </r>
  <r>
    <s v="1.1-00-23"/>
    <x v="0"/>
    <x v="0"/>
    <s v="1.3.4"/>
    <x v="0"/>
    <x v="0"/>
    <x v="0"/>
    <x v="1"/>
    <s v="05_23"/>
    <x v="0"/>
    <n v="6"/>
    <x v="0"/>
    <s v="015_23"/>
    <x v="0"/>
    <n v="21"/>
    <x v="1"/>
    <x v="4"/>
    <x v="4"/>
    <x v="119"/>
    <x v="119"/>
    <n v="0"/>
    <x v="0"/>
    <n v="0"/>
    <n v="68041"/>
    <n v="0"/>
    <n v="0"/>
    <n v="0"/>
    <n v="0"/>
    <n v="0"/>
    <n v="0"/>
    <n v="0"/>
    <n v="0"/>
    <n v="0"/>
    <n v="68041"/>
    <n v="0"/>
    <n v="0"/>
    <n v="136082"/>
    <n v="-68041"/>
    <m/>
    <n v="0"/>
    <n v="0"/>
  </r>
  <r>
    <s v="1.1-00-23"/>
    <x v="0"/>
    <x v="2"/>
    <s v="3.8.4"/>
    <x v="5"/>
    <x v="0"/>
    <x v="0"/>
    <x v="1"/>
    <s v="11_23"/>
    <x v="6"/>
    <n v="6"/>
    <x v="0"/>
    <s v="031_23"/>
    <x v="6"/>
    <n v="49"/>
    <x v="7"/>
    <x v="4"/>
    <x v="4"/>
    <x v="120"/>
    <x v="120"/>
    <n v="0"/>
    <x v="0"/>
    <n v="30750.44"/>
    <n v="0"/>
    <n v="30750.44"/>
    <n v="14290.04"/>
    <n v="359.6"/>
    <n v="13930.44"/>
    <n v="0"/>
    <n v="359.6"/>
    <n v="0"/>
    <n v="0"/>
    <n v="0"/>
    <n v="23000"/>
    <n v="7750.44"/>
    <n v="0"/>
    <n v="0"/>
    <n v="30750.44"/>
    <m/>
    <n v="30750.44"/>
    <n v="0"/>
  </r>
  <r>
    <s v="1.1-00-23"/>
    <x v="0"/>
    <x v="0"/>
    <s v="1.3.4"/>
    <x v="0"/>
    <x v="0"/>
    <x v="0"/>
    <x v="1"/>
    <s v="05_23"/>
    <x v="0"/>
    <n v="6"/>
    <x v="0"/>
    <s v="015_23"/>
    <x v="0"/>
    <n v="21"/>
    <x v="1"/>
    <x v="4"/>
    <x v="4"/>
    <x v="120"/>
    <x v="120"/>
    <n v="0"/>
    <x v="0"/>
    <n v="108130.56"/>
    <n v="0"/>
    <n v="108130.56"/>
    <n v="108130.56"/>
    <n v="108130.56"/>
    <n v="0"/>
    <n v="108130.56"/>
    <n v="0"/>
    <n v="108130.56"/>
    <n v="0"/>
    <n v="0"/>
    <n v="108130.56"/>
    <n v="0"/>
    <n v="0"/>
    <n v="0"/>
    <n v="108130.56"/>
    <m/>
    <n v="108130.56"/>
    <n v="0"/>
  </r>
  <r>
    <s v="1.6-08-23"/>
    <x v="21"/>
    <x v="2"/>
    <s v="3.1.1"/>
    <x v="12"/>
    <x v="0"/>
    <x v="0"/>
    <x v="1"/>
    <s v="09_23"/>
    <x v="11"/>
    <n v="8"/>
    <x v="6"/>
    <s v="026_23"/>
    <x v="17"/>
    <n v="42"/>
    <x v="19"/>
    <x v="4"/>
    <x v="4"/>
    <x v="120"/>
    <x v="120"/>
    <n v="0"/>
    <x v="0"/>
    <n v="1373020"/>
    <n v="0"/>
    <n v="950000"/>
    <n v="950000"/>
    <n v="950000"/>
    <n v="0"/>
    <n v="0"/>
    <n v="950000"/>
    <n v="0"/>
    <n v="0"/>
    <n v="423020"/>
    <n v="1373020"/>
    <n v="0"/>
    <n v="0"/>
    <n v="0"/>
    <n v="1373020"/>
    <m/>
    <n v="1373020"/>
    <n v="423020"/>
  </r>
  <r>
    <s v="2.6-13-23"/>
    <x v="22"/>
    <x v="2"/>
    <s v="3.1.1"/>
    <x v="12"/>
    <x v="0"/>
    <x v="0"/>
    <x v="1"/>
    <s v="09_23"/>
    <x v="11"/>
    <n v="8"/>
    <x v="6"/>
    <s v="026_23"/>
    <x v="17"/>
    <n v="42"/>
    <x v="19"/>
    <x v="4"/>
    <x v="4"/>
    <x v="120"/>
    <x v="120"/>
    <n v="0"/>
    <x v="0"/>
    <n v="2000000"/>
    <n v="0"/>
    <n v="1900000"/>
    <n v="1900000"/>
    <n v="1900000"/>
    <n v="0"/>
    <n v="0"/>
    <n v="1900000"/>
    <n v="0"/>
    <n v="0"/>
    <n v="100000"/>
    <n v="2000000"/>
    <n v="0"/>
    <n v="0"/>
    <n v="0"/>
    <n v="2000000"/>
    <m/>
    <n v="2000000"/>
    <n v="100000"/>
  </r>
  <r>
    <s v="1.1-00-23"/>
    <x v="0"/>
    <x v="2"/>
    <s v="3.8.4"/>
    <x v="5"/>
    <x v="0"/>
    <x v="0"/>
    <x v="1"/>
    <s v="11_23"/>
    <x v="6"/>
    <n v="6"/>
    <x v="0"/>
    <s v="031_23"/>
    <x v="6"/>
    <n v="49"/>
    <x v="7"/>
    <x v="4"/>
    <x v="4"/>
    <x v="121"/>
    <x v="121"/>
    <n v="0"/>
    <x v="0"/>
    <n v="237054.45"/>
    <n v="0"/>
    <n v="237054.45"/>
    <n v="237054.45"/>
    <n v="211227.04"/>
    <n v="25827.410000000003"/>
    <n v="170335.85"/>
    <n v="40891.19"/>
    <n v="170335.85"/>
    <n v="0"/>
    <n v="0"/>
    <n v="50000"/>
    <n v="198306.45"/>
    <n v="0"/>
    <n v="11252"/>
    <n v="237054.45"/>
    <m/>
    <n v="237054.45"/>
    <n v="0"/>
  </r>
  <r>
    <s v="1.1-00-23"/>
    <x v="0"/>
    <x v="1"/>
    <s v="2.1.5"/>
    <x v="3"/>
    <x v="1"/>
    <x v="1"/>
    <x v="1"/>
    <s v="17_23"/>
    <x v="3"/>
    <n v="4"/>
    <x v="3"/>
    <s v="037_23"/>
    <x v="3"/>
    <n v="56"/>
    <x v="4"/>
    <x v="4"/>
    <x v="4"/>
    <x v="122"/>
    <x v="122"/>
    <n v="0"/>
    <x v="0"/>
    <n v="73486"/>
    <n v="110000"/>
    <n v="73486"/>
    <n v="73486"/>
    <n v="0"/>
    <n v="73486"/>
    <n v="0"/>
    <n v="0"/>
    <n v="0"/>
    <n v="0"/>
    <n v="0"/>
    <n v="0"/>
    <n v="0"/>
    <n v="0"/>
    <n v="36514"/>
    <n v="-36514"/>
    <m/>
    <n v="73486"/>
    <n v="0"/>
  </r>
  <r>
    <s v="1.1-00-23"/>
    <x v="0"/>
    <x v="1"/>
    <s v="2.3.1"/>
    <x v="8"/>
    <x v="0"/>
    <x v="0"/>
    <x v="1"/>
    <s v="07_23"/>
    <x v="7"/>
    <n v="3"/>
    <x v="5"/>
    <s v="024_23"/>
    <x v="9"/>
    <n v="39"/>
    <x v="11"/>
    <x v="4"/>
    <x v="4"/>
    <x v="122"/>
    <x v="122"/>
    <n v="0"/>
    <x v="0"/>
    <n v="3921858.01"/>
    <n v="3966039"/>
    <n v="3780301.57"/>
    <n v="3780301.57"/>
    <n v="2586666.21"/>
    <n v="1193635.3599999999"/>
    <n v="2586666.21"/>
    <n v="0"/>
    <n v="2586666.21"/>
    <n v="0"/>
    <n v="141556.43999999994"/>
    <n v="0"/>
    <n v="0"/>
    <n v="0"/>
    <n v="44180.99"/>
    <n v="-44180.99"/>
    <m/>
    <n v="3921858.01"/>
    <n v="141556.43999999994"/>
  </r>
  <r>
    <s v="1.1-00-23"/>
    <x v="0"/>
    <x v="2"/>
    <s v="3.1.1"/>
    <x v="12"/>
    <x v="0"/>
    <x v="0"/>
    <x v="1"/>
    <s v="09_23"/>
    <x v="11"/>
    <n v="8"/>
    <x v="6"/>
    <s v="026_23"/>
    <x v="17"/>
    <n v="42"/>
    <x v="19"/>
    <x v="4"/>
    <x v="4"/>
    <x v="122"/>
    <x v="122"/>
    <n v="0"/>
    <x v="0"/>
    <n v="187410.41"/>
    <n v="86000"/>
    <n v="187410.41"/>
    <n v="187410.41"/>
    <n v="187410.41"/>
    <n v="0"/>
    <n v="115919.61"/>
    <n v="71490.8"/>
    <n v="115919.61"/>
    <n v="0"/>
    <n v="0"/>
    <n v="0"/>
    <n v="101410.41"/>
    <n v="0"/>
    <n v="0"/>
    <n v="101410.41"/>
    <m/>
    <n v="187410.41"/>
    <n v="0"/>
  </r>
  <r>
    <s v="1.1-00-23"/>
    <x v="0"/>
    <x v="1"/>
    <s v="2.1.5"/>
    <x v="3"/>
    <x v="1"/>
    <x v="1"/>
    <x v="1"/>
    <s v="17_23"/>
    <x v="3"/>
    <n v="4"/>
    <x v="3"/>
    <s v="037_23"/>
    <x v="3"/>
    <n v="56"/>
    <x v="4"/>
    <x v="4"/>
    <x v="4"/>
    <x v="123"/>
    <x v="123"/>
    <n v="0"/>
    <x v="0"/>
    <n v="3677.2"/>
    <n v="10000"/>
    <n v="3677.2"/>
    <n v="3677.2"/>
    <n v="3677.2"/>
    <n v="0"/>
    <n v="0"/>
    <n v="3677.2"/>
    <n v="0"/>
    <n v="0"/>
    <n v="0"/>
    <n v="0"/>
    <n v="0"/>
    <n v="0"/>
    <n v="6322.8"/>
    <n v="-6322.8"/>
    <m/>
    <n v="3677.2"/>
    <n v="0"/>
  </r>
  <r>
    <s v="1.1-00-23"/>
    <x v="0"/>
    <x v="1"/>
    <s v="2.3.1"/>
    <x v="8"/>
    <x v="0"/>
    <x v="0"/>
    <x v="1"/>
    <s v="07_23"/>
    <x v="7"/>
    <n v="3"/>
    <x v="5"/>
    <s v="024_23"/>
    <x v="9"/>
    <n v="39"/>
    <x v="11"/>
    <x v="4"/>
    <x v="4"/>
    <x v="123"/>
    <x v="123"/>
    <n v="0"/>
    <x v="0"/>
    <n v="990060.77"/>
    <n v="1005112"/>
    <n v="990060.77"/>
    <n v="656038.77"/>
    <n v="656038.77"/>
    <n v="0"/>
    <n v="642422.79"/>
    <n v="13615.979999999981"/>
    <n v="642422.79"/>
    <n v="0"/>
    <n v="0"/>
    <n v="0"/>
    <n v="0"/>
    <n v="0"/>
    <n v="15051.23"/>
    <n v="-15051.23"/>
    <m/>
    <n v="990060.77"/>
    <n v="0"/>
  </r>
  <r>
    <s v="2.6-05-23"/>
    <x v="7"/>
    <x v="0"/>
    <s v="1.3.4"/>
    <x v="0"/>
    <x v="0"/>
    <x v="0"/>
    <x v="1"/>
    <s v="05_23"/>
    <x v="0"/>
    <n v="6"/>
    <x v="0"/>
    <s v="015_23"/>
    <x v="0"/>
    <n v="21"/>
    <x v="1"/>
    <x v="4"/>
    <x v="4"/>
    <x v="124"/>
    <x v="124"/>
    <n v="0"/>
    <x v="0"/>
    <n v="361499.99"/>
    <n v="0"/>
    <n v="351399.99"/>
    <n v="351399.99"/>
    <n v="351399.99"/>
    <n v="0"/>
    <n v="351399.99"/>
    <n v="0"/>
    <n v="351399.99"/>
    <n v="0"/>
    <n v="10100"/>
    <n v="361499.99"/>
    <n v="0"/>
    <n v="0"/>
    <n v="0"/>
    <n v="361499.99"/>
    <m/>
    <n v="361499.99"/>
    <n v="10100"/>
  </r>
  <r>
    <s v="1.1-00-23"/>
    <x v="0"/>
    <x v="0"/>
    <s v="1.3.4"/>
    <x v="0"/>
    <x v="0"/>
    <x v="0"/>
    <x v="1"/>
    <s v="05_23"/>
    <x v="0"/>
    <n v="6"/>
    <x v="0"/>
    <s v="015_23"/>
    <x v="0"/>
    <n v="21"/>
    <x v="1"/>
    <x v="4"/>
    <x v="4"/>
    <x v="124"/>
    <x v="124"/>
    <n v="0"/>
    <x v="0"/>
    <n v="3380000"/>
    <n v="0"/>
    <n v="3380000"/>
    <n v="3380000"/>
    <n v="3380000"/>
    <n v="0"/>
    <n v="3380000"/>
    <n v="0"/>
    <n v="3380000"/>
    <n v="0"/>
    <n v="0"/>
    <n v="3380000"/>
    <n v="0"/>
    <n v="0"/>
    <n v="0"/>
    <n v="3380000"/>
    <m/>
    <n v="3380000"/>
    <n v="0"/>
  </r>
  <r>
    <s v="1.1-00-23"/>
    <x v="0"/>
    <x v="2"/>
    <s v="3.1.1"/>
    <x v="12"/>
    <x v="0"/>
    <x v="0"/>
    <x v="1"/>
    <s v="09_23"/>
    <x v="11"/>
    <n v="8"/>
    <x v="6"/>
    <s v="026_23"/>
    <x v="17"/>
    <n v="42"/>
    <x v="19"/>
    <x v="4"/>
    <x v="4"/>
    <x v="125"/>
    <x v="125"/>
    <n v="0"/>
    <x v="0"/>
    <n v="106000"/>
    <n v="0"/>
    <n v="106000"/>
    <n v="106000"/>
    <n v="106000"/>
    <n v="0"/>
    <n v="0"/>
    <n v="106000"/>
    <n v="0"/>
    <n v="0"/>
    <n v="0"/>
    <n v="120000"/>
    <n v="0"/>
    <n v="0"/>
    <n v="14000"/>
    <n v="106000"/>
    <m/>
    <n v="106000"/>
    <n v="0"/>
  </r>
  <r>
    <s v="1.1-00-23"/>
    <x v="0"/>
    <x v="1"/>
    <s v="2.2.7"/>
    <x v="2"/>
    <x v="0"/>
    <x v="0"/>
    <x v="1"/>
    <s v="07_23"/>
    <x v="7"/>
    <n v="2"/>
    <x v="7"/>
    <s v="022_23"/>
    <x v="18"/>
    <n v="36"/>
    <x v="20"/>
    <x v="4"/>
    <x v="4"/>
    <x v="126"/>
    <x v="126"/>
    <n v="0"/>
    <x v="0"/>
    <n v="0"/>
    <n v="150000"/>
    <n v="0"/>
    <n v="0"/>
    <n v="0"/>
    <n v="0"/>
    <n v="0"/>
    <n v="0"/>
    <n v="0"/>
    <n v="0"/>
    <n v="0"/>
    <n v="0"/>
    <n v="0"/>
    <n v="0"/>
    <n v="150000"/>
    <n v="-150000"/>
    <m/>
    <n v="0"/>
    <n v="0"/>
  </r>
  <r>
    <s v="1.1-00-23"/>
    <x v="0"/>
    <x v="0"/>
    <s v="1.3.4"/>
    <x v="0"/>
    <x v="0"/>
    <x v="0"/>
    <x v="1"/>
    <s v="07_23"/>
    <x v="7"/>
    <n v="3"/>
    <x v="5"/>
    <s v="019_23"/>
    <x v="10"/>
    <n v="33"/>
    <x v="12"/>
    <x v="4"/>
    <x v="4"/>
    <x v="126"/>
    <x v="126"/>
    <n v="0"/>
    <x v="0"/>
    <n v="127987.84"/>
    <n v="0"/>
    <n v="124490.51"/>
    <n v="124490.51"/>
    <n v="79672.990000000005"/>
    <n v="44817.51999999999"/>
    <n v="48178.99"/>
    <n v="31494.000000000007"/>
    <n v="48178.99"/>
    <n v="0"/>
    <n v="3497.3300000000017"/>
    <n v="150000"/>
    <n v="61804.800000000003"/>
    <n v="0"/>
    <n v="83816.960000000006"/>
    <n v="127987.84"/>
    <m/>
    <n v="127987.84"/>
    <n v="3497.3300000000017"/>
  </r>
  <r>
    <s v="1.1-00-23"/>
    <x v="0"/>
    <x v="2"/>
    <s v="3.1.1"/>
    <x v="12"/>
    <x v="0"/>
    <x v="0"/>
    <x v="1"/>
    <s v="09_23"/>
    <x v="11"/>
    <n v="8"/>
    <x v="6"/>
    <s v="026_23"/>
    <x v="17"/>
    <n v="42"/>
    <x v="19"/>
    <x v="4"/>
    <x v="4"/>
    <x v="126"/>
    <x v="126"/>
    <n v="0"/>
    <x v="0"/>
    <n v="0"/>
    <n v="0"/>
    <n v="0"/>
    <n v="0"/>
    <n v="0"/>
    <n v="0"/>
    <n v="0"/>
    <n v="0"/>
    <n v="0"/>
    <n v="0"/>
    <n v="0"/>
    <n v="150000"/>
    <n v="0"/>
    <n v="0"/>
    <n v="150000"/>
    <n v="0"/>
    <m/>
    <n v="0"/>
    <n v="0"/>
  </r>
  <r>
    <s v="1.1-00-23"/>
    <x v="0"/>
    <x v="1"/>
    <s v="2.3.1"/>
    <x v="8"/>
    <x v="0"/>
    <x v="0"/>
    <x v="1"/>
    <s v="07_23"/>
    <x v="7"/>
    <n v="3"/>
    <x v="5"/>
    <s v="024_23"/>
    <x v="9"/>
    <n v="39"/>
    <x v="11"/>
    <x v="4"/>
    <x v="4"/>
    <x v="127"/>
    <x v="127"/>
    <n v="0"/>
    <x v="0"/>
    <n v="0"/>
    <n v="90000"/>
    <n v="0"/>
    <n v="0"/>
    <n v="0"/>
    <n v="0"/>
    <n v="0"/>
    <n v="0"/>
    <n v="0"/>
    <n v="0"/>
    <n v="0"/>
    <n v="0"/>
    <n v="0"/>
    <n v="0"/>
    <n v="90000"/>
    <n v="-90000"/>
    <m/>
    <n v="0"/>
    <n v="0"/>
  </r>
  <r>
    <s v="1.1-00-23"/>
    <x v="0"/>
    <x v="0"/>
    <s v="1.3.4"/>
    <x v="0"/>
    <x v="0"/>
    <x v="0"/>
    <x v="1"/>
    <s v="07_23"/>
    <x v="7"/>
    <n v="3"/>
    <x v="5"/>
    <s v="019_23"/>
    <x v="10"/>
    <n v="33"/>
    <x v="12"/>
    <x v="4"/>
    <x v="4"/>
    <x v="128"/>
    <x v="128"/>
    <n v="0"/>
    <x v="0"/>
    <n v="45765"/>
    <n v="0"/>
    <n v="45765"/>
    <n v="45765"/>
    <n v="41050"/>
    <n v="4715"/>
    <n v="41050"/>
    <n v="0"/>
    <n v="41050"/>
    <n v="0"/>
    <n v="0"/>
    <n v="0"/>
    <n v="45765"/>
    <n v="0"/>
    <n v="0"/>
    <n v="45765"/>
    <m/>
    <n v="45765"/>
    <n v="0"/>
  </r>
  <r>
    <s v="2.6-05-23"/>
    <x v="7"/>
    <x v="0"/>
    <s v="1.7.1"/>
    <x v="1"/>
    <x v="1"/>
    <x v="1"/>
    <x v="1"/>
    <s v="08_23"/>
    <x v="1"/>
    <n v="7"/>
    <x v="1"/>
    <s v="025_23"/>
    <x v="1"/>
    <n v="41"/>
    <x v="2"/>
    <x v="4"/>
    <x v="4"/>
    <x v="129"/>
    <x v="129"/>
    <n v="0"/>
    <x v="0"/>
    <n v="3960"/>
    <n v="0"/>
    <n v="3880.2"/>
    <n v="3880.2"/>
    <n v="3880.2"/>
    <n v="0"/>
    <n v="0"/>
    <n v="3880.2"/>
    <n v="0"/>
    <n v="0"/>
    <n v="79.800000000000182"/>
    <n v="3960"/>
    <n v="0"/>
    <n v="0"/>
    <n v="0"/>
    <n v="3960"/>
    <m/>
    <n v="3960"/>
    <n v="79.800000000000182"/>
  </r>
  <r>
    <s v="1.1-00-23"/>
    <x v="0"/>
    <x v="1"/>
    <s v="2.3.1"/>
    <x v="8"/>
    <x v="0"/>
    <x v="0"/>
    <x v="1"/>
    <s v="07_23"/>
    <x v="7"/>
    <n v="3"/>
    <x v="5"/>
    <s v="024_23"/>
    <x v="9"/>
    <n v="39"/>
    <x v="11"/>
    <x v="4"/>
    <x v="4"/>
    <x v="129"/>
    <x v="129"/>
    <n v="0"/>
    <x v="0"/>
    <n v="313834.90999999997"/>
    <n v="0"/>
    <n v="234842"/>
    <n v="176842"/>
    <n v="0"/>
    <n v="176842"/>
    <n v="0"/>
    <n v="0"/>
    <n v="0"/>
    <n v="0"/>
    <n v="78992.909999999974"/>
    <n v="0"/>
    <n v="500000"/>
    <n v="0"/>
    <n v="186165.09"/>
    <n v="313834.90999999997"/>
    <m/>
    <n v="313834.90999999997"/>
    <n v="78992.909999999974"/>
  </r>
  <r>
    <s v="1.1-00-23"/>
    <x v="0"/>
    <x v="0"/>
    <s v="1.3.4"/>
    <x v="0"/>
    <x v="0"/>
    <x v="0"/>
    <x v="1"/>
    <s v="05_23"/>
    <x v="0"/>
    <n v="6"/>
    <x v="0"/>
    <s v="015_23"/>
    <x v="0"/>
    <n v="21"/>
    <x v="1"/>
    <x v="4"/>
    <x v="4"/>
    <x v="129"/>
    <x v="129"/>
    <n v="0"/>
    <x v="0"/>
    <n v="79145.64"/>
    <n v="0"/>
    <n v="79145.64"/>
    <n v="61745.64"/>
    <n v="61745.64"/>
    <n v="0"/>
    <n v="61745.64"/>
    <n v="0"/>
    <n v="61745.64"/>
    <n v="0"/>
    <n v="0"/>
    <n v="61745.64"/>
    <n v="17500"/>
    <n v="0"/>
    <n v="100"/>
    <n v="79145.64"/>
    <m/>
    <n v="79145.64"/>
    <n v="0"/>
  </r>
  <r>
    <s v="1.1-00-23"/>
    <x v="0"/>
    <x v="2"/>
    <s v="3.8.4"/>
    <x v="5"/>
    <x v="0"/>
    <x v="0"/>
    <x v="1"/>
    <s v="11_23"/>
    <x v="6"/>
    <n v="6"/>
    <x v="0"/>
    <s v="031_23"/>
    <x v="6"/>
    <n v="49"/>
    <x v="7"/>
    <x v="4"/>
    <x v="4"/>
    <x v="130"/>
    <x v="130"/>
    <n v="0"/>
    <x v="0"/>
    <n v="3241991.2"/>
    <n v="170000"/>
    <n v="3241991.2"/>
    <n v="3214151.2"/>
    <n v="11020"/>
    <n v="3203131.2"/>
    <n v="11020"/>
    <n v="0"/>
    <n v="11020"/>
    <n v="0"/>
    <n v="0"/>
    <n v="1900000"/>
    <n v="1341991.2"/>
    <n v="0"/>
    <n v="170000"/>
    <n v="3071991.2"/>
    <m/>
    <n v="3241991.2"/>
    <n v="0"/>
  </r>
  <r>
    <s v="1.1-00-23"/>
    <x v="0"/>
    <x v="0"/>
    <s v="1.7.2"/>
    <x v="10"/>
    <x v="0"/>
    <x v="0"/>
    <x v="1"/>
    <s v="02_23"/>
    <x v="2"/>
    <n v="3"/>
    <x v="5"/>
    <s v="009_23"/>
    <x v="14"/>
    <n v="12"/>
    <x v="23"/>
    <x v="4"/>
    <x v="4"/>
    <x v="130"/>
    <x v="130"/>
    <n v="0"/>
    <x v="0"/>
    <n v="71050"/>
    <n v="100000"/>
    <n v="71050"/>
    <n v="71050"/>
    <n v="71050"/>
    <n v="0"/>
    <n v="71050"/>
    <n v="0"/>
    <n v="71050"/>
    <n v="0"/>
    <n v="0"/>
    <n v="0"/>
    <n v="0"/>
    <n v="0"/>
    <n v="28950"/>
    <n v="-28950"/>
    <m/>
    <n v="71050"/>
    <n v="0"/>
  </r>
  <r>
    <s v="1.1-00-23"/>
    <x v="0"/>
    <x v="1"/>
    <s v="2.3.1"/>
    <x v="8"/>
    <x v="0"/>
    <x v="0"/>
    <x v="1"/>
    <s v="07_23"/>
    <x v="7"/>
    <n v="3"/>
    <x v="5"/>
    <s v="024_23"/>
    <x v="9"/>
    <n v="39"/>
    <x v="11"/>
    <x v="4"/>
    <x v="4"/>
    <x v="131"/>
    <x v="131"/>
    <n v="0"/>
    <x v="0"/>
    <n v="27747.200000000001"/>
    <n v="581805"/>
    <n v="27747.200000000001"/>
    <n v="27747.200000000001"/>
    <n v="27747.200000000001"/>
    <n v="0"/>
    <n v="27747.200000000001"/>
    <n v="0"/>
    <n v="27747.200000000001"/>
    <n v="0"/>
    <n v="0"/>
    <n v="45000"/>
    <n v="0"/>
    <n v="0"/>
    <n v="599057.80000000005"/>
    <n v="-554057.80000000005"/>
    <m/>
    <n v="27747.200000000001"/>
    <n v="0"/>
  </r>
  <r>
    <s v="1.1-00-23"/>
    <x v="0"/>
    <x v="0"/>
    <s v="1.3.4"/>
    <x v="0"/>
    <x v="0"/>
    <x v="0"/>
    <x v="1"/>
    <s v="05_23"/>
    <x v="0"/>
    <n v="6"/>
    <x v="0"/>
    <s v="015_23"/>
    <x v="0"/>
    <n v="21"/>
    <x v="1"/>
    <x v="4"/>
    <x v="4"/>
    <x v="132"/>
    <x v="132"/>
    <n v="0"/>
    <x v="0"/>
    <n v="42224"/>
    <n v="0"/>
    <n v="42224"/>
    <n v="42224"/>
    <n v="42224"/>
    <n v="0"/>
    <n v="42224"/>
    <n v="0"/>
    <n v="42224"/>
    <n v="0"/>
    <n v="0"/>
    <n v="42224"/>
    <n v="0"/>
    <n v="0"/>
    <n v="0"/>
    <n v="42224"/>
    <m/>
    <n v="42224"/>
    <n v="0"/>
  </r>
  <r>
    <s v="1.1-00-23"/>
    <x v="0"/>
    <x v="1"/>
    <s v="2.7.1"/>
    <x v="9"/>
    <x v="0"/>
    <x v="0"/>
    <x v="1"/>
    <s v="10_23"/>
    <x v="8"/>
    <n v="4"/>
    <x v="3"/>
    <s v="030_23"/>
    <x v="11"/>
    <n v="48"/>
    <x v="13"/>
    <x v="4"/>
    <x v="4"/>
    <x v="133"/>
    <x v="133"/>
    <n v="0"/>
    <x v="0"/>
    <n v="0"/>
    <n v="100000"/>
    <n v="0"/>
    <n v="0"/>
    <n v="0"/>
    <n v="0"/>
    <n v="0"/>
    <n v="0"/>
    <n v="0"/>
    <n v="0"/>
    <n v="0"/>
    <n v="0"/>
    <n v="0"/>
    <n v="0"/>
    <n v="100000"/>
    <n v="-100000"/>
    <m/>
    <n v="0"/>
    <n v="0"/>
  </r>
  <r>
    <s v="1.1-00-23"/>
    <x v="0"/>
    <x v="1"/>
    <s v="2.1.5"/>
    <x v="3"/>
    <x v="1"/>
    <x v="1"/>
    <x v="1"/>
    <s v="17_23"/>
    <x v="3"/>
    <n v="4"/>
    <x v="3"/>
    <s v="037_23"/>
    <x v="3"/>
    <n v="56"/>
    <x v="4"/>
    <x v="4"/>
    <x v="4"/>
    <x v="133"/>
    <x v="133"/>
    <n v="0"/>
    <x v="0"/>
    <n v="2611.6799999999998"/>
    <n v="0"/>
    <n v="2611.6799999999998"/>
    <n v="2611.6799999999998"/>
    <n v="2611.6799999999998"/>
    <n v="0"/>
    <n v="0"/>
    <n v="2611.6799999999998"/>
    <n v="0"/>
    <n v="0"/>
    <n v="0"/>
    <n v="0"/>
    <n v="10000"/>
    <n v="0"/>
    <n v="7388.32"/>
    <n v="2611.6799999999998"/>
    <m/>
    <n v="2611.6799999999998"/>
    <n v="0"/>
  </r>
  <r>
    <s v="1.1-00-23"/>
    <x v="0"/>
    <x v="0"/>
    <s v="1.3.4"/>
    <x v="0"/>
    <x v="0"/>
    <x v="0"/>
    <x v="1"/>
    <s v="07_23"/>
    <x v="7"/>
    <n v="3"/>
    <x v="5"/>
    <s v="019_23"/>
    <x v="10"/>
    <n v="33"/>
    <x v="12"/>
    <x v="4"/>
    <x v="4"/>
    <x v="133"/>
    <x v="133"/>
    <n v="0"/>
    <x v="0"/>
    <n v="1985171.12"/>
    <n v="0"/>
    <n v="1985171.12"/>
    <n v="1985171.12"/>
    <n v="1890309.48"/>
    <n v="94861.64000000013"/>
    <n v="1890309.48"/>
    <n v="0"/>
    <n v="1833237.48"/>
    <n v="57072"/>
    <n v="0"/>
    <n v="1000000"/>
    <n v="1006747.12"/>
    <n v="0"/>
    <n v="21576"/>
    <n v="1985171.12"/>
    <m/>
    <n v="1985171.12"/>
    <n v="0"/>
  </r>
  <r>
    <s v="1.1-00-23"/>
    <x v="0"/>
    <x v="2"/>
    <s v="3.1.1"/>
    <x v="12"/>
    <x v="0"/>
    <x v="0"/>
    <x v="1"/>
    <s v="09_23"/>
    <x v="11"/>
    <n v="8"/>
    <x v="6"/>
    <s v="026_23"/>
    <x v="17"/>
    <n v="42"/>
    <x v="19"/>
    <x v="4"/>
    <x v="4"/>
    <x v="133"/>
    <x v="133"/>
    <n v="0"/>
    <x v="0"/>
    <n v="148480"/>
    <n v="0"/>
    <n v="148480"/>
    <n v="148480"/>
    <n v="148480"/>
    <n v="0"/>
    <n v="0"/>
    <n v="148480"/>
    <n v="0"/>
    <n v="0"/>
    <n v="0"/>
    <n v="0"/>
    <n v="150000"/>
    <n v="0"/>
    <n v="1520"/>
    <n v="148480"/>
    <m/>
    <n v="148480"/>
    <n v="0"/>
  </r>
  <r>
    <s v="1.1-00-23"/>
    <x v="0"/>
    <x v="1"/>
    <s v="2.5.6"/>
    <x v="13"/>
    <x v="2"/>
    <x v="2"/>
    <x v="1"/>
    <s v="06_23"/>
    <x v="5"/>
    <n v="5"/>
    <x v="4"/>
    <s v="016_23"/>
    <x v="19"/>
    <n v="25"/>
    <x v="21"/>
    <x v="4"/>
    <x v="4"/>
    <x v="133"/>
    <x v="133"/>
    <n v="0"/>
    <x v="0"/>
    <n v="186600"/>
    <n v="250000"/>
    <n v="186600"/>
    <n v="186600"/>
    <n v="186600"/>
    <n v="0"/>
    <n v="186600"/>
    <n v="0"/>
    <n v="186600"/>
    <n v="0"/>
    <n v="0"/>
    <n v="0"/>
    <n v="0"/>
    <n v="0"/>
    <n v="63400"/>
    <n v="-63400"/>
    <m/>
    <n v="186600"/>
    <n v="0"/>
  </r>
  <r>
    <s v="2.5-02-23"/>
    <x v="6"/>
    <x v="2"/>
    <s v="3.8.4"/>
    <x v="5"/>
    <x v="0"/>
    <x v="0"/>
    <x v="1"/>
    <s v="11_23"/>
    <x v="6"/>
    <n v="6"/>
    <x v="0"/>
    <s v="031_23"/>
    <x v="6"/>
    <n v="50"/>
    <x v="8"/>
    <x v="4"/>
    <x v="4"/>
    <x v="134"/>
    <x v="134"/>
    <n v="0"/>
    <x v="0"/>
    <n v="70724000"/>
    <n v="34907948"/>
    <n v="70723059.019999996"/>
    <n v="70723059.019999996"/>
    <n v="70723059.019999996"/>
    <n v="0"/>
    <n v="0"/>
    <n v="70723059.019999996"/>
    <n v="0"/>
    <n v="0"/>
    <n v="940.98000000417233"/>
    <n v="35816052"/>
    <n v="0"/>
    <n v="0"/>
    <n v="0"/>
    <n v="35816052"/>
    <n v="-940.98"/>
    <n v="70723059.019999996"/>
    <n v="0"/>
  </r>
  <r>
    <s v="1.1-00-23"/>
    <x v="0"/>
    <x v="1"/>
    <s v="2.1.5"/>
    <x v="3"/>
    <x v="1"/>
    <x v="1"/>
    <x v="1"/>
    <s v="17_23"/>
    <x v="3"/>
    <n v="4"/>
    <x v="3"/>
    <s v="037_23"/>
    <x v="3"/>
    <n v="56"/>
    <x v="4"/>
    <x v="4"/>
    <x v="4"/>
    <x v="134"/>
    <x v="134"/>
    <n v="0"/>
    <x v="0"/>
    <n v="0"/>
    <n v="0"/>
    <n v="0"/>
    <n v="0"/>
    <n v="0"/>
    <n v="0"/>
    <n v="0"/>
    <n v="0"/>
    <n v="0"/>
    <n v="0"/>
    <n v="0"/>
    <n v="0"/>
    <n v="20000"/>
    <n v="0"/>
    <n v="20000"/>
    <n v="0"/>
    <m/>
    <n v="0"/>
    <n v="0"/>
  </r>
  <r>
    <s v="1.1-00-23"/>
    <x v="0"/>
    <x v="1"/>
    <s v="2.3.1"/>
    <x v="8"/>
    <x v="0"/>
    <x v="0"/>
    <x v="1"/>
    <s v="07_23"/>
    <x v="7"/>
    <n v="3"/>
    <x v="5"/>
    <s v="024_23"/>
    <x v="9"/>
    <n v="39"/>
    <x v="11"/>
    <x v="4"/>
    <x v="4"/>
    <x v="134"/>
    <x v="134"/>
    <n v="0"/>
    <x v="0"/>
    <n v="66575.839999999997"/>
    <n v="92000"/>
    <n v="66575.839999999997"/>
    <n v="66575.839999999997"/>
    <n v="66575.839999999997"/>
    <n v="0"/>
    <n v="66575.839999999997"/>
    <n v="0"/>
    <n v="66575.839999999997"/>
    <n v="0"/>
    <n v="0"/>
    <n v="0"/>
    <n v="0"/>
    <n v="0"/>
    <n v="25424.16"/>
    <n v="-25424.16"/>
    <m/>
    <n v="66575.839999999997"/>
    <n v="0"/>
  </r>
  <r>
    <s v="1.1-00-23"/>
    <x v="0"/>
    <x v="0"/>
    <s v="1.7.2"/>
    <x v="10"/>
    <x v="0"/>
    <x v="0"/>
    <x v="1"/>
    <s v="02_23"/>
    <x v="2"/>
    <n v="3"/>
    <x v="5"/>
    <s v="009_23"/>
    <x v="14"/>
    <n v="12"/>
    <x v="23"/>
    <x v="4"/>
    <x v="4"/>
    <x v="134"/>
    <x v="134"/>
    <n v="0"/>
    <x v="0"/>
    <n v="1581950"/>
    <n v="1000000"/>
    <n v="1581950"/>
    <n v="1581950"/>
    <n v="1581950"/>
    <n v="0"/>
    <n v="1581950"/>
    <n v="0"/>
    <n v="1581950"/>
    <n v="0"/>
    <n v="0"/>
    <n v="581950"/>
    <n v="0"/>
    <n v="0"/>
    <n v="0"/>
    <n v="581950"/>
    <m/>
    <n v="1581950"/>
    <n v="0"/>
  </r>
  <r>
    <s v="1.1-00-23"/>
    <x v="0"/>
    <x v="1"/>
    <s v="2.7.1"/>
    <x v="9"/>
    <x v="0"/>
    <x v="0"/>
    <x v="1"/>
    <s v="10_23"/>
    <x v="8"/>
    <n v="4"/>
    <x v="3"/>
    <s v="030_23"/>
    <x v="11"/>
    <n v="48"/>
    <x v="13"/>
    <x v="4"/>
    <x v="4"/>
    <x v="135"/>
    <x v="135"/>
    <n v="0"/>
    <x v="0"/>
    <n v="0"/>
    <n v="50000"/>
    <n v="0"/>
    <n v="0"/>
    <n v="0"/>
    <n v="0"/>
    <n v="0"/>
    <n v="0"/>
    <n v="0"/>
    <n v="0"/>
    <n v="0"/>
    <n v="0"/>
    <n v="0"/>
    <n v="0"/>
    <n v="50000"/>
    <n v="-50000"/>
    <m/>
    <n v="0"/>
    <n v="0"/>
  </r>
  <r>
    <s v="1.1-14-23"/>
    <x v="10"/>
    <x v="0"/>
    <s v="1.3.4"/>
    <x v="0"/>
    <x v="3"/>
    <x v="3"/>
    <x v="1"/>
    <s v="04_23"/>
    <x v="4"/>
    <n v="6"/>
    <x v="0"/>
    <s v="013_23"/>
    <x v="29"/>
    <n v="19"/>
    <x v="39"/>
    <x v="4"/>
    <x v="4"/>
    <x v="136"/>
    <x v="136"/>
    <n v="0"/>
    <x v="0"/>
    <n v="0"/>
    <n v="8000000"/>
    <n v="1127888.92"/>
    <n v="1127888.92"/>
    <n v="1127888.92"/>
    <n v="0"/>
    <n v="1127888.92"/>
    <n v="0"/>
    <n v="1127888.92"/>
    <n v="0"/>
    <n v="-1127888.92"/>
    <n v="0"/>
    <n v="0"/>
    <n v="0"/>
    <n v="8000000"/>
    <n v="-8000000"/>
    <n v="1127888.92"/>
    <n v="1127888.92"/>
    <n v="0"/>
  </r>
  <r>
    <s v="1.1-14-23"/>
    <x v="10"/>
    <x v="0"/>
    <s v="1.3.4"/>
    <x v="0"/>
    <x v="5"/>
    <x v="5"/>
    <x v="1"/>
    <s v="02_23"/>
    <x v="2"/>
    <n v="1"/>
    <x v="2"/>
    <s v="007_23"/>
    <x v="25"/>
    <n v="7"/>
    <x v="33"/>
    <x v="4"/>
    <x v="4"/>
    <x v="136"/>
    <x v="136"/>
    <n v="0"/>
    <x v="0"/>
    <n v="8970600"/>
    <n v="0"/>
    <n v="8970600"/>
    <n v="8970600"/>
    <n v="8970600"/>
    <n v="0"/>
    <n v="8970600"/>
    <n v="0"/>
    <n v="8970600"/>
    <n v="0"/>
    <n v="0"/>
    <n v="970600"/>
    <n v="8000000"/>
    <n v="0"/>
    <n v="0"/>
    <n v="8970600"/>
    <m/>
    <n v="8970600"/>
    <n v="0"/>
  </r>
  <r>
    <s v="1.1-00-23"/>
    <x v="0"/>
    <x v="0"/>
    <s v="1.3.4"/>
    <x v="0"/>
    <x v="3"/>
    <x v="3"/>
    <x v="1"/>
    <s v="04_23"/>
    <x v="4"/>
    <n v="6"/>
    <x v="0"/>
    <s v="013_23"/>
    <x v="29"/>
    <n v="19"/>
    <x v="39"/>
    <x v="4"/>
    <x v="4"/>
    <x v="136"/>
    <x v="136"/>
    <n v="0"/>
    <x v="0"/>
    <n v="4224116.51"/>
    <n v="0"/>
    <n v="1750138.99"/>
    <n v="1750138.99"/>
    <n v="1750138.99"/>
    <n v="0"/>
    <n v="1750138.99"/>
    <n v="0"/>
    <n v="1750138.99"/>
    <n v="0"/>
    <n v="2473977.5199999996"/>
    <n v="4750138.99"/>
    <n v="0"/>
    <n v="0"/>
    <n v="526022.48"/>
    <n v="4224116.51"/>
    <m/>
    <n v="4224116.51"/>
    <n v="2473977.5199999996"/>
  </r>
  <r>
    <s v="1.1-00-23"/>
    <x v="0"/>
    <x v="0"/>
    <s v="1.3.4"/>
    <x v="0"/>
    <x v="5"/>
    <x v="5"/>
    <x v="1"/>
    <s v="02_23"/>
    <x v="2"/>
    <n v="1"/>
    <x v="2"/>
    <s v="007_23"/>
    <x v="25"/>
    <n v="7"/>
    <x v="33"/>
    <x v="4"/>
    <x v="4"/>
    <x v="136"/>
    <x v="136"/>
    <n v="0"/>
    <x v="0"/>
    <n v="30325555.600000001"/>
    <n v="0"/>
    <n v="27329768.440000001"/>
    <n v="27329768.440000001"/>
    <n v="27329768.440000001"/>
    <n v="0"/>
    <n v="26621528.09"/>
    <n v="708240.35000000149"/>
    <n v="26621528.09"/>
    <n v="0"/>
    <n v="2995787.16"/>
    <n v="30325555.600000001"/>
    <n v="0"/>
    <n v="0"/>
    <n v="0"/>
    <n v="30325555.600000001"/>
    <n v="4000000"/>
    <n v="34325555.600000001"/>
    <n v="6995787.1600000001"/>
  </r>
  <r>
    <s v="1.1-00-23"/>
    <x v="0"/>
    <x v="2"/>
    <s v="3.8.4"/>
    <x v="5"/>
    <x v="0"/>
    <x v="0"/>
    <x v="1"/>
    <s v="11_23"/>
    <x v="6"/>
    <n v="6"/>
    <x v="0"/>
    <s v="031_23"/>
    <x v="6"/>
    <n v="50"/>
    <x v="8"/>
    <x v="4"/>
    <x v="4"/>
    <x v="137"/>
    <x v="137"/>
    <n v="0"/>
    <x v="0"/>
    <n v="6020779.5999999996"/>
    <n v="5841164"/>
    <n v="6020779.5999999996"/>
    <n v="6020779.5999999996"/>
    <n v="5017316.3"/>
    <n v="1003463.2999999998"/>
    <n v="4907348.3"/>
    <n v="109968"/>
    <n v="4515584.67"/>
    <n v="391763.62999999989"/>
    <n v="0"/>
    <n v="150000"/>
    <n v="29615.599999999999"/>
    <n v="0"/>
    <n v="0"/>
    <n v="179615.6"/>
    <m/>
    <n v="6020779.5999999996"/>
    <n v="0"/>
  </r>
  <r>
    <s v="1.1-00-23"/>
    <x v="0"/>
    <x v="2"/>
    <s v="3.8.4"/>
    <x v="5"/>
    <x v="0"/>
    <x v="0"/>
    <x v="1"/>
    <s v="11_23"/>
    <x v="6"/>
    <n v="6"/>
    <x v="0"/>
    <s v="031_23"/>
    <x v="6"/>
    <n v="50"/>
    <x v="8"/>
    <x v="4"/>
    <x v="4"/>
    <x v="138"/>
    <x v="138"/>
    <n v="0"/>
    <x v="0"/>
    <n v="5003679.0199999996"/>
    <n v="4091000"/>
    <n v="8003439.0199999996"/>
    <n v="5003679.0199999996"/>
    <n v="5003679.0199999996"/>
    <n v="0"/>
    <n v="4874456.62"/>
    <n v="129222.39999999944"/>
    <n v="4874456.62"/>
    <n v="0"/>
    <n v="-2999760"/>
    <n v="822538.02"/>
    <n v="119756.6"/>
    <n v="0"/>
    <n v="29615.599999999999"/>
    <n v="912679.02"/>
    <n v="2999760"/>
    <n v="8003439.0199999996"/>
    <n v="0"/>
  </r>
  <r>
    <s v="2.5-02-23"/>
    <x v="6"/>
    <x v="0"/>
    <s v="1.3.4"/>
    <x v="0"/>
    <x v="6"/>
    <x v="6"/>
    <x v="1"/>
    <s v="07_23"/>
    <x v="7"/>
    <n v="3"/>
    <x v="5"/>
    <s v="023_23"/>
    <x v="22"/>
    <n v="37"/>
    <x v="27"/>
    <x v="5"/>
    <x v="5"/>
    <x v="139"/>
    <x v="139"/>
    <n v="0"/>
    <x v="0"/>
    <n v="32222274.07"/>
    <n v="10000001.279999999"/>
    <n v="32212338.280000001"/>
    <n v="32212338.280000001"/>
    <n v="17226868.59"/>
    <n v="14985469.690000001"/>
    <n v="17226868.59"/>
    <n v="0"/>
    <n v="17226868.59"/>
    <n v="0"/>
    <n v="9935.7899999991059"/>
    <n v="53414250.359999999"/>
    <n v="0"/>
    <n v="0"/>
    <n v="31191977.57"/>
    <n v="22222272.789999999"/>
    <m/>
    <n v="32222274.07"/>
    <n v="9935.7899999991059"/>
  </r>
  <r>
    <s v="1.1-00-23"/>
    <x v="0"/>
    <x v="0"/>
    <s v="1.3.4"/>
    <x v="0"/>
    <x v="6"/>
    <x v="6"/>
    <x v="1"/>
    <s v="07_23"/>
    <x v="7"/>
    <n v="3"/>
    <x v="5"/>
    <s v="023_23"/>
    <x v="22"/>
    <n v="37"/>
    <x v="27"/>
    <x v="5"/>
    <x v="5"/>
    <x v="139"/>
    <x v="139"/>
    <n v="0"/>
    <x v="0"/>
    <n v="8200000"/>
    <n v="20466278.190000001"/>
    <n v="7696700.4400000004"/>
    <n v="7696700.4400000004"/>
    <n v="0"/>
    <n v="7696700.4400000004"/>
    <n v="0"/>
    <n v="0"/>
    <n v="0"/>
    <n v="0"/>
    <n v="503299.55999999959"/>
    <n v="0"/>
    <n v="8200001.2800000003"/>
    <n v="0"/>
    <n v="20466279.469999999"/>
    <n v="-12266278.189999999"/>
    <n v="500000"/>
    <n v="8700000"/>
    <n v="1003299.5599999996"/>
  </r>
  <r>
    <s v="2.5-02-23"/>
    <x v="6"/>
    <x v="0"/>
    <s v="1.3.4"/>
    <x v="0"/>
    <x v="6"/>
    <x v="6"/>
    <x v="1"/>
    <s v="07_23"/>
    <x v="7"/>
    <n v="3"/>
    <x v="5"/>
    <s v="023_23"/>
    <x v="22"/>
    <n v="37"/>
    <x v="27"/>
    <x v="5"/>
    <x v="5"/>
    <x v="139"/>
    <x v="139"/>
    <n v="68"/>
    <x v="42"/>
    <n v="0"/>
    <n v="0"/>
    <n v="0"/>
    <n v="0"/>
    <n v="0"/>
    <n v="0"/>
    <n v="0"/>
    <n v="0"/>
    <n v="0"/>
    <n v="0"/>
    <n v="0"/>
    <n v="0"/>
    <n v="0"/>
    <n v="0"/>
    <n v="0"/>
    <n v="0"/>
    <n v="27000000"/>
    <n v="27000000"/>
    <n v="27000000"/>
  </r>
  <r>
    <s v="1.1-00-23"/>
    <x v="0"/>
    <x v="0"/>
    <s v="1.3.4"/>
    <x v="0"/>
    <x v="6"/>
    <x v="6"/>
    <x v="1"/>
    <s v="07_23"/>
    <x v="7"/>
    <n v="3"/>
    <x v="5"/>
    <s v="023_23"/>
    <x v="22"/>
    <n v="37"/>
    <x v="27"/>
    <x v="5"/>
    <x v="5"/>
    <x v="139"/>
    <x v="139"/>
    <n v="68"/>
    <x v="42"/>
    <n v="75000000"/>
    <n v="0"/>
    <n v="0"/>
    <n v="0"/>
    <n v="0"/>
    <n v="0"/>
    <n v="0"/>
    <n v="0"/>
    <n v="0"/>
    <n v="0"/>
    <n v="75000000"/>
    <n v="75000000"/>
    <n v="0"/>
    <n v="0"/>
    <n v="0"/>
    <n v="75000000"/>
    <m/>
    <n v="75000000"/>
    <n v="75000000"/>
  </r>
  <r>
    <s v="1.1-00-23"/>
    <x v="0"/>
    <x v="0"/>
    <s v="1.3.4"/>
    <x v="0"/>
    <x v="6"/>
    <x v="6"/>
    <x v="1"/>
    <s v="07_23"/>
    <x v="7"/>
    <n v="3"/>
    <x v="5"/>
    <s v="023_23"/>
    <x v="22"/>
    <n v="38"/>
    <x v="55"/>
    <x v="5"/>
    <x v="5"/>
    <x v="139"/>
    <x v="139"/>
    <n v="0"/>
    <x v="0"/>
    <n v="5724717.4800000004"/>
    <n v="16000000"/>
    <n v="3998966.69"/>
    <n v="3998966.69"/>
    <n v="3686713.17"/>
    <n v="312253.52"/>
    <n v="3686713.17"/>
    <n v="0"/>
    <n v="3686713.17"/>
    <n v="0"/>
    <n v="1725750.7900000005"/>
    <n v="0"/>
    <n v="0"/>
    <n v="0"/>
    <n v="10275282.52"/>
    <n v="-10275282.52"/>
    <m/>
    <n v="5724717.4800000004"/>
    <n v="1725750.7900000005"/>
  </r>
  <r>
    <s v="2.5-01-23"/>
    <x v="20"/>
    <x v="0"/>
    <s v="1.3.4"/>
    <x v="0"/>
    <x v="6"/>
    <x v="6"/>
    <x v="1"/>
    <s v="07_23"/>
    <x v="7"/>
    <n v="3"/>
    <x v="5"/>
    <s v="023_23"/>
    <x v="22"/>
    <n v="37"/>
    <x v="27"/>
    <x v="5"/>
    <x v="5"/>
    <x v="139"/>
    <x v="139"/>
    <n v="0"/>
    <x v="0"/>
    <n v="3584500"/>
    <n v="0"/>
    <n v="2390906.23"/>
    <n v="2390906.23"/>
    <n v="446898.99"/>
    <n v="1944007.24"/>
    <n v="298046.18"/>
    <n v="148852.81"/>
    <n v="298046.18"/>
    <n v="0"/>
    <n v="1193593.77"/>
    <n v="0"/>
    <n v="3200000"/>
    <n v="0"/>
    <n v="0"/>
    <n v="3200000"/>
    <n v="0"/>
    <n v="3584500"/>
    <n v="1193593.77"/>
  </r>
  <r>
    <s v="1.1-01-23"/>
    <x v="23"/>
    <x v="0"/>
    <s v="1.3.4"/>
    <x v="0"/>
    <x v="6"/>
    <x v="6"/>
    <x v="1"/>
    <s v="07_23"/>
    <x v="7"/>
    <n v="3"/>
    <x v="5"/>
    <s v="023_23"/>
    <x v="22"/>
    <n v="37"/>
    <x v="27"/>
    <x v="5"/>
    <x v="5"/>
    <x v="139"/>
    <x v="139"/>
    <n v="0"/>
    <x v="0"/>
    <n v="11200000"/>
    <n v="0"/>
    <n v="11197719.1"/>
    <n v="11197719.1"/>
    <n v="2799429.77"/>
    <n v="8398289.3300000001"/>
    <n v="2799429.77"/>
    <n v="0"/>
    <n v="2799429.77"/>
    <n v="0"/>
    <n v="2280.9000000003725"/>
    <n v="0"/>
    <n v="11200000"/>
    <n v="0"/>
    <n v="0"/>
    <n v="11200000"/>
    <m/>
    <n v="11200000"/>
    <n v="2280.9000000003725"/>
  </r>
  <r>
    <s v="2.5-02-23"/>
    <x v="6"/>
    <x v="0"/>
    <s v="1.3.4"/>
    <x v="0"/>
    <x v="6"/>
    <x v="6"/>
    <x v="1"/>
    <s v="07_23"/>
    <x v="7"/>
    <n v="3"/>
    <x v="5"/>
    <s v="023_23"/>
    <x v="22"/>
    <n v="37"/>
    <x v="27"/>
    <x v="5"/>
    <x v="5"/>
    <x v="140"/>
    <x v="140"/>
    <n v="0"/>
    <x v="0"/>
    <n v="65098326.170000002"/>
    <n v="19999999.440000001"/>
    <n v="64828749.060000002"/>
    <n v="64828749.060000002"/>
    <n v="52231095.619999997"/>
    <n v="12597653.440000005"/>
    <n v="52062595.350000001"/>
    <n v="168500.26999999583"/>
    <n v="52062595.350000001"/>
    <n v="0"/>
    <n v="269577.1099999994"/>
    <n v="22563366.170000002"/>
    <n v="22534960.559999999"/>
    <n v="0"/>
    <n v="0"/>
    <n v="45098326.729999997"/>
    <m/>
    <n v="65098326.170000002"/>
    <n v="269577.1099999994"/>
  </r>
  <r>
    <s v="1.1-00-23"/>
    <x v="0"/>
    <x v="0"/>
    <s v="1.3.4"/>
    <x v="0"/>
    <x v="3"/>
    <x v="3"/>
    <x v="1"/>
    <s v="04_23"/>
    <x v="4"/>
    <n v="6"/>
    <x v="0"/>
    <s v="012_23"/>
    <x v="4"/>
    <n v="18"/>
    <x v="5"/>
    <x v="5"/>
    <x v="5"/>
    <x v="140"/>
    <x v="140"/>
    <n v="0"/>
    <x v="0"/>
    <n v="0"/>
    <n v="0"/>
    <n v="0"/>
    <n v="0"/>
    <n v="0"/>
    <n v="0"/>
    <n v="0"/>
    <n v="0"/>
    <n v="0"/>
    <n v="0"/>
    <n v="0"/>
    <n v="0"/>
    <n v="0"/>
    <n v="0"/>
    <n v="0"/>
    <n v="0"/>
    <m/>
    <n v="0"/>
    <n v="0"/>
  </r>
  <r>
    <s v="1.1-00-23"/>
    <x v="0"/>
    <x v="0"/>
    <s v="1.3.4"/>
    <x v="0"/>
    <x v="3"/>
    <x v="3"/>
    <x v="1"/>
    <s v="04_23"/>
    <x v="4"/>
    <n v="6"/>
    <x v="0"/>
    <s v="012_23"/>
    <x v="4"/>
    <n v="18"/>
    <x v="5"/>
    <x v="5"/>
    <x v="5"/>
    <x v="140"/>
    <x v="140"/>
    <n v="66"/>
    <x v="43"/>
    <n v="15105020.039999999"/>
    <n v="0"/>
    <n v="28299479.25"/>
    <n v="28299479.25"/>
    <n v="28299479.25"/>
    <n v="0"/>
    <n v="28299479.25"/>
    <n v="0"/>
    <n v="28299479.25"/>
    <n v="0"/>
    <n v="-13194459.210000001"/>
    <n v="15105020.039999999"/>
    <n v="0"/>
    <n v="0"/>
    <n v="0"/>
    <n v="15105020.039999999"/>
    <n v="19063628.560000002"/>
    <n v="34168648.600000001"/>
    <n v="5869169.3500000015"/>
  </r>
  <r>
    <s v="1.1-00-23"/>
    <x v="0"/>
    <x v="0"/>
    <s v="1.3.4"/>
    <x v="0"/>
    <x v="6"/>
    <x v="6"/>
    <x v="1"/>
    <s v="07_23"/>
    <x v="7"/>
    <n v="3"/>
    <x v="5"/>
    <s v="023_23"/>
    <x v="22"/>
    <n v="37"/>
    <x v="27"/>
    <x v="5"/>
    <x v="5"/>
    <x v="140"/>
    <x v="140"/>
    <n v="0"/>
    <x v="0"/>
    <n v="19133296.25"/>
    <n v="0"/>
    <n v="16503883.720000001"/>
    <n v="16503883.720000001"/>
    <n v="5822768.4500000002"/>
    <n v="10681115.27"/>
    <n v="5822768.4500000002"/>
    <n v="0"/>
    <n v="5538880.3399999999"/>
    <n v="283888.11000000034"/>
    <n v="2629412.5299999993"/>
    <n v="28683296.25"/>
    <n v="5000000"/>
    <n v="0"/>
    <n v="14550000"/>
    <n v="19133296.25"/>
    <m/>
    <n v="19133296.25"/>
    <n v="2629412.5299999993"/>
  </r>
  <r>
    <s v="1.1-00-23"/>
    <x v="0"/>
    <x v="0"/>
    <s v="1.3.4"/>
    <x v="0"/>
    <x v="6"/>
    <x v="6"/>
    <x v="1"/>
    <s v="07_23"/>
    <x v="7"/>
    <n v="3"/>
    <x v="5"/>
    <s v="023_23"/>
    <x v="22"/>
    <n v="37"/>
    <x v="27"/>
    <x v="5"/>
    <x v="5"/>
    <x v="140"/>
    <x v="140"/>
    <n v="28"/>
    <x v="44"/>
    <n v="70368847.280000001"/>
    <n v="34090909.229999997"/>
    <n v="68181818.180000007"/>
    <n v="68181818.180000007"/>
    <n v="39771373.950000003"/>
    <n v="28410444.230000004"/>
    <n v="39771373.950000003"/>
    <n v="0"/>
    <n v="39771373.950000003"/>
    <n v="0"/>
    <n v="2187029.099999994"/>
    <n v="22794702.18"/>
    <n v="13483236.01"/>
    <n v="0"/>
    <n v="0.14000000000000001"/>
    <n v="36277938.049999997"/>
    <m/>
    <n v="70368847.280000001"/>
    <n v="2187029.099999994"/>
  </r>
  <r>
    <s v="2.5-01-23"/>
    <x v="20"/>
    <x v="0"/>
    <s v="1.3.4"/>
    <x v="0"/>
    <x v="6"/>
    <x v="6"/>
    <x v="1"/>
    <s v="07_23"/>
    <x v="7"/>
    <n v="3"/>
    <x v="5"/>
    <s v="023_23"/>
    <x v="22"/>
    <n v="37"/>
    <x v="27"/>
    <x v="5"/>
    <x v="5"/>
    <x v="140"/>
    <x v="140"/>
    <n v="1"/>
    <x v="45"/>
    <n v="0"/>
    <n v="0"/>
    <n v="0"/>
    <n v="0"/>
    <n v="0"/>
    <n v="0"/>
    <n v="0"/>
    <n v="0"/>
    <n v="0"/>
    <n v="0"/>
    <n v="0"/>
    <n v="0"/>
    <n v="0"/>
    <n v="0"/>
    <n v="0"/>
    <n v="0"/>
    <n v="4000000"/>
    <n v="4000000"/>
    <n v="0"/>
  </r>
  <r>
    <s v="2.5-01-23"/>
    <x v="20"/>
    <x v="0"/>
    <s v="1.3.4"/>
    <x v="0"/>
    <x v="6"/>
    <x v="6"/>
    <x v="1"/>
    <s v="07_23"/>
    <x v="7"/>
    <n v="3"/>
    <x v="5"/>
    <s v="023_23"/>
    <x v="22"/>
    <n v="37"/>
    <x v="27"/>
    <x v="5"/>
    <x v="5"/>
    <x v="140"/>
    <x v="140"/>
    <n v="0"/>
    <x v="0"/>
    <n v="65790616"/>
    <n v="33091667.420000002"/>
    <n v="38917468.509999998"/>
    <n v="38917468.509999998"/>
    <n v="22022441.789999999"/>
    <n v="16895026.719999999"/>
    <n v="22022441.789999999"/>
    <n v="0"/>
    <n v="22022441.789999999"/>
    <n v="0"/>
    <n v="26873147.490000002"/>
    <n v="32698949"/>
    <n v="0"/>
    <n v="0"/>
    <n v="0.42"/>
    <n v="32698948.579999998"/>
    <m/>
    <n v="65790616"/>
    <n v="26873147.490000002"/>
  </r>
  <r>
    <s v="1.1-01-23"/>
    <x v="23"/>
    <x v="0"/>
    <s v="1.3.4"/>
    <x v="0"/>
    <x v="6"/>
    <x v="6"/>
    <x v="1"/>
    <s v="07_23"/>
    <x v="7"/>
    <n v="3"/>
    <x v="5"/>
    <s v="023_23"/>
    <x v="22"/>
    <n v="37"/>
    <x v="27"/>
    <x v="5"/>
    <x v="5"/>
    <x v="140"/>
    <x v="140"/>
    <n v="0"/>
    <x v="0"/>
    <n v="0"/>
    <n v="0"/>
    <n v="0"/>
    <n v="0"/>
    <n v="0"/>
    <n v="0"/>
    <n v="0"/>
    <n v="0"/>
    <n v="0"/>
    <n v="0"/>
    <n v="0"/>
    <n v="11200000"/>
    <n v="0"/>
    <n v="0"/>
    <n v="11200000"/>
    <n v="0"/>
    <m/>
    <n v="0"/>
    <n v="0"/>
  </r>
  <r>
    <s v="2.5-03-23"/>
    <x v="24"/>
    <x v="0"/>
    <s v="1.3.4"/>
    <x v="0"/>
    <x v="6"/>
    <x v="6"/>
    <x v="1"/>
    <s v="07_23"/>
    <x v="7"/>
    <n v="3"/>
    <x v="5"/>
    <s v="023_23"/>
    <x v="22"/>
    <n v="37"/>
    <x v="27"/>
    <x v="5"/>
    <x v="5"/>
    <x v="140"/>
    <x v="140"/>
    <n v="0"/>
    <x v="0"/>
    <n v="8000000"/>
    <n v="0"/>
    <n v="0"/>
    <n v="0"/>
    <n v="0"/>
    <n v="0"/>
    <n v="0"/>
    <n v="0"/>
    <n v="0"/>
    <n v="0"/>
    <n v="8000000"/>
    <n v="8000000"/>
    <n v="0"/>
    <n v="0"/>
    <n v="0"/>
    <n v="8000000"/>
    <m/>
    <n v="8000000"/>
    <n v="8000000"/>
  </r>
  <r>
    <s v="1.5-03-23"/>
    <x v="25"/>
    <x v="0"/>
    <s v="1.3.4"/>
    <x v="0"/>
    <x v="6"/>
    <x v="6"/>
    <x v="1"/>
    <s v="07_23"/>
    <x v="7"/>
    <n v="3"/>
    <x v="5"/>
    <s v="023_23"/>
    <x v="22"/>
    <n v="37"/>
    <x v="27"/>
    <x v="5"/>
    <x v="5"/>
    <x v="140"/>
    <x v="140"/>
    <n v="0"/>
    <x v="0"/>
    <n v="8000000"/>
    <n v="0"/>
    <n v="0"/>
    <n v="0"/>
    <n v="0"/>
    <n v="0"/>
    <n v="0"/>
    <n v="0"/>
    <n v="0"/>
    <n v="0"/>
    <n v="8000000"/>
    <n v="8000000"/>
    <n v="0"/>
    <n v="0"/>
    <n v="0"/>
    <n v="8000000"/>
    <m/>
    <n v="8000000"/>
    <n v="8000000"/>
  </r>
  <r>
    <s v="2.6-14-23"/>
    <x v="26"/>
    <x v="0"/>
    <s v="1.3.4"/>
    <x v="0"/>
    <x v="6"/>
    <x v="6"/>
    <x v="1"/>
    <s v="07_23"/>
    <x v="7"/>
    <n v="3"/>
    <x v="5"/>
    <s v="023_23"/>
    <x v="22"/>
    <n v="37"/>
    <x v="27"/>
    <x v="5"/>
    <x v="5"/>
    <x v="140"/>
    <x v="140"/>
    <n v="0"/>
    <x v="0"/>
    <n v="15000000"/>
    <n v="0"/>
    <n v="0"/>
    <n v="0"/>
    <n v="0"/>
    <n v="0"/>
    <n v="0"/>
    <n v="0"/>
    <n v="0"/>
    <n v="0"/>
    <n v="15000000"/>
    <n v="15000000"/>
    <n v="0"/>
    <n v="0"/>
    <n v="0"/>
    <n v="15000000"/>
    <m/>
    <n v="15000000"/>
    <n v="15000000"/>
  </r>
  <r>
    <s v="2.5-02-23"/>
    <x v="6"/>
    <x v="0"/>
    <s v="1.3.4"/>
    <x v="0"/>
    <x v="6"/>
    <x v="6"/>
    <x v="1"/>
    <s v="07_23"/>
    <x v="7"/>
    <n v="3"/>
    <x v="5"/>
    <s v="023_23"/>
    <x v="22"/>
    <n v="37"/>
    <x v="27"/>
    <x v="5"/>
    <x v="5"/>
    <x v="141"/>
    <x v="141"/>
    <n v="0"/>
    <x v="0"/>
    <n v="47679399.759999998"/>
    <n v="15000003.800000001"/>
    <n v="46616019.539999999"/>
    <n v="46616019.539999999"/>
    <n v="37113330.369999997"/>
    <n v="9502689.1700000018"/>
    <n v="37113330.369999997"/>
    <n v="0"/>
    <n v="37113330.369999997"/>
    <n v="0"/>
    <n v="1063380.2199999988"/>
    <n v="24022383.469999999"/>
    <n v="8657016.2899999991"/>
    <n v="0"/>
    <n v="3.8"/>
    <n v="32679395.960000001"/>
    <m/>
    <n v="47679399.759999998"/>
    <n v="1063380.2199999988"/>
  </r>
  <r>
    <s v="1.1-00-23"/>
    <x v="0"/>
    <x v="0"/>
    <s v="1.3.4"/>
    <x v="0"/>
    <x v="6"/>
    <x v="6"/>
    <x v="1"/>
    <s v="07_23"/>
    <x v="7"/>
    <n v="3"/>
    <x v="5"/>
    <s v="023_23"/>
    <x v="22"/>
    <n v="37"/>
    <x v="27"/>
    <x v="5"/>
    <x v="5"/>
    <x v="141"/>
    <x v="141"/>
    <n v="0"/>
    <x v="0"/>
    <n v="9183043.4600000009"/>
    <n v="0"/>
    <n v="9055966.5099999998"/>
    <n v="9055966.5099999998"/>
    <n v="7744616.4400000004"/>
    <n v="1311350.0699999994"/>
    <n v="7744616.4400000004"/>
    <n v="0"/>
    <n v="7744616.4400000004"/>
    <n v="0"/>
    <n v="127076.95000000112"/>
    <n v="0"/>
    <n v="16350000"/>
    <n v="0"/>
    <n v="7166956.54"/>
    <n v="9183043.4600000009"/>
    <m/>
    <n v="9183043.4600000009"/>
    <n v="127076.95000000112"/>
  </r>
  <r>
    <s v="1.1-00-23"/>
    <x v="0"/>
    <x v="0"/>
    <s v="1.3.4"/>
    <x v="0"/>
    <x v="6"/>
    <x v="6"/>
    <x v="1"/>
    <s v="07_23"/>
    <x v="7"/>
    <n v="3"/>
    <x v="5"/>
    <s v="023_23"/>
    <x v="22"/>
    <n v="38"/>
    <x v="55"/>
    <x v="5"/>
    <x v="5"/>
    <x v="141"/>
    <x v="141"/>
    <n v="0"/>
    <x v="0"/>
    <n v="25425282.52"/>
    <n v="16000000"/>
    <n v="23808526.710000001"/>
    <n v="23808526.710000001"/>
    <n v="17019660.82"/>
    <n v="6788865.8900000006"/>
    <n v="17019660.82"/>
    <n v="0"/>
    <n v="17019660.82"/>
    <n v="0"/>
    <n v="1616755.8099999987"/>
    <n v="0"/>
    <n v="10275282.52"/>
    <n v="0"/>
    <n v="850000"/>
    <n v="9425282.5199999996"/>
    <m/>
    <n v="25425282.52"/>
    <n v="1616755.8099999987"/>
  </r>
  <r>
    <s v="2.5-01-23"/>
    <x v="20"/>
    <x v="0"/>
    <s v="1.3.4"/>
    <x v="0"/>
    <x v="6"/>
    <x v="6"/>
    <x v="1"/>
    <s v="07_23"/>
    <x v="7"/>
    <n v="3"/>
    <x v="5"/>
    <s v="023_23"/>
    <x v="22"/>
    <n v="37"/>
    <x v="27"/>
    <x v="5"/>
    <x v="5"/>
    <x v="141"/>
    <x v="141"/>
    <n v="0"/>
    <x v="0"/>
    <n v="56415500"/>
    <n v="19999996.199999999"/>
    <n v="43799438.579999998"/>
    <n v="43799438.579999998"/>
    <n v="28677444.579999998"/>
    <n v="15121994"/>
    <n v="28677444.579999998"/>
    <n v="0"/>
    <n v="28677444.579999998"/>
    <n v="0"/>
    <n v="12616061.420000002"/>
    <n v="40000000"/>
    <n v="3.8"/>
    <n v="0"/>
    <n v="3200000"/>
    <n v="36800003.799999997"/>
    <n v="-2700000"/>
    <n v="53715500"/>
    <n v="9916061.4200000018"/>
  </r>
  <r>
    <s v="1.6-09-23"/>
    <x v="27"/>
    <x v="0"/>
    <s v="1.3.4"/>
    <x v="0"/>
    <x v="6"/>
    <x v="6"/>
    <x v="1"/>
    <s v="07_23"/>
    <x v="7"/>
    <n v="3"/>
    <x v="5"/>
    <s v="023_23"/>
    <x v="22"/>
    <n v="37"/>
    <x v="27"/>
    <x v="5"/>
    <x v="5"/>
    <x v="141"/>
    <x v="141"/>
    <n v="0"/>
    <x v="0"/>
    <n v="15000000"/>
    <n v="0"/>
    <n v="12935820.300000001"/>
    <n v="12935820.300000001"/>
    <n v="7248819.3300000001"/>
    <n v="5687000.9700000007"/>
    <n v="7248819.3300000001"/>
    <n v="0"/>
    <n v="7248819.3300000001"/>
    <n v="0"/>
    <n v="2064179.6999999993"/>
    <n v="15000000"/>
    <n v="0"/>
    <n v="0"/>
    <n v="0"/>
    <n v="15000000"/>
    <m/>
    <n v="15000000"/>
    <n v="2064179.6999999993"/>
  </r>
  <r>
    <s v="2.6-12-23"/>
    <x v="18"/>
    <x v="0"/>
    <s v="1.3.4"/>
    <x v="0"/>
    <x v="6"/>
    <x v="6"/>
    <x v="1"/>
    <s v="07_23"/>
    <x v="7"/>
    <n v="3"/>
    <x v="5"/>
    <s v="023_23"/>
    <x v="22"/>
    <n v="37"/>
    <x v="27"/>
    <x v="5"/>
    <x v="5"/>
    <x v="141"/>
    <x v="141"/>
    <n v="0"/>
    <x v="0"/>
    <n v="50000000"/>
    <n v="0"/>
    <n v="49992271.159999996"/>
    <n v="49992271.159999996"/>
    <n v="16212831.18"/>
    <n v="33779439.979999997"/>
    <n v="10598768.48"/>
    <n v="5614062.6999999993"/>
    <n v="10598768.48"/>
    <n v="0"/>
    <n v="7728.8400000035763"/>
    <n v="50000000"/>
    <n v="0"/>
    <n v="0"/>
    <n v="0"/>
    <n v="50000000"/>
    <m/>
    <n v="50000000"/>
    <n v="7728.8400000035763"/>
  </r>
  <r>
    <s v="2.6-11-23"/>
    <x v="28"/>
    <x v="0"/>
    <s v="1.3.4"/>
    <x v="0"/>
    <x v="6"/>
    <x v="6"/>
    <x v="1"/>
    <s v="07_23"/>
    <x v="7"/>
    <n v="3"/>
    <x v="5"/>
    <s v="023_23"/>
    <x v="22"/>
    <n v="37"/>
    <x v="27"/>
    <x v="5"/>
    <x v="5"/>
    <x v="141"/>
    <x v="141"/>
    <n v="0"/>
    <x v="0"/>
    <n v="1500000"/>
    <n v="0"/>
    <n v="0"/>
    <n v="0"/>
    <n v="0"/>
    <n v="0"/>
    <n v="0"/>
    <n v="0"/>
    <n v="0"/>
    <n v="0"/>
    <n v="1500000"/>
    <n v="1500000"/>
    <n v="0"/>
    <n v="0"/>
    <n v="0"/>
    <n v="1500000"/>
    <m/>
    <n v="1500000"/>
    <n v="1500000"/>
  </r>
  <r>
    <s v="1.6-07-23"/>
    <x v="29"/>
    <x v="0"/>
    <s v="1.3.4"/>
    <x v="0"/>
    <x v="6"/>
    <x v="6"/>
    <x v="1"/>
    <s v="07_23"/>
    <x v="7"/>
    <n v="3"/>
    <x v="5"/>
    <s v="023_23"/>
    <x v="22"/>
    <n v="37"/>
    <x v="27"/>
    <x v="5"/>
    <x v="5"/>
    <x v="141"/>
    <x v="141"/>
    <n v="0"/>
    <x v="0"/>
    <n v="1500000"/>
    <n v="0"/>
    <n v="0"/>
    <n v="0"/>
    <n v="0"/>
    <n v="0"/>
    <n v="0"/>
    <n v="0"/>
    <n v="0"/>
    <n v="0"/>
    <n v="1500000"/>
    <n v="1500000"/>
    <n v="0"/>
    <n v="0"/>
    <n v="0"/>
    <n v="1500000"/>
    <m/>
    <n v="1500000"/>
    <n v="1500000"/>
  </r>
  <r>
    <s v="1.1-00-23"/>
    <x v="0"/>
    <x v="0"/>
    <s v="1.3.4"/>
    <x v="0"/>
    <x v="3"/>
    <x v="3"/>
    <x v="1"/>
    <s v="04_23"/>
    <x v="4"/>
    <n v="6"/>
    <x v="0"/>
    <s v="012_23"/>
    <x v="4"/>
    <n v="18"/>
    <x v="5"/>
    <x v="5"/>
    <x v="5"/>
    <x v="142"/>
    <x v="142"/>
    <n v="13"/>
    <x v="46"/>
    <n v="25108364"/>
    <n v="25108346.399999999"/>
    <n v="21615330"/>
    <n v="21615330"/>
    <n v="21615330"/>
    <n v="0"/>
    <n v="21615330"/>
    <n v="0"/>
    <n v="21615330"/>
    <n v="0"/>
    <n v="3493034"/>
    <n v="0"/>
    <n v="17.600000000000001"/>
    <n v="0"/>
    <n v="0"/>
    <n v="17.600000000000001"/>
    <n v="-1528004"/>
    <n v="23580360"/>
    <n v="1965030"/>
  </r>
  <r>
    <s v="1.1-00-23"/>
    <x v="0"/>
    <x v="0"/>
    <s v="1.3.4"/>
    <x v="0"/>
    <x v="3"/>
    <x v="3"/>
    <x v="1"/>
    <s v="04_23"/>
    <x v="4"/>
    <n v="6"/>
    <x v="0"/>
    <s v="012_23"/>
    <x v="4"/>
    <n v="18"/>
    <x v="5"/>
    <x v="5"/>
    <x v="5"/>
    <x v="142"/>
    <x v="142"/>
    <n v="14"/>
    <x v="47"/>
    <n v="75524560.140000001"/>
    <n v="71000017.599999994"/>
    <n v="61620196.780000001"/>
    <n v="61620196.780000001"/>
    <n v="61620196.780000001"/>
    <n v="0"/>
    <n v="61620196.780000001"/>
    <n v="0"/>
    <n v="61620196.780000001"/>
    <n v="0"/>
    <n v="13904363.359999999"/>
    <n v="4524560.1399999997"/>
    <n v="0"/>
    <n v="0"/>
    <n v="17.600000000000001"/>
    <n v="4524542.54"/>
    <m/>
    <n v="75524560.140000001"/>
    <n v="13904363.359999999"/>
  </r>
  <r>
    <s v="2.5-02-23"/>
    <x v="6"/>
    <x v="0"/>
    <s v="1.3.4"/>
    <x v="0"/>
    <x v="3"/>
    <x v="3"/>
    <x v="2"/>
    <s v="04_23"/>
    <x v="4"/>
    <n v="6"/>
    <x v="0"/>
    <s v="013_23"/>
    <x v="29"/>
    <n v="19"/>
    <x v="39"/>
    <x v="6"/>
    <x v="6"/>
    <x v="143"/>
    <x v="143"/>
    <n v="0"/>
    <x v="0"/>
    <n v="43522784.549999997"/>
    <n v="35000000"/>
    <n v="35869866.880000003"/>
    <n v="35869866.880000003"/>
    <n v="35869866.880000003"/>
    <n v="0"/>
    <n v="35869866.880000003"/>
    <n v="0"/>
    <n v="35869866.880000003"/>
    <n v="0"/>
    <n v="7652917.6699999943"/>
    <n v="8522784.5500000007"/>
    <n v="0"/>
    <n v="0"/>
    <n v="0"/>
    <n v="8522784.5500000007"/>
    <n v="-15141504.83"/>
    <n v="28381279.719999999"/>
    <n v="-7488587.1600000039"/>
  </r>
  <r>
    <s v="1.1-00-23"/>
    <x v="1"/>
    <x v="0"/>
    <s v="1.3.4"/>
    <x v="0"/>
    <x v="3"/>
    <x v="3"/>
    <x v="2"/>
    <s v="04_23"/>
    <x v="4"/>
    <n v="6"/>
    <x v="0"/>
    <s v="013_23"/>
    <x v="29"/>
    <n v="19"/>
    <x v="39"/>
    <x v="6"/>
    <x v="6"/>
    <x v="143"/>
    <x v="143"/>
    <n v="0"/>
    <x v="0"/>
    <n v="0"/>
    <n v="0"/>
    <n v="0"/>
    <n v="0"/>
    <n v="0"/>
    <n v="0"/>
    <n v="0"/>
    <n v="0"/>
    <n v="0"/>
    <n v="0"/>
    <n v="0"/>
    <n v="0"/>
    <n v="0"/>
    <n v="0"/>
    <n v="0"/>
    <n v="0"/>
    <n v="15141504.83"/>
    <n v="15141504.83"/>
    <n v="15141504.83"/>
  </r>
  <r>
    <s v="1.1-00-23"/>
    <x v="1"/>
    <x v="0"/>
    <s v="1.3.4"/>
    <x v="0"/>
    <x v="3"/>
    <x v="3"/>
    <x v="2"/>
    <s v="04_23"/>
    <x v="4"/>
    <n v="6"/>
    <x v="0"/>
    <s v="013_23"/>
    <x v="29"/>
    <n v="19"/>
    <x v="39"/>
    <x v="6"/>
    <x v="6"/>
    <x v="144"/>
    <x v="144"/>
    <n v="0"/>
    <x v="0"/>
    <n v="0"/>
    <n v="0"/>
    <n v="0"/>
    <n v="0"/>
    <n v="0"/>
    <n v="0"/>
    <n v="0"/>
    <n v="0"/>
    <n v="0"/>
    <n v="0"/>
    <n v="0"/>
    <n v="0"/>
    <n v="0"/>
    <n v="0"/>
    <n v="0"/>
    <n v="0"/>
    <n v="8187007.1900000004"/>
    <n v="8187007.1900000004"/>
    <n v="8187007.1900000004"/>
  </r>
  <r>
    <s v="2.5-02-23"/>
    <x v="6"/>
    <x v="0"/>
    <s v="1.3.4"/>
    <x v="0"/>
    <x v="3"/>
    <x v="3"/>
    <x v="2"/>
    <s v="04_23"/>
    <x v="4"/>
    <n v="6"/>
    <x v="0"/>
    <s v="013_23"/>
    <x v="29"/>
    <n v="19"/>
    <x v="39"/>
    <x v="6"/>
    <x v="6"/>
    <x v="144"/>
    <x v="144"/>
    <n v="0"/>
    <x v="0"/>
    <n v="26300000"/>
    <n v="20000000"/>
    <n v="21125194.920000002"/>
    <n v="21125194.920000002"/>
    <n v="21125194.920000002"/>
    <n v="0"/>
    <n v="21125194.920000002"/>
    <n v="0"/>
    <n v="21125194.920000002"/>
    <n v="0"/>
    <n v="5174805.0799999982"/>
    <n v="6300000"/>
    <n v="0"/>
    <n v="0"/>
    <n v="0"/>
    <n v="6300000"/>
    <n v="-9195535.9100000001"/>
    <n v="17104464.09"/>
    <n v="-4020730.830000001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8B30C0F-E9FF-4730-9F0D-B3B4BB70CA64}" name="TablaDinámica1" cacheId="25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 rowHeaderCaption="Fuente de Financiamiento">
  <location ref="A3:B34" firstHeaderRow="1" firstDataRow="1" firstDataCol="1"/>
  <pivotFields count="41">
    <pivotField showAll="0"/>
    <pivotField axis="axisRow" showAll="0">
      <items count="31">
        <item x="5"/>
        <item x="2"/>
        <item x="26"/>
        <item x="13"/>
        <item x="19"/>
        <item x="28"/>
        <item x="29"/>
        <item x="15"/>
        <item x="14"/>
        <item x="20"/>
        <item x="17"/>
        <item x="6"/>
        <item x="23"/>
        <item x="18"/>
        <item x="27"/>
        <item x="12"/>
        <item x="3"/>
        <item x="1"/>
        <item x="9"/>
        <item x="24"/>
        <item x="25"/>
        <item x="16"/>
        <item x="7"/>
        <item x="8"/>
        <item x="10"/>
        <item x="0"/>
        <item x="11"/>
        <item x="4"/>
        <item x="22"/>
        <item x="2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numFmtId="4" showAll="0"/>
    <pivotField showAll="0"/>
  </pivotFields>
  <rowFields count="1">
    <field x="1"/>
  </rowFields>
  <rowItems count="3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 t="grand">
      <x/>
    </i>
  </rowItems>
  <colItems count="1">
    <i/>
  </colItems>
  <dataFields count="1">
    <dataField name="4ta Ampliación " fld="39" baseField="1" baseItem="6" numFmtId="4"/>
  </dataFields>
  <formats count="9">
    <format dxfId="1221">
      <pivotArea field="1" type="button" dataOnly="0" labelOnly="1" outline="0" axis="axisRow" fieldPosition="0"/>
    </format>
    <format dxfId="1220">
      <pivotArea dataOnly="0" labelOnly="1" fieldPosition="0">
        <references count="1">
          <reference field="1" count="0"/>
        </references>
      </pivotArea>
    </format>
    <format dxfId="1219">
      <pivotArea dataOnly="0" labelOnly="1" grandRow="1" outline="0" fieldPosition="0"/>
    </format>
    <format dxfId="1218">
      <pivotArea field="1" type="button" dataOnly="0" labelOnly="1" outline="0" axis="axisRow" fieldPosition="0"/>
    </format>
    <format dxfId="1217">
      <pivotArea dataOnly="0" labelOnly="1" fieldPosition="0">
        <references count="1">
          <reference field="1" count="0"/>
        </references>
      </pivotArea>
    </format>
    <format dxfId="1216">
      <pivotArea dataOnly="0" labelOnly="1" grandRow="1" outline="0" fieldPosition="0"/>
    </format>
    <format dxfId="1215">
      <pivotArea outline="0" collapsedLevelsAreSubtotals="1" fieldPosition="0"/>
    </format>
    <format dxfId="1214">
      <pivotArea dataOnly="0" labelOnly="1" outline="0" axis="axisValues" fieldPosition="0"/>
    </format>
    <format dxfId="1213">
      <pivotArea dataOnly="0" labelOnly="1" outline="0" axis="axisValues" fieldPosition="0"/>
    </format>
  </formats>
  <pivotTableStyleInfo name="PivotStyleMedium1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E2F6E83-C537-4E49-B030-AC4F5F0A71C7}" name="TablaDinámica1" cacheId="25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compact="0" compactData="0" multipleFieldFilters="0" rowHeaderCaption="Fuente de Financiamiento">
  <location ref="A3:C11" firstHeaderRow="1" firstDataRow="1" firstDataCol="2"/>
  <pivotFields count="41">
    <pivotField compact="0" outline="0" showAll="0" defaultSubtotal="0"/>
    <pivotField compact="0" outline="0" showAll="0" defaultSubtotal="0">
      <items count="30">
        <item x="5"/>
        <item x="2"/>
        <item x="26"/>
        <item x="13"/>
        <item x="19"/>
        <item x="28"/>
        <item x="29"/>
        <item x="15"/>
        <item x="14"/>
        <item x="20"/>
        <item x="17"/>
        <item x="6"/>
        <item x="23"/>
        <item x="18"/>
        <item x="27"/>
        <item x="12"/>
        <item x="3"/>
        <item x="1"/>
        <item x="9"/>
        <item x="24"/>
        <item x="25"/>
        <item x="16"/>
        <item x="7"/>
        <item x="8"/>
        <item x="10"/>
        <item x="0"/>
        <item x="11"/>
        <item x="4"/>
        <item x="22"/>
        <item x="21"/>
      </items>
    </pivotField>
    <pivotField compact="0" outline="0" subtotalTop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ubtotalTop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name="Cápitulo " axis="axisRow" compact="0" outline="0" showAll="0" defaultSubtotal="0">
      <items count="7">
        <item x="0"/>
        <item x="1"/>
        <item x="2"/>
        <item x="3"/>
        <item x="4"/>
        <item x="5"/>
        <item x="6"/>
      </items>
    </pivotField>
    <pivotField name="Nombre " axis="axisRow" compact="0" outline="0" showAll="0" defaultSubtotal="0">
      <items count="7">
        <item x="4"/>
        <item x="6"/>
        <item x="5"/>
        <item x="1"/>
        <item x="2"/>
        <item x="0"/>
        <item x="3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numFmtId="4" outline="0" showAll="0" defaultSubtotal="0"/>
    <pivotField compact="0" outline="0" showAll="0" defaultSubtotal="0"/>
  </pivotFields>
  <rowFields count="2">
    <field x="16"/>
    <field x="17"/>
  </rowFields>
  <rowItems count="8">
    <i>
      <x/>
      <x v="5"/>
    </i>
    <i>
      <x v="1"/>
      <x v="3"/>
    </i>
    <i>
      <x v="2"/>
      <x v="4"/>
    </i>
    <i>
      <x v="3"/>
      <x v="6"/>
    </i>
    <i>
      <x v="4"/>
      <x/>
    </i>
    <i>
      <x v="5"/>
      <x v="2"/>
    </i>
    <i>
      <x v="6"/>
      <x v="1"/>
    </i>
    <i t="grand">
      <x/>
    </i>
  </rowItems>
  <colItems count="1">
    <i/>
  </colItems>
  <dataFields count="1">
    <dataField name="4ta Ampliación " fld="39" baseField="1" baseItem="6" numFmtId="4"/>
  </dataFields>
  <formats count="7">
    <format dxfId="1212">
      <pivotArea field="1" type="button" dataOnly="0" labelOnly="1" outline="0"/>
    </format>
    <format dxfId="1211">
      <pivotArea dataOnly="0" labelOnly="1" grandRow="1" outline="0" fieldPosition="0"/>
    </format>
    <format dxfId="1210">
      <pivotArea field="1" type="button" dataOnly="0" labelOnly="1" outline="0"/>
    </format>
    <format dxfId="1209">
      <pivotArea dataOnly="0" labelOnly="1" grandRow="1" outline="0" fieldPosition="0"/>
    </format>
    <format dxfId="1208">
      <pivotArea outline="0" collapsedLevelsAreSubtotals="1" fieldPosition="0"/>
    </format>
    <format dxfId="1207">
      <pivotArea dataOnly="0" labelOnly="1" outline="0" axis="axisValues" fieldPosition="0"/>
    </format>
    <format dxfId="1206">
      <pivotArea dataOnly="0" labelOnly="1" outline="0" axis="axisValues" fieldPosition="0"/>
    </format>
  </formats>
  <pivotTableStyleInfo name="PivotStyleMedium1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FB06202-724F-4C85-B993-8A421D291568}" name="TablaDinámica1" cacheId="25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compact="0" compactData="0" multipleFieldFilters="0" rowHeaderCaption="Fuente de Financiamiento">
  <location ref="B3:C21" firstHeaderRow="1" firstDataRow="1" firstDataCol="1"/>
  <pivotFields count="41">
    <pivotField compact="0" outline="0" showAll="0" defaultSubtotal="0"/>
    <pivotField compact="0" outline="0" showAll="0" defaultSubtotal="0">
      <items count="30">
        <item x="5"/>
        <item x="2"/>
        <item x="26"/>
        <item x="13"/>
        <item x="19"/>
        <item x="28"/>
        <item x="29"/>
        <item x="15"/>
        <item x="14"/>
        <item x="20"/>
        <item x="17"/>
        <item x="6"/>
        <item x="23"/>
        <item x="18"/>
        <item x="27"/>
        <item x="12"/>
        <item x="3"/>
        <item x="1"/>
        <item x="9"/>
        <item x="24"/>
        <item x="25"/>
        <item x="16"/>
        <item x="7"/>
        <item x="8"/>
        <item x="10"/>
        <item x="0"/>
        <item x="11"/>
        <item x="4"/>
        <item x="22"/>
        <item x="21"/>
      </items>
    </pivotField>
    <pivotField compact="0" outline="0" subtotalTop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ubtotalTop="0" showAll="0" defaultSubtotal="0"/>
    <pivotField compact="0" outline="0" showAll="0" defaultSubtotal="0"/>
    <pivotField axis="axisRow" compact="0" outline="0" showAll="0" defaultSubtotal="0">
      <items count="18">
        <item x="13"/>
        <item x="1"/>
        <item x="14"/>
        <item x="5"/>
        <item x="11"/>
        <item x="8"/>
        <item x="6"/>
        <item x="7"/>
        <item x="12"/>
        <item x="15"/>
        <item x="0"/>
        <item x="9"/>
        <item x="2"/>
        <item x="10"/>
        <item x="16"/>
        <item x="4"/>
        <item x="3"/>
        <item m="1" x="17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numFmtId="4" outline="0" showAll="0" defaultSubtotal="0"/>
    <pivotField compact="0" outline="0" showAll="0" defaultSubtotal="0"/>
  </pivotFields>
  <rowFields count="1">
    <field x="9"/>
  </rowFields>
  <rowItems count="1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 t="grand">
      <x/>
    </i>
  </rowItems>
  <colItems count="1">
    <i/>
  </colItems>
  <dataFields count="1">
    <dataField name="4ta Ampliación " fld="39" baseField="1" baseItem="6" numFmtId="4"/>
  </dataFields>
  <formats count="7">
    <format dxfId="1205">
      <pivotArea field="1" type="button" dataOnly="0" labelOnly="1" outline="0"/>
    </format>
    <format dxfId="1204">
      <pivotArea dataOnly="0" labelOnly="1" grandRow="1" outline="0" fieldPosition="0"/>
    </format>
    <format dxfId="1203">
      <pivotArea field="1" type="button" dataOnly="0" labelOnly="1" outline="0"/>
    </format>
    <format dxfId="1202">
      <pivotArea dataOnly="0" labelOnly="1" grandRow="1" outline="0" fieldPosition="0"/>
    </format>
    <format dxfId="1201">
      <pivotArea outline="0" collapsedLevelsAreSubtotals="1" fieldPosition="0"/>
    </format>
    <format dxfId="1200">
      <pivotArea dataOnly="0" labelOnly="1" outline="0" axis="axisValues" fieldPosition="0"/>
    </format>
    <format dxfId="1199">
      <pivotArea dataOnly="0" labelOnly="1" outline="0" axis="axisValues" fieldPosition="0"/>
    </format>
  </formats>
  <pivotTableStyleInfo name="PivotStyleMedium1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3E3B4A0-09C6-4191-87C3-52E1B47E6E28}" name="TablaDinámica1" cacheId="25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 rowHeaderCaption="Programa y Proyecto">
  <location ref="A3:B68" firstHeaderRow="1" firstDataRow="1" firstDataCol="1"/>
  <pivotFields count="41">
    <pivotField showAll="0" defaultSubtotal="0"/>
    <pivotField showAll="0" defaultSubtotal="0">
      <items count="30">
        <item x="5"/>
        <item x="2"/>
        <item x="26"/>
        <item x="13"/>
        <item x="19"/>
        <item x="28"/>
        <item x="29"/>
        <item x="15"/>
        <item x="14"/>
        <item x="20"/>
        <item x="17"/>
        <item x="6"/>
        <item x="23"/>
        <item x="18"/>
        <item x="27"/>
        <item x="12"/>
        <item x="3"/>
        <item x="1"/>
        <item x="9"/>
        <item x="24"/>
        <item x="25"/>
        <item x="16"/>
        <item x="7"/>
        <item x="8"/>
        <item x="10"/>
        <item x="0"/>
        <item x="11"/>
        <item x="4"/>
        <item x="22"/>
        <item x="21"/>
      </items>
    </pivotField>
    <pivotField subtotalTop="0" showAll="0" defaultSubtotal="0"/>
    <pivotField showAll="0" defaultSubtotal="0"/>
    <pivotField showAll="0" defaultSubtotal="0"/>
    <pivotField showAll="0" defaultSubtotal="0"/>
    <pivotField showAll="0" defaultSubtotal="0"/>
    <pivotField subtotalTop="0" showAll="0" defaultSubtotal="0"/>
    <pivotField showAll="0" defaultSubtotal="0"/>
    <pivotField showAll="0" defaultSubtotal="0"/>
    <pivotField showAll="0" defaultSubtotal="0"/>
    <pivotField axis="axisRow" showAll="0" defaultSubtotal="0">
      <items count="8">
        <item x="3"/>
        <item x="2"/>
        <item x="6"/>
        <item x="7"/>
        <item x="0"/>
        <item x="5"/>
        <item x="1"/>
        <item x="4"/>
      </items>
    </pivotField>
    <pivotField showAll="0" defaultSubtotal="0"/>
    <pivotField showAll="0" defaultSubtotal="0"/>
    <pivotField showAll="0" defaultSubtotal="0"/>
    <pivotField axis="axisRow" showAll="0" defaultSubtotal="0">
      <items count="56">
        <item x="32"/>
        <item x="42"/>
        <item x="19"/>
        <item x="16"/>
        <item x="53"/>
        <item x="21"/>
        <item x="35"/>
        <item x="47"/>
        <item x="38"/>
        <item x="51"/>
        <item x="15"/>
        <item x="43"/>
        <item x="41"/>
        <item x="31"/>
        <item x="1"/>
        <item x="45"/>
        <item x="28"/>
        <item x="29"/>
        <item x="33"/>
        <item x="4"/>
        <item x="17"/>
        <item x="26"/>
        <item x="5"/>
        <item x="24"/>
        <item x="25"/>
        <item x="36"/>
        <item x="2"/>
        <item x="23"/>
        <item x="54"/>
        <item x="46"/>
        <item x="7"/>
        <item x="48"/>
        <item x="27"/>
        <item x="22"/>
        <item x="6"/>
        <item x="13"/>
        <item x="50"/>
        <item x="55"/>
        <item x="34"/>
        <item x="52"/>
        <item x="3"/>
        <item x="40"/>
        <item x="39"/>
        <item x="9"/>
        <item x="14"/>
        <item x="37"/>
        <item x="18"/>
        <item x="10"/>
        <item x="12"/>
        <item x="30"/>
        <item x="11"/>
        <item x="0"/>
        <item x="44"/>
        <item x="8"/>
        <item x="20"/>
        <item x="49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numFmtId="4" showAll="0" defaultSubtotal="0"/>
    <pivotField showAll="0" defaultSubtotal="0"/>
  </pivotFields>
  <rowFields count="2">
    <field x="11"/>
    <field x="15"/>
  </rowFields>
  <rowItems count="65">
    <i>
      <x/>
    </i>
    <i r="1">
      <x v="19"/>
    </i>
    <i r="1">
      <x v="35"/>
    </i>
    <i>
      <x v="1"/>
    </i>
    <i r="1">
      <x/>
    </i>
    <i r="1">
      <x v="4"/>
    </i>
    <i r="1">
      <x v="9"/>
    </i>
    <i r="1">
      <x v="11"/>
    </i>
    <i r="1">
      <x v="12"/>
    </i>
    <i r="1">
      <x v="18"/>
    </i>
    <i r="1">
      <x v="20"/>
    </i>
    <i r="1">
      <x v="25"/>
    </i>
    <i r="1">
      <x v="28"/>
    </i>
    <i r="1">
      <x v="36"/>
    </i>
    <i r="1">
      <x v="40"/>
    </i>
    <i r="1">
      <x v="41"/>
    </i>
    <i r="1">
      <x v="52"/>
    </i>
    <i>
      <x v="2"/>
    </i>
    <i r="1">
      <x v="2"/>
    </i>
    <i r="1">
      <x v="8"/>
    </i>
    <i r="1">
      <x v="15"/>
    </i>
    <i r="1">
      <x v="29"/>
    </i>
    <i r="1">
      <x v="33"/>
    </i>
    <i>
      <x v="3"/>
    </i>
    <i r="1">
      <x v="54"/>
    </i>
    <i>
      <x v="4"/>
    </i>
    <i r="1">
      <x v="14"/>
    </i>
    <i r="1">
      <x v="17"/>
    </i>
    <i r="1">
      <x v="21"/>
    </i>
    <i r="1">
      <x v="22"/>
    </i>
    <i r="1">
      <x v="23"/>
    </i>
    <i r="1">
      <x v="24"/>
    </i>
    <i r="1">
      <x v="30"/>
    </i>
    <i r="1">
      <x v="38"/>
    </i>
    <i r="1">
      <x v="42"/>
    </i>
    <i r="1">
      <x v="44"/>
    </i>
    <i r="1">
      <x v="51"/>
    </i>
    <i r="1">
      <x v="53"/>
    </i>
    <i>
      <x v="5"/>
    </i>
    <i r="1">
      <x v="3"/>
    </i>
    <i r="1">
      <x v="27"/>
    </i>
    <i r="1">
      <x v="32"/>
    </i>
    <i r="1">
      <x v="37"/>
    </i>
    <i r="1">
      <x v="43"/>
    </i>
    <i r="1">
      <x v="46"/>
    </i>
    <i r="1">
      <x v="47"/>
    </i>
    <i r="1">
      <x v="48"/>
    </i>
    <i r="1">
      <x v="49"/>
    </i>
    <i r="1">
      <x v="50"/>
    </i>
    <i>
      <x v="6"/>
    </i>
    <i r="1">
      <x v="16"/>
    </i>
    <i r="1">
      <x v="26"/>
    </i>
    <i>
      <x v="7"/>
    </i>
    <i r="1">
      <x v="1"/>
    </i>
    <i r="1">
      <x v="5"/>
    </i>
    <i r="1">
      <x v="6"/>
    </i>
    <i r="1">
      <x v="7"/>
    </i>
    <i r="1">
      <x v="10"/>
    </i>
    <i r="1">
      <x v="13"/>
    </i>
    <i r="1">
      <x v="31"/>
    </i>
    <i r="1">
      <x v="34"/>
    </i>
    <i r="1">
      <x v="39"/>
    </i>
    <i r="1">
      <x v="45"/>
    </i>
    <i r="1">
      <x v="55"/>
    </i>
    <i t="grand">
      <x/>
    </i>
  </rowItems>
  <colItems count="1">
    <i/>
  </colItems>
  <dataFields count="1">
    <dataField name="4ta Ampliación " fld="39" baseField="1" baseItem="6" numFmtId="4"/>
  </dataFields>
  <formats count="27">
    <format dxfId="1198">
      <pivotArea field="1" type="button" dataOnly="0" labelOnly="1" outline="0"/>
    </format>
    <format dxfId="1197">
      <pivotArea field="1" type="button" dataOnly="0" labelOnly="1" outline="0"/>
    </format>
    <format dxfId="1196">
      <pivotArea dataOnly="0" labelOnly="1" outline="0" axis="axisValues" fieldPosition="0"/>
    </format>
    <format dxfId="1195">
      <pivotArea field="11" type="button" dataOnly="0" labelOnly="1" outline="0" axis="axisRow" fieldPosition="0"/>
    </format>
    <format dxfId="1194">
      <pivotArea dataOnly="0" labelOnly="1" fieldPosition="0">
        <references count="1">
          <reference field="11" count="0"/>
        </references>
      </pivotArea>
    </format>
    <format dxfId="1193">
      <pivotArea dataOnly="0" labelOnly="1" grandRow="1" outline="0" fieldPosition="0"/>
    </format>
    <format dxfId="1192">
      <pivotArea dataOnly="0" labelOnly="1" fieldPosition="0">
        <references count="2">
          <reference field="11" count="1" selected="0">
            <x v="0"/>
          </reference>
          <reference field="15" count="2">
            <x v="19"/>
            <x v="35"/>
          </reference>
        </references>
      </pivotArea>
    </format>
    <format dxfId="1191">
      <pivotArea dataOnly="0" labelOnly="1" fieldPosition="0">
        <references count="2">
          <reference field="11" count="1" selected="0">
            <x v="1"/>
          </reference>
          <reference field="15" count="13">
            <x v="0"/>
            <x v="4"/>
            <x v="9"/>
            <x v="11"/>
            <x v="12"/>
            <x v="18"/>
            <x v="20"/>
            <x v="25"/>
            <x v="28"/>
            <x v="36"/>
            <x v="40"/>
            <x v="41"/>
            <x v="52"/>
          </reference>
        </references>
      </pivotArea>
    </format>
    <format dxfId="1190">
      <pivotArea dataOnly="0" labelOnly="1" fieldPosition="0">
        <references count="2">
          <reference field="11" count="1" selected="0">
            <x v="2"/>
          </reference>
          <reference field="15" count="5">
            <x v="2"/>
            <x v="8"/>
            <x v="15"/>
            <x v="29"/>
            <x v="33"/>
          </reference>
        </references>
      </pivotArea>
    </format>
    <format dxfId="1189">
      <pivotArea dataOnly="0" labelOnly="1" fieldPosition="0">
        <references count="2">
          <reference field="11" count="1" selected="0">
            <x v="3"/>
          </reference>
          <reference field="15" count="1">
            <x v="54"/>
          </reference>
        </references>
      </pivotArea>
    </format>
    <format dxfId="1188">
      <pivotArea dataOnly="0" labelOnly="1" fieldPosition="0">
        <references count="2">
          <reference field="11" count="1" selected="0">
            <x v="4"/>
          </reference>
          <reference field="15" count="12">
            <x v="14"/>
            <x v="17"/>
            <x v="21"/>
            <x v="22"/>
            <x v="23"/>
            <x v="24"/>
            <x v="30"/>
            <x v="38"/>
            <x v="42"/>
            <x v="44"/>
            <x v="51"/>
            <x v="53"/>
          </reference>
        </references>
      </pivotArea>
    </format>
    <format dxfId="1187">
      <pivotArea dataOnly="0" labelOnly="1" fieldPosition="0">
        <references count="2">
          <reference field="11" count="1" selected="0">
            <x v="5"/>
          </reference>
          <reference field="15" count="10">
            <x v="3"/>
            <x v="27"/>
            <x v="32"/>
            <x v="37"/>
            <x v="43"/>
            <x v="46"/>
            <x v="47"/>
            <x v="48"/>
            <x v="49"/>
            <x v="50"/>
          </reference>
        </references>
      </pivotArea>
    </format>
    <format dxfId="1186">
      <pivotArea dataOnly="0" labelOnly="1" fieldPosition="0">
        <references count="2">
          <reference field="11" count="1" selected="0">
            <x v="6"/>
          </reference>
          <reference field="15" count="2">
            <x v="16"/>
            <x v="26"/>
          </reference>
        </references>
      </pivotArea>
    </format>
    <format dxfId="1185">
      <pivotArea dataOnly="0" labelOnly="1" fieldPosition="0">
        <references count="2">
          <reference field="11" count="1" selected="0">
            <x v="7"/>
          </reference>
          <reference field="15" count="11">
            <x v="1"/>
            <x v="5"/>
            <x v="6"/>
            <x v="7"/>
            <x v="10"/>
            <x v="13"/>
            <x v="31"/>
            <x v="34"/>
            <x v="39"/>
            <x v="45"/>
            <x v="55"/>
          </reference>
        </references>
      </pivotArea>
    </format>
    <format dxfId="1184">
      <pivotArea field="11" type="button" dataOnly="0" labelOnly="1" outline="0" axis="axisRow" fieldPosition="0"/>
    </format>
    <format dxfId="1183">
      <pivotArea dataOnly="0" labelOnly="1" fieldPosition="0">
        <references count="1">
          <reference field="11" count="0"/>
        </references>
      </pivotArea>
    </format>
    <format dxfId="1182">
      <pivotArea dataOnly="0" labelOnly="1" grandRow="1" outline="0" fieldPosition="0"/>
    </format>
    <format dxfId="1181">
      <pivotArea dataOnly="0" labelOnly="1" fieldPosition="0">
        <references count="2">
          <reference field="11" count="1" selected="0">
            <x v="0"/>
          </reference>
          <reference field="15" count="2">
            <x v="19"/>
            <x v="35"/>
          </reference>
        </references>
      </pivotArea>
    </format>
    <format dxfId="1180">
      <pivotArea dataOnly="0" labelOnly="1" fieldPosition="0">
        <references count="2">
          <reference field="11" count="1" selected="0">
            <x v="1"/>
          </reference>
          <reference field="15" count="13">
            <x v="0"/>
            <x v="4"/>
            <x v="9"/>
            <x v="11"/>
            <x v="12"/>
            <x v="18"/>
            <x v="20"/>
            <x v="25"/>
            <x v="28"/>
            <x v="36"/>
            <x v="40"/>
            <x v="41"/>
            <x v="52"/>
          </reference>
        </references>
      </pivotArea>
    </format>
    <format dxfId="1179">
      <pivotArea dataOnly="0" labelOnly="1" fieldPosition="0">
        <references count="2">
          <reference field="11" count="1" selected="0">
            <x v="2"/>
          </reference>
          <reference field="15" count="5">
            <x v="2"/>
            <x v="8"/>
            <x v="15"/>
            <x v="29"/>
            <x v="33"/>
          </reference>
        </references>
      </pivotArea>
    </format>
    <format dxfId="1178">
      <pivotArea dataOnly="0" labelOnly="1" fieldPosition="0">
        <references count="2">
          <reference field="11" count="1" selected="0">
            <x v="3"/>
          </reference>
          <reference field="15" count="1">
            <x v="54"/>
          </reference>
        </references>
      </pivotArea>
    </format>
    <format dxfId="1177">
      <pivotArea dataOnly="0" labelOnly="1" fieldPosition="0">
        <references count="2">
          <reference field="11" count="1" selected="0">
            <x v="4"/>
          </reference>
          <reference field="15" count="12">
            <x v="14"/>
            <x v="17"/>
            <x v="21"/>
            <x v="22"/>
            <x v="23"/>
            <x v="24"/>
            <x v="30"/>
            <x v="38"/>
            <x v="42"/>
            <x v="44"/>
            <x v="51"/>
            <x v="53"/>
          </reference>
        </references>
      </pivotArea>
    </format>
    <format dxfId="1176">
      <pivotArea dataOnly="0" labelOnly="1" fieldPosition="0">
        <references count="2">
          <reference field="11" count="1" selected="0">
            <x v="5"/>
          </reference>
          <reference field="15" count="10">
            <x v="3"/>
            <x v="27"/>
            <x v="32"/>
            <x v="37"/>
            <x v="43"/>
            <x v="46"/>
            <x v="47"/>
            <x v="48"/>
            <x v="49"/>
            <x v="50"/>
          </reference>
        </references>
      </pivotArea>
    </format>
    <format dxfId="1175">
      <pivotArea dataOnly="0" labelOnly="1" fieldPosition="0">
        <references count="2">
          <reference field="11" count="1" selected="0">
            <x v="6"/>
          </reference>
          <reference field="15" count="2">
            <x v="16"/>
            <x v="26"/>
          </reference>
        </references>
      </pivotArea>
    </format>
    <format dxfId="1174">
      <pivotArea dataOnly="0" labelOnly="1" fieldPosition="0">
        <references count="2">
          <reference field="11" count="1" selected="0">
            <x v="7"/>
          </reference>
          <reference field="15" count="11">
            <x v="1"/>
            <x v="5"/>
            <x v="6"/>
            <x v="7"/>
            <x v="10"/>
            <x v="13"/>
            <x v="31"/>
            <x v="34"/>
            <x v="39"/>
            <x v="45"/>
            <x v="55"/>
          </reference>
        </references>
      </pivotArea>
    </format>
    <format dxfId="1173">
      <pivotArea outline="0" collapsedLevelsAreSubtotals="1" fieldPosition="0"/>
    </format>
    <format dxfId="1172">
      <pivotArea dataOnly="0" labelOnly="1" outline="0" axis="axisValues" fieldPosition="0"/>
    </format>
  </formats>
  <pivotTableStyleInfo name="PivotStyleMedium1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D8AB3CC-7D95-490D-B312-5FC429EB8A09}" name="TablaDinámica1" cacheId="25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compact="0" compactData="0" multipleFieldFilters="0" rowHeaderCaption="Fuente de Financiamiento">
  <location ref="B3:C7" firstHeaderRow="1" firstDataRow="1" firstDataCol="1"/>
  <pivotFields count="41">
    <pivotField compact="0" outline="0" showAll="0" defaultSubtotal="0"/>
    <pivotField compact="0" outline="0" showAll="0" defaultSubtotal="0">
      <items count="30">
        <item x="5"/>
        <item x="2"/>
        <item x="26"/>
        <item x="13"/>
        <item x="19"/>
        <item x="28"/>
        <item x="29"/>
        <item x="15"/>
        <item x="14"/>
        <item x="20"/>
        <item x="17"/>
        <item x="6"/>
        <item x="23"/>
        <item x="18"/>
        <item x="27"/>
        <item x="12"/>
        <item x="3"/>
        <item x="1"/>
        <item x="9"/>
        <item x="24"/>
        <item x="25"/>
        <item x="16"/>
        <item x="7"/>
        <item x="8"/>
        <item x="10"/>
        <item x="0"/>
        <item x="11"/>
        <item x="4"/>
        <item x="22"/>
        <item x="21"/>
      </items>
    </pivotField>
    <pivotField compact="0" outline="0" subtotalTop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Row" compact="0" outline="0" subtotalTop="0" showAll="0" defaultSubtotal="0">
      <items count="3">
        <item x="2"/>
        <item x="1"/>
        <item x="0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numFmtId="4" outline="0" showAll="0" defaultSubtotal="0"/>
    <pivotField compact="0" outline="0" showAll="0" defaultSubtotal="0"/>
  </pivotFields>
  <rowFields count="1">
    <field x="7"/>
  </rowFields>
  <rowItems count="4">
    <i>
      <x/>
    </i>
    <i>
      <x v="1"/>
    </i>
    <i>
      <x v="2"/>
    </i>
    <i t="grand">
      <x/>
    </i>
  </rowItems>
  <colItems count="1">
    <i/>
  </colItems>
  <dataFields count="1">
    <dataField name="4ta Ampliación " fld="39" baseField="1" baseItem="6" numFmtId="4"/>
  </dataFields>
  <formats count="7">
    <format dxfId="1171">
      <pivotArea field="1" type="button" dataOnly="0" labelOnly="1" outline="0"/>
    </format>
    <format dxfId="1170">
      <pivotArea dataOnly="0" labelOnly="1" grandRow="1" outline="0" fieldPosition="0"/>
    </format>
    <format dxfId="1169">
      <pivotArea field="1" type="button" dataOnly="0" labelOnly="1" outline="0"/>
    </format>
    <format dxfId="1168">
      <pivotArea dataOnly="0" labelOnly="1" grandRow="1" outline="0" fieldPosition="0"/>
    </format>
    <format dxfId="1167">
      <pivotArea outline="0" collapsedLevelsAreSubtotals="1" fieldPosition="0"/>
    </format>
    <format dxfId="1166">
      <pivotArea dataOnly="0" labelOnly="1" outline="0" axis="axisValues" fieldPosition="0"/>
    </format>
    <format dxfId="1165">
      <pivotArea dataOnly="0" labelOnly="1" outline="0" axis="axisValues" fieldPosition="0"/>
    </format>
  </formats>
  <pivotTableStyleInfo name="PivotStyleMedium1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D0EE4E0-8CF9-4C9A-92A1-679F6FEA7A2F}" name="TablaDinámica1" cacheId="25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compact="0" compactData="0" multipleFieldFilters="0" rowHeaderCaption="Fuente de Financiamiento">
  <location ref="A3:C149" firstHeaderRow="1" firstDataRow="1" firstDataCol="2"/>
  <pivotFields count="41">
    <pivotField compact="0" outline="0" showAll="0" defaultSubtotal="0"/>
    <pivotField compact="0" outline="0" showAll="0" defaultSubtotal="0">
      <items count="30">
        <item x="5"/>
        <item x="2"/>
        <item x="26"/>
        <item x="13"/>
        <item x="19"/>
        <item x="28"/>
        <item x="29"/>
        <item x="15"/>
        <item x="14"/>
        <item x="20"/>
        <item x="17"/>
        <item x="6"/>
        <item x="23"/>
        <item x="18"/>
        <item x="27"/>
        <item x="12"/>
        <item x="3"/>
        <item x="1"/>
        <item x="9"/>
        <item x="24"/>
        <item x="25"/>
        <item x="16"/>
        <item x="7"/>
        <item x="8"/>
        <item x="10"/>
        <item x="0"/>
        <item x="11"/>
        <item x="4"/>
        <item x="22"/>
        <item x="21"/>
      </items>
    </pivotField>
    <pivotField compact="0" outline="0" subtotalTop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ubtotalTop="0" showAll="0" defaultSubtotal="0"/>
    <pivotField compact="0" outline="0" showAll="0" defaultSubtotal="0"/>
    <pivotField compact="0" outline="0" showAll="0" defaultSubtotal="0">
      <items count="18">
        <item x="13"/>
        <item x="1"/>
        <item x="14"/>
        <item x="5"/>
        <item x="11"/>
        <item x="8"/>
        <item x="6"/>
        <item x="7"/>
        <item x="12"/>
        <item x="15"/>
        <item x="0"/>
        <item x="9"/>
        <item x="2"/>
        <item x="10"/>
        <item x="16"/>
        <item x="4"/>
        <item x="3"/>
        <item m="1" x="17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Row" compact="0" outline="0" showAll="0" defaultSubtotal="0">
      <items count="14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</items>
    </pivotField>
    <pivotField axis="axisRow" compact="0" outline="0" showAll="0" defaultSubtotal="0">
      <items count="145">
        <item x="143"/>
        <item x="12"/>
        <item x="11"/>
        <item x="13"/>
        <item x="135"/>
        <item x="61"/>
        <item x="63"/>
        <item x="64"/>
        <item x="62"/>
        <item x="47"/>
        <item x="34"/>
        <item x="115"/>
        <item x="113"/>
        <item x="114"/>
        <item x="111"/>
        <item x="112"/>
        <item x="117"/>
        <item x="31"/>
        <item x="121"/>
        <item x="30"/>
        <item x="44"/>
        <item x="81"/>
        <item x="8"/>
        <item x="82"/>
        <item x="140"/>
        <item x="141"/>
        <item x="9"/>
        <item x="10"/>
        <item x="0"/>
        <item x="90"/>
        <item x="104"/>
        <item x="107"/>
        <item x="139"/>
        <item x="142"/>
        <item x="125"/>
        <item x="57"/>
        <item x="118"/>
        <item x="130"/>
        <item x="131"/>
        <item x="122"/>
        <item x="120"/>
        <item x="16"/>
        <item x="99"/>
        <item x="38"/>
        <item x="42"/>
        <item x="80"/>
        <item x="98"/>
        <item x="6"/>
        <item x="50"/>
        <item x="133"/>
        <item x="56"/>
        <item x="2"/>
        <item x="7"/>
        <item x="102"/>
        <item x="14"/>
        <item x="84"/>
        <item x="85"/>
        <item x="88"/>
        <item x="83"/>
        <item x="123"/>
        <item x="144"/>
        <item x="138"/>
        <item x="126"/>
        <item x="128"/>
        <item x="127"/>
        <item x="21"/>
        <item x="33"/>
        <item x="20"/>
        <item x="35"/>
        <item x="23"/>
        <item x="22"/>
        <item x="18"/>
        <item x="41"/>
        <item x="40"/>
        <item x="17"/>
        <item x="19"/>
        <item x="48"/>
        <item x="39"/>
        <item x="116"/>
        <item x="15"/>
        <item x="65"/>
        <item x="134"/>
        <item x="106"/>
        <item x="36"/>
        <item x="119"/>
        <item x="28"/>
        <item x="43"/>
        <item x="97"/>
        <item x="132"/>
        <item x="94"/>
        <item x="95"/>
        <item x="105"/>
        <item x="49"/>
        <item x="46"/>
        <item x="5"/>
        <item x="25"/>
        <item x="24"/>
        <item x="29"/>
        <item x="37"/>
        <item x="27"/>
        <item x="51"/>
        <item x="52"/>
        <item x="54"/>
        <item x="53"/>
        <item x="55"/>
        <item x="101"/>
        <item x="87"/>
        <item x="86"/>
        <item x="4"/>
        <item x="79"/>
        <item x="78"/>
        <item x="103"/>
        <item x="93"/>
        <item x="71"/>
        <item x="69"/>
        <item x="76"/>
        <item x="68"/>
        <item x="91"/>
        <item x="67"/>
        <item x="70"/>
        <item x="92"/>
        <item x="89"/>
        <item x="72"/>
        <item x="77"/>
        <item x="59"/>
        <item x="73"/>
        <item x="75"/>
        <item x="100"/>
        <item x="66"/>
        <item x="60"/>
        <item x="74"/>
        <item x="129"/>
        <item x="137"/>
        <item x="110"/>
        <item x="1"/>
        <item x="3"/>
        <item x="58"/>
        <item x="136"/>
        <item x="109"/>
        <item x="108"/>
        <item x="26"/>
        <item x="124"/>
        <item x="45"/>
        <item x="96"/>
        <item x="32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numFmtId="4" outline="0" showAll="0" defaultSubtotal="0"/>
    <pivotField compact="0" outline="0" showAll="0" defaultSubtotal="0"/>
  </pivotFields>
  <rowFields count="2">
    <field x="18"/>
    <field x="19"/>
  </rowFields>
  <rowItems count="146">
    <i>
      <x/>
      <x v="28"/>
    </i>
    <i>
      <x v="1"/>
      <x v="134"/>
    </i>
    <i>
      <x v="2"/>
      <x v="51"/>
    </i>
    <i>
      <x v="3"/>
      <x v="135"/>
    </i>
    <i>
      <x v="4"/>
      <x v="108"/>
    </i>
    <i>
      <x v="5"/>
      <x v="94"/>
    </i>
    <i>
      <x v="6"/>
      <x v="47"/>
    </i>
    <i>
      <x v="7"/>
      <x v="52"/>
    </i>
    <i>
      <x v="8"/>
      <x v="22"/>
    </i>
    <i>
      <x v="9"/>
      <x v="26"/>
    </i>
    <i>
      <x v="10"/>
      <x v="27"/>
    </i>
    <i>
      <x v="11"/>
      <x v="2"/>
    </i>
    <i>
      <x v="12"/>
      <x v="1"/>
    </i>
    <i>
      <x v="13"/>
      <x v="3"/>
    </i>
    <i>
      <x v="14"/>
      <x v="54"/>
    </i>
    <i>
      <x v="15"/>
      <x v="79"/>
    </i>
    <i>
      <x v="16"/>
      <x v="41"/>
    </i>
    <i>
      <x v="17"/>
      <x v="74"/>
    </i>
    <i>
      <x v="18"/>
      <x v="71"/>
    </i>
    <i>
      <x v="19"/>
      <x v="75"/>
    </i>
    <i>
      <x v="20"/>
      <x v="67"/>
    </i>
    <i>
      <x v="21"/>
      <x v="65"/>
    </i>
    <i>
      <x v="22"/>
      <x v="70"/>
    </i>
    <i>
      <x v="23"/>
      <x v="69"/>
    </i>
    <i>
      <x v="24"/>
      <x v="96"/>
    </i>
    <i>
      <x v="25"/>
      <x v="95"/>
    </i>
    <i>
      <x v="26"/>
      <x v="140"/>
    </i>
    <i>
      <x v="27"/>
      <x v="99"/>
    </i>
    <i>
      <x v="28"/>
      <x v="85"/>
    </i>
    <i>
      <x v="29"/>
      <x v="97"/>
    </i>
    <i>
      <x v="30"/>
      <x v="19"/>
    </i>
    <i>
      <x v="31"/>
      <x v="17"/>
    </i>
    <i>
      <x v="32"/>
      <x v="144"/>
    </i>
    <i>
      <x v="33"/>
      <x v="66"/>
    </i>
    <i>
      <x v="34"/>
      <x v="10"/>
    </i>
    <i>
      <x v="35"/>
      <x v="68"/>
    </i>
    <i>
      <x v="36"/>
      <x v="83"/>
    </i>
    <i>
      <x v="37"/>
      <x v="98"/>
    </i>
    <i>
      <x v="38"/>
      <x v="43"/>
    </i>
    <i>
      <x v="39"/>
      <x v="77"/>
    </i>
    <i>
      <x v="40"/>
      <x v="73"/>
    </i>
    <i>
      <x v="41"/>
      <x v="72"/>
    </i>
    <i>
      <x v="42"/>
      <x v="44"/>
    </i>
    <i>
      <x v="43"/>
      <x v="86"/>
    </i>
    <i>
      <x v="44"/>
      <x v="20"/>
    </i>
    <i>
      <x v="45"/>
      <x v="142"/>
    </i>
    <i>
      <x v="46"/>
      <x v="93"/>
    </i>
    <i>
      <x v="47"/>
      <x v="9"/>
    </i>
    <i>
      <x v="48"/>
      <x v="76"/>
    </i>
    <i>
      <x v="49"/>
      <x v="92"/>
    </i>
    <i>
      <x v="50"/>
      <x v="48"/>
    </i>
    <i>
      <x v="51"/>
      <x v="100"/>
    </i>
    <i>
      <x v="52"/>
      <x v="101"/>
    </i>
    <i>
      <x v="53"/>
      <x v="103"/>
    </i>
    <i>
      <x v="54"/>
      <x v="102"/>
    </i>
    <i>
      <x v="55"/>
      <x v="104"/>
    </i>
    <i>
      <x v="56"/>
      <x v="50"/>
    </i>
    <i>
      <x v="57"/>
      <x v="35"/>
    </i>
    <i>
      <x v="58"/>
      <x v="136"/>
    </i>
    <i>
      <x v="59"/>
      <x v="124"/>
    </i>
    <i>
      <x v="60"/>
      <x v="129"/>
    </i>
    <i>
      <x v="61"/>
      <x v="5"/>
    </i>
    <i>
      <x v="62"/>
      <x v="8"/>
    </i>
    <i>
      <x v="63"/>
      <x v="6"/>
    </i>
    <i>
      <x v="64"/>
      <x v="7"/>
    </i>
    <i>
      <x v="65"/>
      <x v="80"/>
    </i>
    <i>
      <x v="66"/>
      <x v="128"/>
    </i>
    <i>
      <x v="67"/>
      <x v="118"/>
    </i>
    <i>
      <x v="68"/>
      <x v="116"/>
    </i>
    <i>
      <x v="69"/>
      <x v="114"/>
    </i>
    <i>
      <x v="70"/>
      <x v="119"/>
    </i>
    <i>
      <x v="71"/>
      <x v="113"/>
    </i>
    <i>
      <x v="72"/>
      <x v="122"/>
    </i>
    <i>
      <x v="73"/>
      <x v="125"/>
    </i>
    <i>
      <x v="74"/>
      <x v="130"/>
    </i>
    <i>
      <x v="75"/>
      <x v="126"/>
    </i>
    <i>
      <x v="76"/>
      <x v="115"/>
    </i>
    <i>
      <x v="77"/>
      <x v="123"/>
    </i>
    <i>
      <x v="78"/>
      <x v="110"/>
    </i>
    <i>
      <x v="79"/>
      <x v="109"/>
    </i>
    <i>
      <x v="80"/>
      <x v="45"/>
    </i>
    <i>
      <x v="81"/>
      <x v="21"/>
    </i>
    <i>
      <x v="82"/>
      <x v="23"/>
    </i>
    <i>
      <x v="83"/>
      <x v="58"/>
    </i>
    <i>
      <x v="84"/>
      <x v="55"/>
    </i>
    <i>
      <x v="85"/>
      <x v="56"/>
    </i>
    <i>
      <x v="86"/>
      <x v="107"/>
    </i>
    <i>
      <x v="87"/>
      <x v="106"/>
    </i>
    <i>
      <x v="88"/>
      <x v="57"/>
    </i>
    <i>
      <x v="89"/>
      <x v="121"/>
    </i>
    <i>
      <x v="90"/>
      <x v="29"/>
    </i>
    <i>
      <x v="91"/>
      <x v="117"/>
    </i>
    <i>
      <x v="92"/>
      <x v="120"/>
    </i>
    <i>
      <x v="93"/>
      <x v="112"/>
    </i>
    <i>
      <x v="94"/>
      <x v="89"/>
    </i>
    <i>
      <x v="95"/>
      <x v="90"/>
    </i>
    <i>
      <x v="96"/>
      <x v="143"/>
    </i>
    <i>
      <x v="97"/>
      <x v="87"/>
    </i>
    <i>
      <x v="98"/>
      <x v="46"/>
    </i>
    <i>
      <x v="99"/>
      <x v="42"/>
    </i>
    <i>
      <x v="100"/>
      <x v="127"/>
    </i>
    <i>
      <x v="101"/>
      <x v="105"/>
    </i>
    <i>
      <x v="102"/>
      <x v="53"/>
    </i>
    <i>
      <x v="103"/>
      <x v="111"/>
    </i>
    <i>
      <x v="104"/>
      <x v="30"/>
    </i>
    <i>
      <x v="105"/>
      <x v="91"/>
    </i>
    <i>
      <x v="106"/>
      <x v="82"/>
    </i>
    <i>
      <x v="107"/>
      <x v="31"/>
    </i>
    <i>
      <x v="108"/>
      <x v="139"/>
    </i>
    <i>
      <x v="109"/>
      <x v="138"/>
    </i>
    <i>
      <x v="110"/>
      <x v="133"/>
    </i>
    <i>
      <x v="111"/>
      <x v="14"/>
    </i>
    <i>
      <x v="112"/>
      <x v="15"/>
    </i>
    <i>
      <x v="113"/>
      <x v="12"/>
    </i>
    <i>
      <x v="114"/>
      <x v="13"/>
    </i>
    <i>
      <x v="115"/>
      <x v="11"/>
    </i>
    <i>
      <x v="116"/>
      <x v="78"/>
    </i>
    <i>
      <x v="117"/>
      <x v="16"/>
    </i>
    <i>
      <x v="118"/>
      <x v="36"/>
    </i>
    <i>
      <x v="119"/>
      <x v="84"/>
    </i>
    <i>
      <x v="120"/>
      <x v="40"/>
    </i>
    <i>
      <x v="121"/>
      <x v="18"/>
    </i>
    <i>
      <x v="122"/>
      <x v="39"/>
    </i>
    <i>
      <x v="123"/>
      <x v="59"/>
    </i>
    <i>
      <x v="124"/>
      <x v="141"/>
    </i>
    <i>
      <x v="125"/>
      <x v="34"/>
    </i>
    <i>
      <x v="126"/>
      <x v="62"/>
    </i>
    <i>
      <x v="127"/>
      <x v="64"/>
    </i>
    <i>
      <x v="128"/>
      <x v="63"/>
    </i>
    <i>
      <x v="129"/>
      <x v="131"/>
    </i>
    <i>
      <x v="130"/>
      <x v="37"/>
    </i>
    <i>
      <x v="131"/>
      <x v="38"/>
    </i>
    <i>
      <x v="132"/>
      <x v="88"/>
    </i>
    <i>
      <x v="133"/>
      <x v="49"/>
    </i>
    <i>
      <x v="134"/>
      <x v="81"/>
    </i>
    <i>
      <x v="135"/>
      <x v="4"/>
    </i>
    <i>
      <x v="136"/>
      <x v="137"/>
    </i>
    <i>
      <x v="137"/>
      <x v="132"/>
    </i>
    <i>
      <x v="138"/>
      <x v="61"/>
    </i>
    <i>
      <x v="139"/>
      <x v="32"/>
    </i>
    <i>
      <x v="140"/>
      <x v="24"/>
    </i>
    <i>
      <x v="141"/>
      <x v="25"/>
    </i>
    <i>
      <x v="142"/>
      <x v="33"/>
    </i>
    <i>
      <x v="143"/>
      <x/>
    </i>
    <i>
      <x v="144"/>
      <x v="60"/>
    </i>
    <i t="grand">
      <x/>
    </i>
  </rowItems>
  <colItems count="1">
    <i/>
  </colItems>
  <dataFields count="1">
    <dataField name="4ta Ampliación " fld="39" baseField="1" baseItem="6" numFmtId="4"/>
  </dataFields>
  <formats count="300">
    <format dxfId="1164">
      <pivotArea field="1" type="button" dataOnly="0" labelOnly="1" outline="0"/>
    </format>
    <format dxfId="1163">
      <pivotArea field="1" type="button" dataOnly="0" labelOnly="1" outline="0"/>
    </format>
    <format dxfId="1162">
      <pivotArea dataOnly="0" labelOnly="1" outline="0" axis="axisValues" fieldPosition="0"/>
    </format>
    <format dxfId="1161">
      <pivotArea field="9" type="button" dataOnly="0" labelOnly="1" outline="0"/>
    </format>
    <format dxfId="1160">
      <pivotArea field="19" type="button" dataOnly="0" labelOnly="1" outline="0" axis="axisRow" fieldPosition="1"/>
    </format>
    <format dxfId="1159">
      <pivotArea dataOnly="0" labelOnly="1" grandRow="1" outline="0" fieldPosition="0"/>
    </format>
    <format dxfId="1158">
      <pivotArea dataOnly="0" labelOnly="1" outline="0" fieldPosition="0">
        <references count="2">
          <reference field="18" count="1" selected="0">
            <x v="0"/>
          </reference>
          <reference field="19" count="1">
            <x v="28"/>
          </reference>
        </references>
      </pivotArea>
    </format>
    <format dxfId="1157">
      <pivotArea dataOnly="0" labelOnly="1" outline="0" fieldPosition="0">
        <references count="2">
          <reference field="18" count="1" selected="0">
            <x v="1"/>
          </reference>
          <reference field="19" count="1">
            <x v="134"/>
          </reference>
        </references>
      </pivotArea>
    </format>
    <format dxfId="1156">
      <pivotArea dataOnly="0" labelOnly="1" outline="0" fieldPosition="0">
        <references count="2">
          <reference field="18" count="1" selected="0">
            <x v="2"/>
          </reference>
          <reference field="19" count="1">
            <x v="51"/>
          </reference>
        </references>
      </pivotArea>
    </format>
    <format dxfId="1155">
      <pivotArea dataOnly="0" labelOnly="1" outline="0" fieldPosition="0">
        <references count="2">
          <reference field="18" count="1" selected="0">
            <x v="3"/>
          </reference>
          <reference field="19" count="1">
            <x v="135"/>
          </reference>
        </references>
      </pivotArea>
    </format>
    <format dxfId="1154">
      <pivotArea dataOnly="0" labelOnly="1" outline="0" fieldPosition="0">
        <references count="2">
          <reference field="18" count="1" selected="0">
            <x v="4"/>
          </reference>
          <reference field="19" count="1">
            <x v="108"/>
          </reference>
        </references>
      </pivotArea>
    </format>
    <format dxfId="1153">
      <pivotArea dataOnly="0" labelOnly="1" outline="0" fieldPosition="0">
        <references count="2">
          <reference field="18" count="1" selected="0">
            <x v="5"/>
          </reference>
          <reference field="19" count="1">
            <x v="94"/>
          </reference>
        </references>
      </pivotArea>
    </format>
    <format dxfId="1152">
      <pivotArea dataOnly="0" labelOnly="1" outline="0" fieldPosition="0">
        <references count="2">
          <reference field="18" count="1" selected="0">
            <x v="6"/>
          </reference>
          <reference field="19" count="1">
            <x v="47"/>
          </reference>
        </references>
      </pivotArea>
    </format>
    <format dxfId="1151">
      <pivotArea dataOnly="0" labelOnly="1" outline="0" fieldPosition="0">
        <references count="2">
          <reference field="18" count="1" selected="0">
            <x v="7"/>
          </reference>
          <reference field="19" count="1">
            <x v="52"/>
          </reference>
        </references>
      </pivotArea>
    </format>
    <format dxfId="1150">
      <pivotArea dataOnly="0" labelOnly="1" outline="0" fieldPosition="0">
        <references count="2">
          <reference field="18" count="1" selected="0">
            <x v="8"/>
          </reference>
          <reference field="19" count="1">
            <x v="22"/>
          </reference>
        </references>
      </pivotArea>
    </format>
    <format dxfId="1149">
      <pivotArea dataOnly="0" labelOnly="1" outline="0" fieldPosition="0">
        <references count="2">
          <reference field="18" count="1" selected="0">
            <x v="9"/>
          </reference>
          <reference field="19" count="1">
            <x v="26"/>
          </reference>
        </references>
      </pivotArea>
    </format>
    <format dxfId="1148">
      <pivotArea dataOnly="0" labelOnly="1" outline="0" fieldPosition="0">
        <references count="2">
          <reference field="18" count="1" selected="0">
            <x v="10"/>
          </reference>
          <reference field="19" count="1">
            <x v="27"/>
          </reference>
        </references>
      </pivotArea>
    </format>
    <format dxfId="1147">
      <pivotArea dataOnly="0" labelOnly="1" outline="0" fieldPosition="0">
        <references count="2">
          <reference field="18" count="1" selected="0">
            <x v="11"/>
          </reference>
          <reference field="19" count="1">
            <x v="2"/>
          </reference>
        </references>
      </pivotArea>
    </format>
    <format dxfId="1146">
      <pivotArea dataOnly="0" labelOnly="1" outline="0" fieldPosition="0">
        <references count="2">
          <reference field="18" count="1" selected="0">
            <x v="12"/>
          </reference>
          <reference field="19" count="1">
            <x v="1"/>
          </reference>
        </references>
      </pivotArea>
    </format>
    <format dxfId="1145">
      <pivotArea dataOnly="0" labelOnly="1" outline="0" fieldPosition="0">
        <references count="2">
          <reference field="18" count="1" selected="0">
            <x v="13"/>
          </reference>
          <reference field="19" count="1">
            <x v="3"/>
          </reference>
        </references>
      </pivotArea>
    </format>
    <format dxfId="1144">
      <pivotArea dataOnly="0" labelOnly="1" outline="0" fieldPosition="0">
        <references count="2">
          <reference field="18" count="1" selected="0">
            <x v="14"/>
          </reference>
          <reference field="19" count="1">
            <x v="54"/>
          </reference>
        </references>
      </pivotArea>
    </format>
    <format dxfId="1143">
      <pivotArea dataOnly="0" labelOnly="1" outline="0" fieldPosition="0">
        <references count="2">
          <reference field="18" count="1" selected="0">
            <x v="15"/>
          </reference>
          <reference field="19" count="1">
            <x v="79"/>
          </reference>
        </references>
      </pivotArea>
    </format>
    <format dxfId="1142">
      <pivotArea dataOnly="0" labelOnly="1" outline="0" fieldPosition="0">
        <references count="2">
          <reference field="18" count="1" selected="0">
            <x v="16"/>
          </reference>
          <reference field="19" count="1">
            <x v="41"/>
          </reference>
        </references>
      </pivotArea>
    </format>
    <format dxfId="1141">
      <pivotArea dataOnly="0" labelOnly="1" outline="0" fieldPosition="0">
        <references count="2">
          <reference field="18" count="1" selected="0">
            <x v="17"/>
          </reference>
          <reference field="19" count="1">
            <x v="74"/>
          </reference>
        </references>
      </pivotArea>
    </format>
    <format dxfId="1140">
      <pivotArea dataOnly="0" labelOnly="1" outline="0" fieldPosition="0">
        <references count="2">
          <reference field="18" count="1" selected="0">
            <x v="18"/>
          </reference>
          <reference field="19" count="1">
            <x v="71"/>
          </reference>
        </references>
      </pivotArea>
    </format>
    <format dxfId="1139">
      <pivotArea dataOnly="0" labelOnly="1" outline="0" fieldPosition="0">
        <references count="2">
          <reference field="18" count="1" selected="0">
            <x v="19"/>
          </reference>
          <reference field="19" count="1">
            <x v="75"/>
          </reference>
        </references>
      </pivotArea>
    </format>
    <format dxfId="1138">
      <pivotArea dataOnly="0" labelOnly="1" outline="0" fieldPosition="0">
        <references count="2">
          <reference field="18" count="1" selected="0">
            <x v="20"/>
          </reference>
          <reference field="19" count="1">
            <x v="67"/>
          </reference>
        </references>
      </pivotArea>
    </format>
    <format dxfId="1137">
      <pivotArea dataOnly="0" labelOnly="1" outline="0" fieldPosition="0">
        <references count="2">
          <reference field="18" count="1" selected="0">
            <x v="21"/>
          </reference>
          <reference field="19" count="1">
            <x v="65"/>
          </reference>
        </references>
      </pivotArea>
    </format>
    <format dxfId="1136">
      <pivotArea dataOnly="0" labelOnly="1" outline="0" fieldPosition="0">
        <references count="2">
          <reference field="18" count="1" selected="0">
            <x v="22"/>
          </reference>
          <reference field="19" count="1">
            <x v="70"/>
          </reference>
        </references>
      </pivotArea>
    </format>
    <format dxfId="1135">
      <pivotArea dataOnly="0" labelOnly="1" outline="0" fieldPosition="0">
        <references count="2">
          <reference field="18" count="1" selected="0">
            <x v="23"/>
          </reference>
          <reference field="19" count="1">
            <x v="69"/>
          </reference>
        </references>
      </pivotArea>
    </format>
    <format dxfId="1134">
      <pivotArea dataOnly="0" labelOnly="1" outline="0" fieldPosition="0">
        <references count="2">
          <reference field="18" count="1" selected="0">
            <x v="24"/>
          </reference>
          <reference field="19" count="1">
            <x v="96"/>
          </reference>
        </references>
      </pivotArea>
    </format>
    <format dxfId="1133">
      <pivotArea dataOnly="0" labelOnly="1" outline="0" fieldPosition="0">
        <references count="2">
          <reference field="18" count="1" selected="0">
            <x v="25"/>
          </reference>
          <reference field="19" count="1">
            <x v="95"/>
          </reference>
        </references>
      </pivotArea>
    </format>
    <format dxfId="1132">
      <pivotArea dataOnly="0" labelOnly="1" outline="0" fieldPosition="0">
        <references count="2">
          <reference field="18" count="1" selected="0">
            <x v="26"/>
          </reference>
          <reference field="19" count="1">
            <x v="140"/>
          </reference>
        </references>
      </pivotArea>
    </format>
    <format dxfId="1131">
      <pivotArea dataOnly="0" labelOnly="1" outline="0" fieldPosition="0">
        <references count="2">
          <reference field="18" count="1" selected="0">
            <x v="27"/>
          </reference>
          <reference field="19" count="1">
            <x v="99"/>
          </reference>
        </references>
      </pivotArea>
    </format>
    <format dxfId="1130">
      <pivotArea dataOnly="0" labelOnly="1" outline="0" fieldPosition="0">
        <references count="2">
          <reference field="18" count="1" selected="0">
            <x v="28"/>
          </reference>
          <reference field="19" count="1">
            <x v="85"/>
          </reference>
        </references>
      </pivotArea>
    </format>
    <format dxfId="1129">
      <pivotArea dataOnly="0" labelOnly="1" outline="0" fieldPosition="0">
        <references count="2">
          <reference field="18" count="1" selected="0">
            <x v="29"/>
          </reference>
          <reference field="19" count="1">
            <x v="97"/>
          </reference>
        </references>
      </pivotArea>
    </format>
    <format dxfId="1128">
      <pivotArea dataOnly="0" labelOnly="1" outline="0" fieldPosition="0">
        <references count="2">
          <reference field="18" count="1" selected="0">
            <x v="30"/>
          </reference>
          <reference field="19" count="1">
            <x v="19"/>
          </reference>
        </references>
      </pivotArea>
    </format>
    <format dxfId="1127">
      <pivotArea dataOnly="0" labelOnly="1" outline="0" fieldPosition="0">
        <references count="2">
          <reference field="18" count="1" selected="0">
            <x v="31"/>
          </reference>
          <reference field="19" count="1">
            <x v="17"/>
          </reference>
        </references>
      </pivotArea>
    </format>
    <format dxfId="1126">
      <pivotArea dataOnly="0" labelOnly="1" outline="0" fieldPosition="0">
        <references count="2">
          <reference field="18" count="1" selected="0">
            <x v="32"/>
          </reference>
          <reference field="19" count="1">
            <x v="144"/>
          </reference>
        </references>
      </pivotArea>
    </format>
    <format dxfId="1125">
      <pivotArea dataOnly="0" labelOnly="1" outline="0" fieldPosition="0">
        <references count="2">
          <reference field="18" count="1" selected="0">
            <x v="33"/>
          </reference>
          <reference field="19" count="1">
            <x v="66"/>
          </reference>
        </references>
      </pivotArea>
    </format>
    <format dxfId="1124">
      <pivotArea dataOnly="0" labelOnly="1" outline="0" fieldPosition="0">
        <references count="2">
          <reference field="18" count="1" selected="0">
            <x v="34"/>
          </reference>
          <reference field="19" count="1">
            <x v="10"/>
          </reference>
        </references>
      </pivotArea>
    </format>
    <format dxfId="1123">
      <pivotArea dataOnly="0" labelOnly="1" outline="0" fieldPosition="0">
        <references count="2">
          <reference field="18" count="1" selected="0">
            <x v="35"/>
          </reference>
          <reference field="19" count="1">
            <x v="68"/>
          </reference>
        </references>
      </pivotArea>
    </format>
    <format dxfId="1122">
      <pivotArea dataOnly="0" labelOnly="1" outline="0" fieldPosition="0">
        <references count="2">
          <reference field="18" count="1" selected="0">
            <x v="36"/>
          </reference>
          <reference field="19" count="1">
            <x v="83"/>
          </reference>
        </references>
      </pivotArea>
    </format>
    <format dxfId="1121">
      <pivotArea dataOnly="0" labelOnly="1" outline="0" fieldPosition="0">
        <references count="2">
          <reference field="18" count="1" selected="0">
            <x v="37"/>
          </reference>
          <reference field="19" count="1">
            <x v="98"/>
          </reference>
        </references>
      </pivotArea>
    </format>
    <format dxfId="1120">
      <pivotArea dataOnly="0" labelOnly="1" outline="0" fieldPosition="0">
        <references count="2">
          <reference field="18" count="1" selected="0">
            <x v="38"/>
          </reference>
          <reference field="19" count="1">
            <x v="43"/>
          </reference>
        </references>
      </pivotArea>
    </format>
    <format dxfId="1119">
      <pivotArea dataOnly="0" labelOnly="1" outline="0" fieldPosition="0">
        <references count="2">
          <reference field="18" count="1" selected="0">
            <x v="39"/>
          </reference>
          <reference field="19" count="1">
            <x v="77"/>
          </reference>
        </references>
      </pivotArea>
    </format>
    <format dxfId="1118">
      <pivotArea dataOnly="0" labelOnly="1" outline="0" fieldPosition="0">
        <references count="2">
          <reference field="18" count="1" selected="0">
            <x v="40"/>
          </reference>
          <reference field="19" count="1">
            <x v="73"/>
          </reference>
        </references>
      </pivotArea>
    </format>
    <format dxfId="1117">
      <pivotArea dataOnly="0" labelOnly="1" outline="0" fieldPosition="0">
        <references count="2">
          <reference field="18" count="1" selected="0">
            <x v="41"/>
          </reference>
          <reference field="19" count="1">
            <x v="72"/>
          </reference>
        </references>
      </pivotArea>
    </format>
    <format dxfId="1116">
      <pivotArea dataOnly="0" labelOnly="1" outline="0" fieldPosition="0">
        <references count="2">
          <reference field="18" count="1" selected="0">
            <x v="42"/>
          </reference>
          <reference field="19" count="1">
            <x v="44"/>
          </reference>
        </references>
      </pivotArea>
    </format>
    <format dxfId="1115">
      <pivotArea dataOnly="0" labelOnly="1" outline="0" fieldPosition="0">
        <references count="2">
          <reference field="18" count="1" selected="0">
            <x v="43"/>
          </reference>
          <reference field="19" count="1">
            <x v="86"/>
          </reference>
        </references>
      </pivotArea>
    </format>
    <format dxfId="1114">
      <pivotArea dataOnly="0" labelOnly="1" outline="0" fieldPosition="0">
        <references count="2">
          <reference field="18" count="1" selected="0">
            <x v="44"/>
          </reference>
          <reference field="19" count="1">
            <x v="20"/>
          </reference>
        </references>
      </pivotArea>
    </format>
    <format dxfId="1113">
      <pivotArea dataOnly="0" labelOnly="1" outline="0" fieldPosition="0">
        <references count="2">
          <reference field="18" count="1" selected="0">
            <x v="45"/>
          </reference>
          <reference field="19" count="1">
            <x v="142"/>
          </reference>
        </references>
      </pivotArea>
    </format>
    <format dxfId="1112">
      <pivotArea dataOnly="0" labelOnly="1" outline="0" fieldPosition="0">
        <references count="2">
          <reference field="18" count="1" selected="0">
            <x v="46"/>
          </reference>
          <reference field="19" count="1">
            <x v="93"/>
          </reference>
        </references>
      </pivotArea>
    </format>
    <format dxfId="1111">
      <pivotArea dataOnly="0" labelOnly="1" outline="0" fieldPosition="0">
        <references count="2">
          <reference field="18" count="1" selected="0">
            <x v="47"/>
          </reference>
          <reference field="19" count="1">
            <x v="9"/>
          </reference>
        </references>
      </pivotArea>
    </format>
    <format dxfId="1110">
      <pivotArea dataOnly="0" labelOnly="1" outline="0" fieldPosition="0">
        <references count="2">
          <reference field="18" count="1" selected="0">
            <x v="48"/>
          </reference>
          <reference field="19" count="1">
            <x v="76"/>
          </reference>
        </references>
      </pivotArea>
    </format>
    <format dxfId="1109">
      <pivotArea dataOnly="0" labelOnly="1" outline="0" fieldPosition="0">
        <references count="2">
          <reference field="18" count="1" selected="0">
            <x v="49"/>
          </reference>
          <reference field="19" count="1">
            <x v="92"/>
          </reference>
        </references>
      </pivotArea>
    </format>
    <format dxfId="1108">
      <pivotArea dataOnly="0" labelOnly="1" outline="0" fieldPosition="0">
        <references count="2">
          <reference field="18" count="1" selected="0">
            <x v="50"/>
          </reference>
          <reference field="19" count="1">
            <x v="48"/>
          </reference>
        </references>
      </pivotArea>
    </format>
    <format dxfId="1107">
      <pivotArea dataOnly="0" labelOnly="1" outline="0" fieldPosition="0">
        <references count="2">
          <reference field="18" count="1" selected="0">
            <x v="51"/>
          </reference>
          <reference field="19" count="1">
            <x v="100"/>
          </reference>
        </references>
      </pivotArea>
    </format>
    <format dxfId="1106">
      <pivotArea dataOnly="0" labelOnly="1" outline="0" fieldPosition="0">
        <references count="2">
          <reference field="18" count="1" selected="0">
            <x v="52"/>
          </reference>
          <reference field="19" count="1">
            <x v="101"/>
          </reference>
        </references>
      </pivotArea>
    </format>
    <format dxfId="1105">
      <pivotArea dataOnly="0" labelOnly="1" outline="0" fieldPosition="0">
        <references count="2">
          <reference field="18" count="1" selected="0">
            <x v="53"/>
          </reference>
          <reference field="19" count="1">
            <x v="103"/>
          </reference>
        </references>
      </pivotArea>
    </format>
    <format dxfId="1104">
      <pivotArea dataOnly="0" labelOnly="1" outline="0" fieldPosition="0">
        <references count="2">
          <reference field="18" count="1" selected="0">
            <x v="54"/>
          </reference>
          <reference field="19" count="1">
            <x v="102"/>
          </reference>
        </references>
      </pivotArea>
    </format>
    <format dxfId="1103">
      <pivotArea dataOnly="0" labelOnly="1" outline="0" fieldPosition="0">
        <references count="2">
          <reference field="18" count="1" selected="0">
            <x v="55"/>
          </reference>
          <reference field="19" count="1">
            <x v="104"/>
          </reference>
        </references>
      </pivotArea>
    </format>
    <format dxfId="1102">
      <pivotArea dataOnly="0" labelOnly="1" outline="0" fieldPosition="0">
        <references count="2">
          <reference field="18" count="1" selected="0">
            <x v="56"/>
          </reference>
          <reference field="19" count="1">
            <x v="50"/>
          </reference>
        </references>
      </pivotArea>
    </format>
    <format dxfId="1101">
      <pivotArea dataOnly="0" labelOnly="1" outline="0" fieldPosition="0">
        <references count="2">
          <reference field="18" count="1" selected="0">
            <x v="57"/>
          </reference>
          <reference field="19" count="1">
            <x v="35"/>
          </reference>
        </references>
      </pivotArea>
    </format>
    <format dxfId="1100">
      <pivotArea dataOnly="0" labelOnly="1" outline="0" fieldPosition="0">
        <references count="2">
          <reference field="18" count="1" selected="0">
            <x v="58"/>
          </reference>
          <reference field="19" count="1">
            <x v="136"/>
          </reference>
        </references>
      </pivotArea>
    </format>
    <format dxfId="1099">
      <pivotArea dataOnly="0" labelOnly="1" outline="0" fieldPosition="0">
        <references count="2">
          <reference field="18" count="1" selected="0">
            <x v="59"/>
          </reference>
          <reference field="19" count="1">
            <x v="124"/>
          </reference>
        </references>
      </pivotArea>
    </format>
    <format dxfId="1098">
      <pivotArea dataOnly="0" labelOnly="1" outline="0" fieldPosition="0">
        <references count="2">
          <reference field="18" count="1" selected="0">
            <x v="60"/>
          </reference>
          <reference field="19" count="1">
            <x v="129"/>
          </reference>
        </references>
      </pivotArea>
    </format>
    <format dxfId="1097">
      <pivotArea dataOnly="0" labelOnly="1" outline="0" fieldPosition="0">
        <references count="2">
          <reference field="18" count="1" selected="0">
            <x v="61"/>
          </reference>
          <reference field="19" count="1">
            <x v="5"/>
          </reference>
        </references>
      </pivotArea>
    </format>
    <format dxfId="1096">
      <pivotArea dataOnly="0" labelOnly="1" outline="0" fieldPosition="0">
        <references count="2">
          <reference field="18" count="1" selected="0">
            <x v="62"/>
          </reference>
          <reference field="19" count="1">
            <x v="8"/>
          </reference>
        </references>
      </pivotArea>
    </format>
    <format dxfId="1095">
      <pivotArea dataOnly="0" labelOnly="1" outline="0" fieldPosition="0">
        <references count="2">
          <reference field="18" count="1" selected="0">
            <x v="63"/>
          </reference>
          <reference field="19" count="1">
            <x v="6"/>
          </reference>
        </references>
      </pivotArea>
    </format>
    <format dxfId="1094">
      <pivotArea dataOnly="0" labelOnly="1" outline="0" fieldPosition="0">
        <references count="2">
          <reference field="18" count="1" selected="0">
            <x v="64"/>
          </reference>
          <reference field="19" count="1">
            <x v="7"/>
          </reference>
        </references>
      </pivotArea>
    </format>
    <format dxfId="1093">
      <pivotArea dataOnly="0" labelOnly="1" outline="0" fieldPosition="0">
        <references count="2">
          <reference field="18" count="1" selected="0">
            <x v="65"/>
          </reference>
          <reference field="19" count="1">
            <x v="80"/>
          </reference>
        </references>
      </pivotArea>
    </format>
    <format dxfId="1092">
      <pivotArea dataOnly="0" labelOnly="1" outline="0" fieldPosition="0">
        <references count="2">
          <reference field="18" count="1" selected="0">
            <x v="66"/>
          </reference>
          <reference field="19" count="1">
            <x v="128"/>
          </reference>
        </references>
      </pivotArea>
    </format>
    <format dxfId="1091">
      <pivotArea dataOnly="0" labelOnly="1" outline="0" fieldPosition="0">
        <references count="2">
          <reference field="18" count="1" selected="0">
            <x v="67"/>
          </reference>
          <reference field="19" count="1">
            <x v="118"/>
          </reference>
        </references>
      </pivotArea>
    </format>
    <format dxfId="1090">
      <pivotArea dataOnly="0" labelOnly="1" outline="0" fieldPosition="0">
        <references count="2">
          <reference field="18" count="1" selected="0">
            <x v="68"/>
          </reference>
          <reference field="19" count="1">
            <x v="116"/>
          </reference>
        </references>
      </pivotArea>
    </format>
    <format dxfId="1089">
      <pivotArea dataOnly="0" labelOnly="1" outline="0" fieldPosition="0">
        <references count="2">
          <reference field="18" count="1" selected="0">
            <x v="69"/>
          </reference>
          <reference field="19" count="1">
            <x v="114"/>
          </reference>
        </references>
      </pivotArea>
    </format>
    <format dxfId="1088">
      <pivotArea dataOnly="0" labelOnly="1" outline="0" fieldPosition="0">
        <references count="2">
          <reference field="18" count="1" selected="0">
            <x v="70"/>
          </reference>
          <reference field="19" count="1">
            <x v="119"/>
          </reference>
        </references>
      </pivotArea>
    </format>
    <format dxfId="1087">
      <pivotArea dataOnly="0" labelOnly="1" outline="0" fieldPosition="0">
        <references count="2">
          <reference field="18" count="1" selected="0">
            <x v="71"/>
          </reference>
          <reference field="19" count="1">
            <x v="113"/>
          </reference>
        </references>
      </pivotArea>
    </format>
    <format dxfId="1086">
      <pivotArea dataOnly="0" labelOnly="1" outline="0" fieldPosition="0">
        <references count="2">
          <reference field="18" count="1" selected="0">
            <x v="72"/>
          </reference>
          <reference field="19" count="1">
            <x v="122"/>
          </reference>
        </references>
      </pivotArea>
    </format>
    <format dxfId="1085">
      <pivotArea dataOnly="0" labelOnly="1" outline="0" fieldPosition="0">
        <references count="2">
          <reference field="18" count="1" selected="0">
            <x v="73"/>
          </reference>
          <reference field="19" count="1">
            <x v="125"/>
          </reference>
        </references>
      </pivotArea>
    </format>
    <format dxfId="1084">
      <pivotArea dataOnly="0" labelOnly="1" outline="0" fieldPosition="0">
        <references count="2">
          <reference field="18" count="1" selected="0">
            <x v="74"/>
          </reference>
          <reference field="19" count="1">
            <x v="130"/>
          </reference>
        </references>
      </pivotArea>
    </format>
    <format dxfId="1083">
      <pivotArea dataOnly="0" labelOnly="1" outline="0" fieldPosition="0">
        <references count="2">
          <reference field="18" count="1" selected="0">
            <x v="75"/>
          </reference>
          <reference field="19" count="1">
            <x v="126"/>
          </reference>
        </references>
      </pivotArea>
    </format>
    <format dxfId="1082">
      <pivotArea dataOnly="0" labelOnly="1" outline="0" fieldPosition="0">
        <references count="2">
          <reference field="18" count="1" selected="0">
            <x v="76"/>
          </reference>
          <reference field="19" count="1">
            <x v="115"/>
          </reference>
        </references>
      </pivotArea>
    </format>
    <format dxfId="1081">
      <pivotArea dataOnly="0" labelOnly="1" outline="0" fieldPosition="0">
        <references count="2">
          <reference field="18" count="1" selected="0">
            <x v="77"/>
          </reference>
          <reference field="19" count="1">
            <x v="123"/>
          </reference>
        </references>
      </pivotArea>
    </format>
    <format dxfId="1080">
      <pivotArea dataOnly="0" labelOnly="1" outline="0" fieldPosition="0">
        <references count="2">
          <reference field="18" count="1" selected="0">
            <x v="78"/>
          </reference>
          <reference field="19" count="1">
            <x v="110"/>
          </reference>
        </references>
      </pivotArea>
    </format>
    <format dxfId="1079">
      <pivotArea dataOnly="0" labelOnly="1" outline="0" fieldPosition="0">
        <references count="2">
          <reference field="18" count="1" selected="0">
            <x v="79"/>
          </reference>
          <reference field="19" count="1">
            <x v="109"/>
          </reference>
        </references>
      </pivotArea>
    </format>
    <format dxfId="1078">
      <pivotArea dataOnly="0" labelOnly="1" outline="0" fieldPosition="0">
        <references count="2">
          <reference field="18" count="1" selected="0">
            <x v="80"/>
          </reference>
          <reference field="19" count="1">
            <x v="45"/>
          </reference>
        </references>
      </pivotArea>
    </format>
    <format dxfId="1077">
      <pivotArea dataOnly="0" labelOnly="1" outline="0" fieldPosition="0">
        <references count="2">
          <reference field="18" count="1" selected="0">
            <x v="81"/>
          </reference>
          <reference field="19" count="1">
            <x v="21"/>
          </reference>
        </references>
      </pivotArea>
    </format>
    <format dxfId="1076">
      <pivotArea dataOnly="0" labelOnly="1" outline="0" fieldPosition="0">
        <references count="2">
          <reference field="18" count="1" selected="0">
            <x v="82"/>
          </reference>
          <reference field="19" count="1">
            <x v="23"/>
          </reference>
        </references>
      </pivotArea>
    </format>
    <format dxfId="1075">
      <pivotArea dataOnly="0" labelOnly="1" outline="0" fieldPosition="0">
        <references count="2">
          <reference field="18" count="1" selected="0">
            <x v="83"/>
          </reference>
          <reference field="19" count="1">
            <x v="58"/>
          </reference>
        </references>
      </pivotArea>
    </format>
    <format dxfId="1074">
      <pivotArea dataOnly="0" labelOnly="1" outline="0" fieldPosition="0">
        <references count="2">
          <reference field="18" count="1" selected="0">
            <x v="84"/>
          </reference>
          <reference field="19" count="1">
            <x v="55"/>
          </reference>
        </references>
      </pivotArea>
    </format>
    <format dxfId="1073">
      <pivotArea dataOnly="0" labelOnly="1" outline="0" fieldPosition="0">
        <references count="2">
          <reference field="18" count="1" selected="0">
            <x v="85"/>
          </reference>
          <reference field="19" count="1">
            <x v="56"/>
          </reference>
        </references>
      </pivotArea>
    </format>
    <format dxfId="1072">
      <pivotArea dataOnly="0" labelOnly="1" outline="0" fieldPosition="0">
        <references count="2">
          <reference field="18" count="1" selected="0">
            <x v="86"/>
          </reference>
          <reference field="19" count="1">
            <x v="107"/>
          </reference>
        </references>
      </pivotArea>
    </format>
    <format dxfId="1071">
      <pivotArea dataOnly="0" labelOnly="1" outline="0" fieldPosition="0">
        <references count="2">
          <reference field="18" count="1" selected="0">
            <x v="87"/>
          </reference>
          <reference field="19" count="1">
            <x v="106"/>
          </reference>
        </references>
      </pivotArea>
    </format>
    <format dxfId="1070">
      <pivotArea dataOnly="0" labelOnly="1" outline="0" fieldPosition="0">
        <references count="2">
          <reference field="18" count="1" selected="0">
            <x v="88"/>
          </reference>
          <reference field="19" count="1">
            <x v="57"/>
          </reference>
        </references>
      </pivotArea>
    </format>
    <format dxfId="1069">
      <pivotArea dataOnly="0" labelOnly="1" outline="0" fieldPosition="0">
        <references count="2">
          <reference field="18" count="1" selected="0">
            <x v="89"/>
          </reference>
          <reference field="19" count="1">
            <x v="121"/>
          </reference>
        </references>
      </pivotArea>
    </format>
    <format dxfId="1068">
      <pivotArea dataOnly="0" labelOnly="1" outline="0" fieldPosition="0">
        <references count="2">
          <reference field="18" count="1" selected="0">
            <x v="90"/>
          </reference>
          <reference field="19" count="1">
            <x v="29"/>
          </reference>
        </references>
      </pivotArea>
    </format>
    <format dxfId="1067">
      <pivotArea dataOnly="0" labelOnly="1" outline="0" fieldPosition="0">
        <references count="2">
          <reference field="18" count="1" selected="0">
            <x v="91"/>
          </reference>
          <reference field="19" count="1">
            <x v="117"/>
          </reference>
        </references>
      </pivotArea>
    </format>
    <format dxfId="1066">
      <pivotArea dataOnly="0" labelOnly="1" outline="0" fieldPosition="0">
        <references count="2">
          <reference field="18" count="1" selected="0">
            <x v="92"/>
          </reference>
          <reference field="19" count="1">
            <x v="120"/>
          </reference>
        </references>
      </pivotArea>
    </format>
    <format dxfId="1065">
      <pivotArea dataOnly="0" labelOnly="1" outline="0" fieldPosition="0">
        <references count="2">
          <reference field="18" count="1" selected="0">
            <x v="93"/>
          </reference>
          <reference field="19" count="1">
            <x v="112"/>
          </reference>
        </references>
      </pivotArea>
    </format>
    <format dxfId="1064">
      <pivotArea dataOnly="0" labelOnly="1" outline="0" fieldPosition="0">
        <references count="2">
          <reference field="18" count="1" selected="0">
            <x v="94"/>
          </reference>
          <reference field="19" count="1">
            <x v="89"/>
          </reference>
        </references>
      </pivotArea>
    </format>
    <format dxfId="1063">
      <pivotArea dataOnly="0" labelOnly="1" outline="0" fieldPosition="0">
        <references count="2">
          <reference field="18" count="1" selected="0">
            <x v="95"/>
          </reference>
          <reference field="19" count="1">
            <x v="90"/>
          </reference>
        </references>
      </pivotArea>
    </format>
    <format dxfId="1062">
      <pivotArea dataOnly="0" labelOnly="1" outline="0" fieldPosition="0">
        <references count="2">
          <reference field="18" count="1" selected="0">
            <x v="96"/>
          </reference>
          <reference field="19" count="1">
            <x v="143"/>
          </reference>
        </references>
      </pivotArea>
    </format>
    <format dxfId="1061">
      <pivotArea dataOnly="0" labelOnly="1" outline="0" fieldPosition="0">
        <references count="2">
          <reference field="18" count="1" selected="0">
            <x v="97"/>
          </reference>
          <reference field="19" count="1">
            <x v="87"/>
          </reference>
        </references>
      </pivotArea>
    </format>
    <format dxfId="1060">
      <pivotArea dataOnly="0" labelOnly="1" outline="0" fieldPosition="0">
        <references count="2">
          <reference field="18" count="1" selected="0">
            <x v="98"/>
          </reference>
          <reference field="19" count="1">
            <x v="46"/>
          </reference>
        </references>
      </pivotArea>
    </format>
    <format dxfId="1059">
      <pivotArea dataOnly="0" labelOnly="1" outline="0" fieldPosition="0">
        <references count="2">
          <reference field="18" count="1" selected="0">
            <x v="99"/>
          </reference>
          <reference field="19" count="1">
            <x v="42"/>
          </reference>
        </references>
      </pivotArea>
    </format>
    <format dxfId="1058">
      <pivotArea dataOnly="0" labelOnly="1" outline="0" fieldPosition="0">
        <references count="2">
          <reference field="18" count="1" selected="0">
            <x v="100"/>
          </reference>
          <reference field="19" count="1">
            <x v="127"/>
          </reference>
        </references>
      </pivotArea>
    </format>
    <format dxfId="1057">
      <pivotArea dataOnly="0" labelOnly="1" outline="0" fieldPosition="0">
        <references count="2">
          <reference field="18" count="1" selected="0">
            <x v="101"/>
          </reference>
          <reference field="19" count="1">
            <x v="105"/>
          </reference>
        </references>
      </pivotArea>
    </format>
    <format dxfId="1056">
      <pivotArea dataOnly="0" labelOnly="1" outline="0" fieldPosition="0">
        <references count="2">
          <reference field="18" count="1" selected="0">
            <x v="102"/>
          </reference>
          <reference field="19" count="1">
            <x v="53"/>
          </reference>
        </references>
      </pivotArea>
    </format>
    <format dxfId="1055">
      <pivotArea dataOnly="0" labelOnly="1" outline="0" fieldPosition="0">
        <references count="2">
          <reference field="18" count="1" selected="0">
            <x v="103"/>
          </reference>
          <reference field="19" count="1">
            <x v="111"/>
          </reference>
        </references>
      </pivotArea>
    </format>
    <format dxfId="1054">
      <pivotArea dataOnly="0" labelOnly="1" outline="0" fieldPosition="0">
        <references count="2">
          <reference field="18" count="1" selected="0">
            <x v="104"/>
          </reference>
          <reference field="19" count="1">
            <x v="30"/>
          </reference>
        </references>
      </pivotArea>
    </format>
    <format dxfId="1053">
      <pivotArea dataOnly="0" labelOnly="1" outline="0" fieldPosition="0">
        <references count="2">
          <reference field="18" count="1" selected="0">
            <x v="105"/>
          </reference>
          <reference field="19" count="1">
            <x v="91"/>
          </reference>
        </references>
      </pivotArea>
    </format>
    <format dxfId="1052">
      <pivotArea dataOnly="0" labelOnly="1" outline="0" fieldPosition="0">
        <references count="2">
          <reference field="18" count="1" selected="0">
            <x v="106"/>
          </reference>
          <reference field="19" count="1">
            <x v="82"/>
          </reference>
        </references>
      </pivotArea>
    </format>
    <format dxfId="1051">
      <pivotArea dataOnly="0" labelOnly="1" outline="0" fieldPosition="0">
        <references count="2">
          <reference field="18" count="1" selected="0">
            <x v="107"/>
          </reference>
          <reference field="19" count="1">
            <x v="31"/>
          </reference>
        </references>
      </pivotArea>
    </format>
    <format dxfId="1050">
      <pivotArea dataOnly="0" labelOnly="1" outline="0" fieldPosition="0">
        <references count="2">
          <reference field="18" count="1" selected="0">
            <x v="108"/>
          </reference>
          <reference field="19" count="1">
            <x v="139"/>
          </reference>
        </references>
      </pivotArea>
    </format>
    <format dxfId="1049">
      <pivotArea dataOnly="0" labelOnly="1" outline="0" fieldPosition="0">
        <references count="2">
          <reference field="18" count="1" selected="0">
            <x v="109"/>
          </reference>
          <reference field="19" count="1">
            <x v="138"/>
          </reference>
        </references>
      </pivotArea>
    </format>
    <format dxfId="1048">
      <pivotArea dataOnly="0" labelOnly="1" outline="0" fieldPosition="0">
        <references count="2">
          <reference field="18" count="1" selected="0">
            <x v="110"/>
          </reference>
          <reference field="19" count="1">
            <x v="133"/>
          </reference>
        </references>
      </pivotArea>
    </format>
    <format dxfId="1047">
      <pivotArea dataOnly="0" labelOnly="1" outline="0" fieldPosition="0">
        <references count="2">
          <reference field="18" count="1" selected="0">
            <x v="111"/>
          </reference>
          <reference field="19" count="1">
            <x v="14"/>
          </reference>
        </references>
      </pivotArea>
    </format>
    <format dxfId="1046">
      <pivotArea dataOnly="0" labelOnly="1" outline="0" fieldPosition="0">
        <references count="2">
          <reference field="18" count="1" selected="0">
            <x v="112"/>
          </reference>
          <reference field="19" count="1">
            <x v="15"/>
          </reference>
        </references>
      </pivotArea>
    </format>
    <format dxfId="1045">
      <pivotArea dataOnly="0" labelOnly="1" outline="0" fieldPosition="0">
        <references count="2">
          <reference field="18" count="1" selected="0">
            <x v="113"/>
          </reference>
          <reference field="19" count="1">
            <x v="12"/>
          </reference>
        </references>
      </pivotArea>
    </format>
    <format dxfId="1044">
      <pivotArea dataOnly="0" labelOnly="1" outline="0" fieldPosition="0">
        <references count="2">
          <reference field="18" count="1" selected="0">
            <x v="114"/>
          </reference>
          <reference field="19" count="1">
            <x v="13"/>
          </reference>
        </references>
      </pivotArea>
    </format>
    <format dxfId="1043">
      <pivotArea dataOnly="0" labelOnly="1" outline="0" fieldPosition="0">
        <references count="2">
          <reference field="18" count="1" selected="0">
            <x v="115"/>
          </reference>
          <reference field="19" count="1">
            <x v="11"/>
          </reference>
        </references>
      </pivotArea>
    </format>
    <format dxfId="1042">
      <pivotArea dataOnly="0" labelOnly="1" outline="0" fieldPosition="0">
        <references count="2">
          <reference field="18" count="1" selected="0">
            <x v="116"/>
          </reference>
          <reference field="19" count="1">
            <x v="78"/>
          </reference>
        </references>
      </pivotArea>
    </format>
    <format dxfId="1041">
      <pivotArea dataOnly="0" labelOnly="1" outline="0" fieldPosition="0">
        <references count="2">
          <reference field="18" count="1" selected="0">
            <x v="117"/>
          </reference>
          <reference field="19" count="1">
            <x v="16"/>
          </reference>
        </references>
      </pivotArea>
    </format>
    <format dxfId="1040">
      <pivotArea dataOnly="0" labelOnly="1" outline="0" fieldPosition="0">
        <references count="2">
          <reference field="18" count="1" selected="0">
            <x v="118"/>
          </reference>
          <reference field="19" count="1">
            <x v="36"/>
          </reference>
        </references>
      </pivotArea>
    </format>
    <format dxfId="1039">
      <pivotArea dataOnly="0" labelOnly="1" outline="0" fieldPosition="0">
        <references count="2">
          <reference field="18" count="1" selected="0">
            <x v="119"/>
          </reference>
          <reference field="19" count="1">
            <x v="84"/>
          </reference>
        </references>
      </pivotArea>
    </format>
    <format dxfId="1038">
      <pivotArea dataOnly="0" labelOnly="1" outline="0" fieldPosition="0">
        <references count="2">
          <reference field="18" count="1" selected="0">
            <x v="120"/>
          </reference>
          <reference field="19" count="1">
            <x v="40"/>
          </reference>
        </references>
      </pivotArea>
    </format>
    <format dxfId="1037">
      <pivotArea dataOnly="0" labelOnly="1" outline="0" fieldPosition="0">
        <references count="2">
          <reference field="18" count="1" selected="0">
            <x v="121"/>
          </reference>
          <reference field="19" count="1">
            <x v="18"/>
          </reference>
        </references>
      </pivotArea>
    </format>
    <format dxfId="1036">
      <pivotArea dataOnly="0" labelOnly="1" outline="0" fieldPosition="0">
        <references count="2">
          <reference field="18" count="1" selected="0">
            <x v="122"/>
          </reference>
          <reference field="19" count="1">
            <x v="39"/>
          </reference>
        </references>
      </pivotArea>
    </format>
    <format dxfId="1035">
      <pivotArea dataOnly="0" labelOnly="1" outline="0" fieldPosition="0">
        <references count="2">
          <reference field="18" count="1" selected="0">
            <x v="123"/>
          </reference>
          <reference field="19" count="1">
            <x v="59"/>
          </reference>
        </references>
      </pivotArea>
    </format>
    <format dxfId="1034">
      <pivotArea dataOnly="0" labelOnly="1" outline="0" fieldPosition="0">
        <references count="2">
          <reference field="18" count="1" selected="0">
            <x v="124"/>
          </reference>
          <reference field="19" count="1">
            <x v="141"/>
          </reference>
        </references>
      </pivotArea>
    </format>
    <format dxfId="1033">
      <pivotArea dataOnly="0" labelOnly="1" outline="0" fieldPosition="0">
        <references count="2">
          <reference field="18" count="1" selected="0">
            <x v="125"/>
          </reference>
          <reference field="19" count="1">
            <x v="34"/>
          </reference>
        </references>
      </pivotArea>
    </format>
    <format dxfId="1032">
      <pivotArea dataOnly="0" labelOnly="1" outline="0" fieldPosition="0">
        <references count="2">
          <reference field="18" count="1" selected="0">
            <x v="126"/>
          </reference>
          <reference field="19" count="1">
            <x v="62"/>
          </reference>
        </references>
      </pivotArea>
    </format>
    <format dxfId="1031">
      <pivotArea dataOnly="0" labelOnly="1" outline="0" fieldPosition="0">
        <references count="2">
          <reference field="18" count="1" selected="0">
            <x v="127"/>
          </reference>
          <reference field="19" count="1">
            <x v="64"/>
          </reference>
        </references>
      </pivotArea>
    </format>
    <format dxfId="1030">
      <pivotArea dataOnly="0" labelOnly="1" outline="0" fieldPosition="0">
        <references count="2">
          <reference field="18" count="1" selected="0">
            <x v="128"/>
          </reference>
          <reference field="19" count="1">
            <x v="63"/>
          </reference>
        </references>
      </pivotArea>
    </format>
    <format dxfId="1029">
      <pivotArea dataOnly="0" labelOnly="1" outline="0" fieldPosition="0">
        <references count="2">
          <reference field="18" count="1" selected="0">
            <x v="129"/>
          </reference>
          <reference field="19" count="1">
            <x v="131"/>
          </reference>
        </references>
      </pivotArea>
    </format>
    <format dxfId="1028">
      <pivotArea dataOnly="0" labelOnly="1" outline="0" fieldPosition="0">
        <references count="2">
          <reference field="18" count="1" selected="0">
            <x v="130"/>
          </reference>
          <reference field="19" count="1">
            <x v="37"/>
          </reference>
        </references>
      </pivotArea>
    </format>
    <format dxfId="1027">
      <pivotArea dataOnly="0" labelOnly="1" outline="0" fieldPosition="0">
        <references count="2">
          <reference field="18" count="1" selected="0">
            <x v="131"/>
          </reference>
          <reference field="19" count="1">
            <x v="38"/>
          </reference>
        </references>
      </pivotArea>
    </format>
    <format dxfId="1026">
      <pivotArea dataOnly="0" labelOnly="1" outline="0" fieldPosition="0">
        <references count="2">
          <reference field="18" count="1" selected="0">
            <x v="132"/>
          </reference>
          <reference field="19" count="1">
            <x v="88"/>
          </reference>
        </references>
      </pivotArea>
    </format>
    <format dxfId="1025">
      <pivotArea dataOnly="0" labelOnly="1" outline="0" fieldPosition="0">
        <references count="2">
          <reference field="18" count="1" selected="0">
            <x v="133"/>
          </reference>
          <reference field="19" count="1">
            <x v="49"/>
          </reference>
        </references>
      </pivotArea>
    </format>
    <format dxfId="1024">
      <pivotArea dataOnly="0" labelOnly="1" outline="0" fieldPosition="0">
        <references count="2">
          <reference field="18" count="1" selected="0">
            <x v="134"/>
          </reference>
          <reference field="19" count="1">
            <x v="81"/>
          </reference>
        </references>
      </pivotArea>
    </format>
    <format dxfId="1023">
      <pivotArea dataOnly="0" labelOnly="1" outline="0" fieldPosition="0">
        <references count="2">
          <reference field="18" count="1" selected="0">
            <x v="135"/>
          </reference>
          <reference field="19" count="1">
            <x v="4"/>
          </reference>
        </references>
      </pivotArea>
    </format>
    <format dxfId="1022">
      <pivotArea dataOnly="0" labelOnly="1" outline="0" fieldPosition="0">
        <references count="2">
          <reference field="18" count="1" selected="0">
            <x v="136"/>
          </reference>
          <reference field="19" count="1">
            <x v="137"/>
          </reference>
        </references>
      </pivotArea>
    </format>
    <format dxfId="1021">
      <pivotArea dataOnly="0" labelOnly="1" outline="0" fieldPosition="0">
        <references count="2">
          <reference field="18" count="1" selected="0">
            <x v="137"/>
          </reference>
          <reference field="19" count="1">
            <x v="132"/>
          </reference>
        </references>
      </pivotArea>
    </format>
    <format dxfId="1020">
      <pivotArea dataOnly="0" labelOnly="1" outline="0" fieldPosition="0">
        <references count="2">
          <reference field="18" count="1" selected="0">
            <x v="138"/>
          </reference>
          <reference field="19" count="1">
            <x v="61"/>
          </reference>
        </references>
      </pivotArea>
    </format>
    <format dxfId="1019">
      <pivotArea dataOnly="0" labelOnly="1" outline="0" fieldPosition="0">
        <references count="2">
          <reference field="18" count="1" selected="0">
            <x v="139"/>
          </reference>
          <reference field="19" count="1">
            <x v="32"/>
          </reference>
        </references>
      </pivotArea>
    </format>
    <format dxfId="1018">
      <pivotArea dataOnly="0" labelOnly="1" outline="0" fieldPosition="0">
        <references count="2">
          <reference field="18" count="1" selected="0">
            <x v="140"/>
          </reference>
          <reference field="19" count="1">
            <x v="24"/>
          </reference>
        </references>
      </pivotArea>
    </format>
    <format dxfId="1017">
      <pivotArea dataOnly="0" labelOnly="1" outline="0" fieldPosition="0">
        <references count="2">
          <reference field="18" count="1" selected="0">
            <x v="141"/>
          </reference>
          <reference field="19" count="1">
            <x v="25"/>
          </reference>
        </references>
      </pivotArea>
    </format>
    <format dxfId="1016">
      <pivotArea dataOnly="0" labelOnly="1" outline="0" fieldPosition="0">
        <references count="2">
          <reference field="18" count="1" selected="0">
            <x v="142"/>
          </reference>
          <reference field="19" count="1">
            <x v="33"/>
          </reference>
        </references>
      </pivotArea>
    </format>
    <format dxfId="1015">
      <pivotArea dataOnly="0" labelOnly="1" outline="0" fieldPosition="0">
        <references count="2">
          <reference field="18" count="1" selected="0">
            <x v="143"/>
          </reference>
          <reference field="19" count="1">
            <x v="0"/>
          </reference>
        </references>
      </pivotArea>
    </format>
    <format dxfId="1014">
      <pivotArea dataOnly="0" labelOnly="1" outline="0" fieldPosition="0">
        <references count="2">
          <reference field="18" count="1" selected="0">
            <x v="144"/>
          </reference>
          <reference field="19" count="1">
            <x v="60"/>
          </reference>
        </references>
      </pivotArea>
    </format>
    <format dxfId="1013">
      <pivotArea field="19" type="button" dataOnly="0" labelOnly="1" outline="0" axis="axisRow" fieldPosition="1"/>
    </format>
    <format dxfId="1012">
      <pivotArea dataOnly="0" labelOnly="1" grandRow="1" outline="0" fieldPosition="0"/>
    </format>
    <format dxfId="1011">
      <pivotArea dataOnly="0" labelOnly="1" outline="0" fieldPosition="0">
        <references count="2">
          <reference field="18" count="1" selected="0">
            <x v="0"/>
          </reference>
          <reference field="19" count="1">
            <x v="28"/>
          </reference>
        </references>
      </pivotArea>
    </format>
    <format dxfId="1010">
      <pivotArea dataOnly="0" labelOnly="1" outline="0" fieldPosition="0">
        <references count="2">
          <reference field="18" count="1" selected="0">
            <x v="1"/>
          </reference>
          <reference field="19" count="1">
            <x v="134"/>
          </reference>
        </references>
      </pivotArea>
    </format>
    <format dxfId="1009">
      <pivotArea dataOnly="0" labelOnly="1" outline="0" fieldPosition="0">
        <references count="2">
          <reference field="18" count="1" selected="0">
            <x v="2"/>
          </reference>
          <reference field="19" count="1">
            <x v="51"/>
          </reference>
        </references>
      </pivotArea>
    </format>
    <format dxfId="1008">
      <pivotArea dataOnly="0" labelOnly="1" outline="0" fieldPosition="0">
        <references count="2">
          <reference field="18" count="1" selected="0">
            <x v="3"/>
          </reference>
          <reference field="19" count="1">
            <x v="135"/>
          </reference>
        </references>
      </pivotArea>
    </format>
    <format dxfId="1007">
      <pivotArea dataOnly="0" labelOnly="1" outline="0" fieldPosition="0">
        <references count="2">
          <reference field="18" count="1" selected="0">
            <x v="4"/>
          </reference>
          <reference field="19" count="1">
            <x v="108"/>
          </reference>
        </references>
      </pivotArea>
    </format>
    <format dxfId="1006">
      <pivotArea dataOnly="0" labelOnly="1" outline="0" fieldPosition="0">
        <references count="2">
          <reference field="18" count="1" selected="0">
            <x v="5"/>
          </reference>
          <reference field="19" count="1">
            <x v="94"/>
          </reference>
        </references>
      </pivotArea>
    </format>
    <format dxfId="1005">
      <pivotArea dataOnly="0" labelOnly="1" outline="0" fieldPosition="0">
        <references count="2">
          <reference field="18" count="1" selected="0">
            <x v="6"/>
          </reference>
          <reference field="19" count="1">
            <x v="47"/>
          </reference>
        </references>
      </pivotArea>
    </format>
    <format dxfId="1004">
      <pivotArea dataOnly="0" labelOnly="1" outline="0" fieldPosition="0">
        <references count="2">
          <reference field="18" count="1" selected="0">
            <x v="7"/>
          </reference>
          <reference field="19" count="1">
            <x v="52"/>
          </reference>
        </references>
      </pivotArea>
    </format>
    <format dxfId="1003">
      <pivotArea dataOnly="0" labelOnly="1" outline="0" fieldPosition="0">
        <references count="2">
          <reference field="18" count="1" selected="0">
            <x v="8"/>
          </reference>
          <reference field="19" count="1">
            <x v="22"/>
          </reference>
        </references>
      </pivotArea>
    </format>
    <format dxfId="1002">
      <pivotArea dataOnly="0" labelOnly="1" outline="0" fieldPosition="0">
        <references count="2">
          <reference field="18" count="1" selected="0">
            <x v="9"/>
          </reference>
          <reference field="19" count="1">
            <x v="26"/>
          </reference>
        </references>
      </pivotArea>
    </format>
    <format dxfId="1001">
      <pivotArea dataOnly="0" labelOnly="1" outline="0" fieldPosition="0">
        <references count="2">
          <reference field="18" count="1" selected="0">
            <x v="10"/>
          </reference>
          <reference field="19" count="1">
            <x v="27"/>
          </reference>
        </references>
      </pivotArea>
    </format>
    <format dxfId="1000">
      <pivotArea dataOnly="0" labelOnly="1" outline="0" fieldPosition="0">
        <references count="2">
          <reference field="18" count="1" selected="0">
            <x v="11"/>
          </reference>
          <reference field="19" count="1">
            <x v="2"/>
          </reference>
        </references>
      </pivotArea>
    </format>
    <format dxfId="999">
      <pivotArea dataOnly="0" labelOnly="1" outline="0" fieldPosition="0">
        <references count="2">
          <reference field="18" count="1" selected="0">
            <x v="12"/>
          </reference>
          <reference field="19" count="1">
            <x v="1"/>
          </reference>
        </references>
      </pivotArea>
    </format>
    <format dxfId="998">
      <pivotArea dataOnly="0" labelOnly="1" outline="0" fieldPosition="0">
        <references count="2">
          <reference field="18" count="1" selected="0">
            <x v="13"/>
          </reference>
          <reference field="19" count="1">
            <x v="3"/>
          </reference>
        </references>
      </pivotArea>
    </format>
    <format dxfId="997">
      <pivotArea dataOnly="0" labelOnly="1" outline="0" fieldPosition="0">
        <references count="2">
          <reference field="18" count="1" selected="0">
            <x v="14"/>
          </reference>
          <reference field="19" count="1">
            <x v="54"/>
          </reference>
        </references>
      </pivotArea>
    </format>
    <format dxfId="996">
      <pivotArea dataOnly="0" labelOnly="1" outline="0" fieldPosition="0">
        <references count="2">
          <reference field="18" count="1" selected="0">
            <x v="15"/>
          </reference>
          <reference field="19" count="1">
            <x v="79"/>
          </reference>
        </references>
      </pivotArea>
    </format>
    <format dxfId="995">
      <pivotArea dataOnly="0" labelOnly="1" outline="0" fieldPosition="0">
        <references count="2">
          <reference field="18" count="1" selected="0">
            <x v="16"/>
          </reference>
          <reference field="19" count="1">
            <x v="41"/>
          </reference>
        </references>
      </pivotArea>
    </format>
    <format dxfId="994">
      <pivotArea dataOnly="0" labelOnly="1" outline="0" fieldPosition="0">
        <references count="2">
          <reference field="18" count="1" selected="0">
            <x v="17"/>
          </reference>
          <reference field="19" count="1">
            <x v="74"/>
          </reference>
        </references>
      </pivotArea>
    </format>
    <format dxfId="993">
      <pivotArea dataOnly="0" labelOnly="1" outline="0" fieldPosition="0">
        <references count="2">
          <reference field="18" count="1" selected="0">
            <x v="18"/>
          </reference>
          <reference field="19" count="1">
            <x v="71"/>
          </reference>
        </references>
      </pivotArea>
    </format>
    <format dxfId="992">
      <pivotArea dataOnly="0" labelOnly="1" outline="0" fieldPosition="0">
        <references count="2">
          <reference field="18" count="1" selected="0">
            <x v="19"/>
          </reference>
          <reference field="19" count="1">
            <x v="75"/>
          </reference>
        </references>
      </pivotArea>
    </format>
    <format dxfId="991">
      <pivotArea dataOnly="0" labelOnly="1" outline="0" fieldPosition="0">
        <references count="2">
          <reference field="18" count="1" selected="0">
            <x v="20"/>
          </reference>
          <reference field="19" count="1">
            <x v="67"/>
          </reference>
        </references>
      </pivotArea>
    </format>
    <format dxfId="990">
      <pivotArea dataOnly="0" labelOnly="1" outline="0" fieldPosition="0">
        <references count="2">
          <reference field="18" count="1" selected="0">
            <x v="21"/>
          </reference>
          <reference field="19" count="1">
            <x v="65"/>
          </reference>
        </references>
      </pivotArea>
    </format>
    <format dxfId="989">
      <pivotArea dataOnly="0" labelOnly="1" outline="0" fieldPosition="0">
        <references count="2">
          <reference field="18" count="1" selected="0">
            <x v="22"/>
          </reference>
          <reference field="19" count="1">
            <x v="70"/>
          </reference>
        </references>
      </pivotArea>
    </format>
    <format dxfId="988">
      <pivotArea dataOnly="0" labelOnly="1" outline="0" fieldPosition="0">
        <references count="2">
          <reference field="18" count="1" selected="0">
            <x v="23"/>
          </reference>
          <reference field="19" count="1">
            <x v="69"/>
          </reference>
        </references>
      </pivotArea>
    </format>
    <format dxfId="987">
      <pivotArea dataOnly="0" labelOnly="1" outline="0" fieldPosition="0">
        <references count="2">
          <reference field="18" count="1" selected="0">
            <x v="24"/>
          </reference>
          <reference field="19" count="1">
            <x v="96"/>
          </reference>
        </references>
      </pivotArea>
    </format>
    <format dxfId="986">
      <pivotArea dataOnly="0" labelOnly="1" outline="0" fieldPosition="0">
        <references count="2">
          <reference field="18" count="1" selected="0">
            <x v="25"/>
          </reference>
          <reference field="19" count="1">
            <x v="95"/>
          </reference>
        </references>
      </pivotArea>
    </format>
    <format dxfId="985">
      <pivotArea dataOnly="0" labelOnly="1" outline="0" fieldPosition="0">
        <references count="2">
          <reference field="18" count="1" selected="0">
            <x v="26"/>
          </reference>
          <reference field="19" count="1">
            <x v="140"/>
          </reference>
        </references>
      </pivotArea>
    </format>
    <format dxfId="984">
      <pivotArea dataOnly="0" labelOnly="1" outline="0" fieldPosition="0">
        <references count="2">
          <reference field="18" count="1" selected="0">
            <x v="27"/>
          </reference>
          <reference field="19" count="1">
            <x v="99"/>
          </reference>
        </references>
      </pivotArea>
    </format>
    <format dxfId="983">
      <pivotArea dataOnly="0" labelOnly="1" outline="0" fieldPosition="0">
        <references count="2">
          <reference field="18" count="1" selected="0">
            <x v="28"/>
          </reference>
          <reference field="19" count="1">
            <x v="85"/>
          </reference>
        </references>
      </pivotArea>
    </format>
    <format dxfId="982">
      <pivotArea dataOnly="0" labelOnly="1" outline="0" fieldPosition="0">
        <references count="2">
          <reference field="18" count="1" selected="0">
            <x v="29"/>
          </reference>
          <reference field="19" count="1">
            <x v="97"/>
          </reference>
        </references>
      </pivotArea>
    </format>
    <format dxfId="981">
      <pivotArea dataOnly="0" labelOnly="1" outline="0" fieldPosition="0">
        <references count="2">
          <reference field="18" count="1" selected="0">
            <x v="30"/>
          </reference>
          <reference field="19" count="1">
            <x v="19"/>
          </reference>
        </references>
      </pivotArea>
    </format>
    <format dxfId="980">
      <pivotArea dataOnly="0" labelOnly="1" outline="0" fieldPosition="0">
        <references count="2">
          <reference field="18" count="1" selected="0">
            <x v="31"/>
          </reference>
          <reference field="19" count="1">
            <x v="17"/>
          </reference>
        </references>
      </pivotArea>
    </format>
    <format dxfId="979">
      <pivotArea dataOnly="0" labelOnly="1" outline="0" fieldPosition="0">
        <references count="2">
          <reference field="18" count="1" selected="0">
            <x v="32"/>
          </reference>
          <reference field="19" count="1">
            <x v="144"/>
          </reference>
        </references>
      </pivotArea>
    </format>
    <format dxfId="978">
      <pivotArea dataOnly="0" labelOnly="1" outline="0" fieldPosition="0">
        <references count="2">
          <reference field="18" count="1" selected="0">
            <x v="33"/>
          </reference>
          <reference field="19" count="1">
            <x v="66"/>
          </reference>
        </references>
      </pivotArea>
    </format>
    <format dxfId="977">
      <pivotArea dataOnly="0" labelOnly="1" outline="0" fieldPosition="0">
        <references count="2">
          <reference field="18" count="1" selected="0">
            <x v="34"/>
          </reference>
          <reference field="19" count="1">
            <x v="10"/>
          </reference>
        </references>
      </pivotArea>
    </format>
    <format dxfId="976">
      <pivotArea dataOnly="0" labelOnly="1" outline="0" fieldPosition="0">
        <references count="2">
          <reference field="18" count="1" selected="0">
            <x v="35"/>
          </reference>
          <reference field="19" count="1">
            <x v="68"/>
          </reference>
        </references>
      </pivotArea>
    </format>
    <format dxfId="975">
      <pivotArea dataOnly="0" labelOnly="1" outline="0" fieldPosition="0">
        <references count="2">
          <reference field="18" count="1" selected="0">
            <x v="36"/>
          </reference>
          <reference field="19" count="1">
            <x v="83"/>
          </reference>
        </references>
      </pivotArea>
    </format>
    <format dxfId="974">
      <pivotArea dataOnly="0" labelOnly="1" outline="0" fieldPosition="0">
        <references count="2">
          <reference field="18" count="1" selected="0">
            <x v="37"/>
          </reference>
          <reference field="19" count="1">
            <x v="98"/>
          </reference>
        </references>
      </pivotArea>
    </format>
    <format dxfId="973">
      <pivotArea dataOnly="0" labelOnly="1" outline="0" fieldPosition="0">
        <references count="2">
          <reference field="18" count="1" selected="0">
            <x v="38"/>
          </reference>
          <reference field="19" count="1">
            <x v="43"/>
          </reference>
        </references>
      </pivotArea>
    </format>
    <format dxfId="972">
      <pivotArea dataOnly="0" labelOnly="1" outline="0" fieldPosition="0">
        <references count="2">
          <reference field="18" count="1" selected="0">
            <x v="39"/>
          </reference>
          <reference field="19" count="1">
            <x v="77"/>
          </reference>
        </references>
      </pivotArea>
    </format>
    <format dxfId="971">
      <pivotArea dataOnly="0" labelOnly="1" outline="0" fieldPosition="0">
        <references count="2">
          <reference field="18" count="1" selected="0">
            <x v="40"/>
          </reference>
          <reference field="19" count="1">
            <x v="73"/>
          </reference>
        </references>
      </pivotArea>
    </format>
    <format dxfId="970">
      <pivotArea dataOnly="0" labelOnly="1" outline="0" fieldPosition="0">
        <references count="2">
          <reference field="18" count="1" selected="0">
            <x v="41"/>
          </reference>
          <reference field="19" count="1">
            <x v="72"/>
          </reference>
        </references>
      </pivotArea>
    </format>
    <format dxfId="969">
      <pivotArea dataOnly="0" labelOnly="1" outline="0" fieldPosition="0">
        <references count="2">
          <reference field="18" count="1" selected="0">
            <x v="42"/>
          </reference>
          <reference field="19" count="1">
            <x v="44"/>
          </reference>
        </references>
      </pivotArea>
    </format>
    <format dxfId="968">
      <pivotArea dataOnly="0" labelOnly="1" outline="0" fieldPosition="0">
        <references count="2">
          <reference field="18" count="1" selected="0">
            <x v="43"/>
          </reference>
          <reference field="19" count="1">
            <x v="86"/>
          </reference>
        </references>
      </pivotArea>
    </format>
    <format dxfId="967">
      <pivotArea dataOnly="0" labelOnly="1" outline="0" fieldPosition="0">
        <references count="2">
          <reference field="18" count="1" selected="0">
            <x v="44"/>
          </reference>
          <reference field="19" count="1">
            <x v="20"/>
          </reference>
        </references>
      </pivotArea>
    </format>
    <format dxfId="966">
      <pivotArea dataOnly="0" labelOnly="1" outline="0" fieldPosition="0">
        <references count="2">
          <reference field="18" count="1" selected="0">
            <x v="45"/>
          </reference>
          <reference field="19" count="1">
            <x v="142"/>
          </reference>
        </references>
      </pivotArea>
    </format>
    <format dxfId="965">
      <pivotArea dataOnly="0" labelOnly="1" outline="0" fieldPosition="0">
        <references count="2">
          <reference field="18" count="1" selected="0">
            <x v="46"/>
          </reference>
          <reference field="19" count="1">
            <x v="93"/>
          </reference>
        </references>
      </pivotArea>
    </format>
    <format dxfId="964">
      <pivotArea dataOnly="0" labelOnly="1" outline="0" fieldPosition="0">
        <references count="2">
          <reference field="18" count="1" selected="0">
            <x v="47"/>
          </reference>
          <reference field="19" count="1">
            <x v="9"/>
          </reference>
        </references>
      </pivotArea>
    </format>
    <format dxfId="963">
      <pivotArea dataOnly="0" labelOnly="1" outline="0" fieldPosition="0">
        <references count="2">
          <reference field="18" count="1" selected="0">
            <x v="48"/>
          </reference>
          <reference field="19" count="1">
            <x v="76"/>
          </reference>
        </references>
      </pivotArea>
    </format>
    <format dxfId="962">
      <pivotArea dataOnly="0" labelOnly="1" outline="0" fieldPosition="0">
        <references count="2">
          <reference field="18" count="1" selected="0">
            <x v="49"/>
          </reference>
          <reference field="19" count="1">
            <x v="92"/>
          </reference>
        </references>
      </pivotArea>
    </format>
    <format dxfId="961">
      <pivotArea dataOnly="0" labelOnly="1" outline="0" fieldPosition="0">
        <references count="2">
          <reference field="18" count="1" selected="0">
            <x v="50"/>
          </reference>
          <reference field="19" count="1">
            <x v="48"/>
          </reference>
        </references>
      </pivotArea>
    </format>
    <format dxfId="960">
      <pivotArea dataOnly="0" labelOnly="1" outline="0" fieldPosition="0">
        <references count="2">
          <reference field="18" count="1" selected="0">
            <x v="51"/>
          </reference>
          <reference field="19" count="1">
            <x v="100"/>
          </reference>
        </references>
      </pivotArea>
    </format>
    <format dxfId="959">
      <pivotArea dataOnly="0" labelOnly="1" outline="0" fieldPosition="0">
        <references count="2">
          <reference field="18" count="1" selected="0">
            <x v="52"/>
          </reference>
          <reference field="19" count="1">
            <x v="101"/>
          </reference>
        </references>
      </pivotArea>
    </format>
    <format dxfId="958">
      <pivotArea dataOnly="0" labelOnly="1" outline="0" fieldPosition="0">
        <references count="2">
          <reference field="18" count="1" selected="0">
            <x v="53"/>
          </reference>
          <reference field="19" count="1">
            <x v="103"/>
          </reference>
        </references>
      </pivotArea>
    </format>
    <format dxfId="957">
      <pivotArea dataOnly="0" labelOnly="1" outline="0" fieldPosition="0">
        <references count="2">
          <reference field="18" count="1" selected="0">
            <x v="54"/>
          </reference>
          <reference field="19" count="1">
            <x v="102"/>
          </reference>
        </references>
      </pivotArea>
    </format>
    <format dxfId="956">
      <pivotArea dataOnly="0" labelOnly="1" outline="0" fieldPosition="0">
        <references count="2">
          <reference field="18" count="1" selected="0">
            <x v="55"/>
          </reference>
          <reference field="19" count="1">
            <x v="104"/>
          </reference>
        </references>
      </pivotArea>
    </format>
    <format dxfId="955">
      <pivotArea dataOnly="0" labelOnly="1" outline="0" fieldPosition="0">
        <references count="2">
          <reference field="18" count="1" selected="0">
            <x v="56"/>
          </reference>
          <reference field="19" count="1">
            <x v="50"/>
          </reference>
        </references>
      </pivotArea>
    </format>
    <format dxfId="954">
      <pivotArea dataOnly="0" labelOnly="1" outline="0" fieldPosition="0">
        <references count="2">
          <reference field="18" count="1" selected="0">
            <x v="57"/>
          </reference>
          <reference field="19" count="1">
            <x v="35"/>
          </reference>
        </references>
      </pivotArea>
    </format>
    <format dxfId="953">
      <pivotArea dataOnly="0" labelOnly="1" outline="0" fieldPosition="0">
        <references count="2">
          <reference field="18" count="1" selected="0">
            <x v="58"/>
          </reference>
          <reference field="19" count="1">
            <x v="136"/>
          </reference>
        </references>
      </pivotArea>
    </format>
    <format dxfId="952">
      <pivotArea dataOnly="0" labelOnly="1" outline="0" fieldPosition="0">
        <references count="2">
          <reference field="18" count="1" selected="0">
            <x v="59"/>
          </reference>
          <reference field="19" count="1">
            <x v="124"/>
          </reference>
        </references>
      </pivotArea>
    </format>
    <format dxfId="951">
      <pivotArea dataOnly="0" labelOnly="1" outline="0" fieldPosition="0">
        <references count="2">
          <reference field="18" count="1" selected="0">
            <x v="60"/>
          </reference>
          <reference field="19" count="1">
            <x v="129"/>
          </reference>
        </references>
      </pivotArea>
    </format>
    <format dxfId="950">
      <pivotArea dataOnly="0" labelOnly="1" outline="0" fieldPosition="0">
        <references count="2">
          <reference field="18" count="1" selected="0">
            <x v="61"/>
          </reference>
          <reference field="19" count="1">
            <x v="5"/>
          </reference>
        </references>
      </pivotArea>
    </format>
    <format dxfId="949">
      <pivotArea dataOnly="0" labelOnly="1" outline="0" fieldPosition="0">
        <references count="2">
          <reference field="18" count="1" selected="0">
            <x v="62"/>
          </reference>
          <reference field="19" count="1">
            <x v="8"/>
          </reference>
        </references>
      </pivotArea>
    </format>
    <format dxfId="948">
      <pivotArea dataOnly="0" labelOnly="1" outline="0" fieldPosition="0">
        <references count="2">
          <reference field="18" count="1" selected="0">
            <x v="63"/>
          </reference>
          <reference field="19" count="1">
            <x v="6"/>
          </reference>
        </references>
      </pivotArea>
    </format>
    <format dxfId="947">
      <pivotArea dataOnly="0" labelOnly="1" outline="0" fieldPosition="0">
        <references count="2">
          <reference field="18" count="1" selected="0">
            <x v="64"/>
          </reference>
          <reference field="19" count="1">
            <x v="7"/>
          </reference>
        </references>
      </pivotArea>
    </format>
    <format dxfId="946">
      <pivotArea dataOnly="0" labelOnly="1" outline="0" fieldPosition="0">
        <references count="2">
          <reference field="18" count="1" selected="0">
            <x v="65"/>
          </reference>
          <reference field="19" count="1">
            <x v="80"/>
          </reference>
        </references>
      </pivotArea>
    </format>
    <format dxfId="945">
      <pivotArea dataOnly="0" labelOnly="1" outline="0" fieldPosition="0">
        <references count="2">
          <reference field="18" count="1" selected="0">
            <x v="66"/>
          </reference>
          <reference field="19" count="1">
            <x v="128"/>
          </reference>
        </references>
      </pivotArea>
    </format>
    <format dxfId="944">
      <pivotArea dataOnly="0" labelOnly="1" outline="0" fieldPosition="0">
        <references count="2">
          <reference field="18" count="1" selected="0">
            <x v="67"/>
          </reference>
          <reference field="19" count="1">
            <x v="118"/>
          </reference>
        </references>
      </pivotArea>
    </format>
    <format dxfId="943">
      <pivotArea dataOnly="0" labelOnly="1" outline="0" fieldPosition="0">
        <references count="2">
          <reference field="18" count="1" selected="0">
            <x v="68"/>
          </reference>
          <reference field="19" count="1">
            <x v="116"/>
          </reference>
        </references>
      </pivotArea>
    </format>
    <format dxfId="942">
      <pivotArea dataOnly="0" labelOnly="1" outline="0" fieldPosition="0">
        <references count="2">
          <reference field="18" count="1" selected="0">
            <x v="69"/>
          </reference>
          <reference field="19" count="1">
            <x v="114"/>
          </reference>
        </references>
      </pivotArea>
    </format>
    <format dxfId="941">
      <pivotArea dataOnly="0" labelOnly="1" outline="0" fieldPosition="0">
        <references count="2">
          <reference field="18" count="1" selected="0">
            <x v="70"/>
          </reference>
          <reference field="19" count="1">
            <x v="119"/>
          </reference>
        </references>
      </pivotArea>
    </format>
    <format dxfId="940">
      <pivotArea dataOnly="0" labelOnly="1" outline="0" fieldPosition="0">
        <references count="2">
          <reference field="18" count="1" selected="0">
            <x v="71"/>
          </reference>
          <reference field="19" count="1">
            <x v="113"/>
          </reference>
        </references>
      </pivotArea>
    </format>
    <format dxfId="939">
      <pivotArea dataOnly="0" labelOnly="1" outline="0" fieldPosition="0">
        <references count="2">
          <reference field="18" count="1" selected="0">
            <x v="72"/>
          </reference>
          <reference field="19" count="1">
            <x v="122"/>
          </reference>
        </references>
      </pivotArea>
    </format>
    <format dxfId="938">
      <pivotArea dataOnly="0" labelOnly="1" outline="0" fieldPosition="0">
        <references count="2">
          <reference field="18" count="1" selected="0">
            <x v="73"/>
          </reference>
          <reference field="19" count="1">
            <x v="125"/>
          </reference>
        </references>
      </pivotArea>
    </format>
    <format dxfId="937">
      <pivotArea dataOnly="0" labelOnly="1" outline="0" fieldPosition="0">
        <references count="2">
          <reference field="18" count="1" selected="0">
            <x v="74"/>
          </reference>
          <reference field="19" count="1">
            <x v="130"/>
          </reference>
        </references>
      </pivotArea>
    </format>
    <format dxfId="936">
      <pivotArea dataOnly="0" labelOnly="1" outline="0" fieldPosition="0">
        <references count="2">
          <reference field="18" count="1" selected="0">
            <x v="75"/>
          </reference>
          <reference field="19" count="1">
            <x v="126"/>
          </reference>
        </references>
      </pivotArea>
    </format>
    <format dxfId="935">
      <pivotArea dataOnly="0" labelOnly="1" outline="0" fieldPosition="0">
        <references count="2">
          <reference field="18" count="1" selected="0">
            <x v="76"/>
          </reference>
          <reference field="19" count="1">
            <x v="115"/>
          </reference>
        </references>
      </pivotArea>
    </format>
    <format dxfId="934">
      <pivotArea dataOnly="0" labelOnly="1" outline="0" fieldPosition="0">
        <references count="2">
          <reference field="18" count="1" selected="0">
            <x v="77"/>
          </reference>
          <reference field="19" count="1">
            <x v="123"/>
          </reference>
        </references>
      </pivotArea>
    </format>
    <format dxfId="933">
      <pivotArea dataOnly="0" labelOnly="1" outline="0" fieldPosition="0">
        <references count="2">
          <reference field="18" count="1" selected="0">
            <x v="78"/>
          </reference>
          <reference field="19" count="1">
            <x v="110"/>
          </reference>
        </references>
      </pivotArea>
    </format>
    <format dxfId="932">
      <pivotArea dataOnly="0" labelOnly="1" outline="0" fieldPosition="0">
        <references count="2">
          <reference field="18" count="1" selected="0">
            <x v="79"/>
          </reference>
          <reference field="19" count="1">
            <x v="109"/>
          </reference>
        </references>
      </pivotArea>
    </format>
    <format dxfId="931">
      <pivotArea dataOnly="0" labelOnly="1" outline="0" fieldPosition="0">
        <references count="2">
          <reference field="18" count="1" selected="0">
            <x v="80"/>
          </reference>
          <reference field="19" count="1">
            <x v="45"/>
          </reference>
        </references>
      </pivotArea>
    </format>
    <format dxfId="930">
      <pivotArea dataOnly="0" labelOnly="1" outline="0" fieldPosition="0">
        <references count="2">
          <reference field="18" count="1" selected="0">
            <x v="81"/>
          </reference>
          <reference field="19" count="1">
            <x v="21"/>
          </reference>
        </references>
      </pivotArea>
    </format>
    <format dxfId="929">
      <pivotArea dataOnly="0" labelOnly="1" outline="0" fieldPosition="0">
        <references count="2">
          <reference field="18" count="1" selected="0">
            <x v="82"/>
          </reference>
          <reference field="19" count="1">
            <x v="23"/>
          </reference>
        </references>
      </pivotArea>
    </format>
    <format dxfId="928">
      <pivotArea dataOnly="0" labelOnly="1" outline="0" fieldPosition="0">
        <references count="2">
          <reference field="18" count="1" selected="0">
            <x v="83"/>
          </reference>
          <reference field="19" count="1">
            <x v="58"/>
          </reference>
        </references>
      </pivotArea>
    </format>
    <format dxfId="927">
      <pivotArea dataOnly="0" labelOnly="1" outline="0" fieldPosition="0">
        <references count="2">
          <reference field="18" count="1" selected="0">
            <x v="84"/>
          </reference>
          <reference field="19" count="1">
            <x v="55"/>
          </reference>
        </references>
      </pivotArea>
    </format>
    <format dxfId="926">
      <pivotArea dataOnly="0" labelOnly="1" outline="0" fieldPosition="0">
        <references count="2">
          <reference field="18" count="1" selected="0">
            <x v="85"/>
          </reference>
          <reference field="19" count="1">
            <x v="56"/>
          </reference>
        </references>
      </pivotArea>
    </format>
    <format dxfId="925">
      <pivotArea dataOnly="0" labelOnly="1" outline="0" fieldPosition="0">
        <references count="2">
          <reference field="18" count="1" selected="0">
            <x v="86"/>
          </reference>
          <reference field="19" count="1">
            <x v="107"/>
          </reference>
        </references>
      </pivotArea>
    </format>
    <format dxfId="924">
      <pivotArea dataOnly="0" labelOnly="1" outline="0" fieldPosition="0">
        <references count="2">
          <reference field="18" count="1" selected="0">
            <x v="87"/>
          </reference>
          <reference field="19" count="1">
            <x v="106"/>
          </reference>
        </references>
      </pivotArea>
    </format>
    <format dxfId="923">
      <pivotArea dataOnly="0" labelOnly="1" outline="0" fieldPosition="0">
        <references count="2">
          <reference field="18" count="1" selected="0">
            <x v="88"/>
          </reference>
          <reference field="19" count="1">
            <x v="57"/>
          </reference>
        </references>
      </pivotArea>
    </format>
    <format dxfId="922">
      <pivotArea dataOnly="0" labelOnly="1" outline="0" fieldPosition="0">
        <references count="2">
          <reference field="18" count="1" selected="0">
            <x v="89"/>
          </reference>
          <reference field="19" count="1">
            <x v="121"/>
          </reference>
        </references>
      </pivotArea>
    </format>
    <format dxfId="921">
      <pivotArea dataOnly="0" labelOnly="1" outline="0" fieldPosition="0">
        <references count="2">
          <reference field="18" count="1" selected="0">
            <x v="90"/>
          </reference>
          <reference field="19" count="1">
            <x v="29"/>
          </reference>
        </references>
      </pivotArea>
    </format>
    <format dxfId="920">
      <pivotArea dataOnly="0" labelOnly="1" outline="0" fieldPosition="0">
        <references count="2">
          <reference field="18" count="1" selected="0">
            <x v="91"/>
          </reference>
          <reference field="19" count="1">
            <x v="117"/>
          </reference>
        </references>
      </pivotArea>
    </format>
    <format dxfId="919">
      <pivotArea dataOnly="0" labelOnly="1" outline="0" fieldPosition="0">
        <references count="2">
          <reference field="18" count="1" selected="0">
            <x v="92"/>
          </reference>
          <reference field="19" count="1">
            <x v="120"/>
          </reference>
        </references>
      </pivotArea>
    </format>
    <format dxfId="918">
      <pivotArea dataOnly="0" labelOnly="1" outline="0" fieldPosition="0">
        <references count="2">
          <reference field="18" count="1" selected="0">
            <x v="93"/>
          </reference>
          <reference field="19" count="1">
            <x v="112"/>
          </reference>
        </references>
      </pivotArea>
    </format>
    <format dxfId="917">
      <pivotArea dataOnly="0" labelOnly="1" outline="0" fieldPosition="0">
        <references count="2">
          <reference field="18" count="1" selected="0">
            <x v="94"/>
          </reference>
          <reference field="19" count="1">
            <x v="89"/>
          </reference>
        </references>
      </pivotArea>
    </format>
    <format dxfId="916">
      <pivotArea dataOnly="0" labelOnly="1" outline="0" fieldPosition="0">
        <references count="2">
          <reference field="18" count="1" selected="0">
            <x v="95"/>
          </reference>
          <reference field="19" count="1">
            <x v="90"/>
          </reference>
        </references>
      </pivotArea>
    </format>
    <format dxfId="915">
      <pivotArea dataOnly="0" labelOnly="1" outline="0" fieldPosition="0">
        <references count="2">
          <reference field="18" count="1" selected="0">
            <x v="96"/>
          </reference>
          <reference field="19" count="1">
            <x v="143"/>
          </reference>
        </references>
      </pivotArea>
    </format>
    <format dxfId="914">
      <pivotArea dataOnly="0" labelOnly="1" outline="0" fieldPosition="0">
        <references count="2">
          <reference field="18" count="1" selected="0">
            <x v="97"/>
          </reference>
          <reference field="19" count="1">
            <x v="87"/>
          </reference>
        </references>
      </pivotArea>
    </format>
    <format dxfId="913">
      <pivotArea dataOnly="0" labelOnly="1" outline="0" fieldPosition="0">
        <references count="2">
          <reference field="18" count="1" selected="0">
            <x v="98"/>
          </reference>
          <reference field="19" count="1">
            <x v="46"/>
          </reference>
        </references>
      </pivotArea>
    </format>
    <format dxfId="912">
      <pivotArea dataOnly="0" labelOnly="1" outline="0" fieldPosition="0">
        <references count="2">
          <reference field="18" count="1" selected="0">
            <x v="99"/>
          </reference>
          <reference field="19" count="1">
            <x v="42"/>
          </reference>
        </references>
      </pivotArea>
    </format>
    <format dxfId="911">
      <pivotArea dataOnly="0" labelOnly="1" outline="0" fieldPosition="0">
        <references count="2">
          <reference field="18" count="1" selected="0">
            <x v="100"/>
          </reference>
          <reference field="19" count="1">
            <x v="127"/>
          </reference>
        </references>
      </pivotArea>
    </format>
    <format dxfId="910">
      <pivotArea dataOnly="0" labelOnly="1" outline="0" fieldPosition="0">
        <references count="2">
          <reference field="18" count="1" selected="0">
            <x v="101"/>
          </reference>
          <reference field="19" count="1">
            <x v="105"/>
          </reference>
        </references>
      </pivotArea>
    </format>
    <format dxfId="909">
      <pivotArea dataOnly="0" labelOnly="1" outline="0" fieldPosition="0">
        <references count="2">
          <reference field="18" count="1" selected="0">
            <x v="102"/>
          </reference>
          <reference field="19" count="1">
            <x v="53"/>
          </reference>
        </references>
      </pivotArea>
    </format>
    <format dxfId="908">
      <pivotArea dataOnly="0" labelOnly="1" outline="0" fieldPosition="0">
        <references count="2">
          <reference field="18" count="1" selected="0">
            <x v="103"/>
          </reference>
          <reference field="19" count="1">
            <x v="111"/>
          </reference>
        </references>
      </pivotArea>
    </format>
    <format dxfId="907">
      <pivotArea dataOnly="0" labelOnly="1" outline="0" fieldPosition="0">
        <references count="2">
          <reference field="18" count="1" selected="0">
            <x v="104"/>
          </reference>
          <reference field="19" count="1">
            <x v="30"/>
          </reference>
        </references>
      </pivotArea>
    </format>
    <format dxfId="906">
      <pivotArea dataOnly="0" labelOnly="1" outline="0" fieldPosition="0">
        <references count="2">
          <reference field="18" count="1" selected="0">
            <x v="105"/>
          </reference>
          <reference field="19" count="1">
            <x v="91"/>
          </reference>
        </references>
      </pivotArea>
    </format>
    <format dxfId="905">
      <pivotArea dataOnly="0" labelOnly="1" outline="0" fieldPosition="0">
        <references count="2">
          <reference field="18" count="1" selected="0">
            <x v="106"/>
          </reference>
          <reference field="19" count="1">
            <x v="82"/>
          </reference>
        </references>
      </pivotArea>
    </format>
    <format dxfId="904">
      <pivotArea dataOnly="0" labelOnly="1" outline="0" fieldPosition="0">
        <references count="2">
          <reference field="18" count="1" selected="0">
            <x v="107"/>
          </reference>
          <reference field="19" count="1">
            <x v="31"/>
          </reference>
        </references>
      </pivotArea>
    </format>
    <format dxfId="903">
      <pivotArea dataOnly="0" labelOnly="1" outline="0" fieldPosition="0">
        <references count="2">
          <reference field="18" count="1" selected="0">
            <x v="108"/>
          </reference>
          <reference field="19" count="1">
            <x v="139"/>
          </reference>
        </references>
      </pivotArea>
    </format>
    <format dxfId="902">
      <pivotArea dataOnly="0" labelOnly="1" outline="0" fieldPosition="0">
        <references count="2">
          <reference field="18" count="1" selected="0">
            <x v="109"/>
          </reference>
          <reference field="19" count="1">
            <x v="138"/>
          </reference>
        </references>
      </pivotArea>
    </format>
    <format dxfId="901">
      <pivotArea dataOnly="0" labelOnly="1" outline="0" fieldPosition="0">
        <references count="2">
          <reference field="18" count="1" selected="0">
            <x v="110"/>
          </reference>
          <reference field="19" count="1">
            <x v="133"/>
          </reference>
        </references>
      </pivotArea>
    </format>
    <format dxfId="900">
      <pivotArea dataOnly="0" labelOnly="1" outline="0" fieldPosition="0">
        <references count="2">
          <reference field="18" count="1" selected="0">
            <x v="111"/>
          </reference>
          <reference field="19" count="1">
            <x v="14"/>
          </reference>
        </references>
      </pivotArea>
    </format>
    <format dxfId="899">
      <pivotArea dataOnly="0" labelOnly="1" outline="0" fieldPosition="0">
        <references count="2">
          <reference field="18" count="1" selected="0">
            <x v="112"/>
          </reference>
          <reference field="19" count="1">
            <x v="15"/>
          </reference>
        </references>
      </pivotArea>
    </format>
    <format dxfId="898">
      <pivotArea dataOnly="0" labelOnly="1" outline="0" fieldPosition="0">
        <references count="2">
          <reference field="18" count="1" selected="0">
            <x v="113"/>
          </reference>
          <reference field="19" count="1">
            <x v="12"/>
          </reference>
        </references>
      </pivotArea>
    </format>
    <format dxfId="897">
      <pivotArea dataOnly="0" labelOnly="1" outline="0" fieldPosition="0">
        <references count="2">
          <reference field="18" count="1" selected="0">
            <x v="114"/>
          </reference>
          <reference field="19" count="1">
            <x v="13"/>
          </reference>
        </references>
      </pivotArea>
    </format>
    <format dxfId="896">
      <pivotArea dataOnly="0" labelOnly="1" outline="0" fieldPosition="0">
        <references count="2">
          <reference field="18" count="1" selected="0">
            <x v="115"/>
          </reference>
          <reference field="19" count="1">
            <x v="11"/>
          </reference>
        </references>
      </pivotArea>
    </format>
    <format dxfId="895">
      <pivotArea dataOnly="0" labelOnly="1" outline="0" fieldPosition="0">
        <references count="2">
          <reference field="18" count="1" selected="0">
            <x v="116"/>
          </reference>
          <reference field="19" count="1">
            <x v="78"/>
          </reference>
        </references>
      </pivotArea>
    </format>
    <format dxfId="894">
      <pivotArea dataOnly="0" labelOnly="1" outline="0" fieldPosition="0">
        <references count="2">
          <reference field="18" count="1" selected="0">
            <x v="117"/>
          </reference>
          <reference field="19" count="1">
            <x v="16"/>
          </reference>
        </references>
      </pivotArea>
    </format>
    <format dxfId="893">
      <pivotArea dataOnly="0" labelOnly="1" outline="0" fieldPosition="0">
        <references count="2">
          <reference field="18" count="1" selected="0">
            <x v="118"/>
          </reference>
          <reference field="19" count="1">
            <x v="36"/>
          </reference>
        </references>
      </pivotArea>
    </format>
    <format dxfId="892">
      <pivotArea dataOnly="0" labelOnly="1" outline="0" fieldPosition="0">
        <references count="2">
          <reference field="18" count="1" selected="0">
            <x v="119"/>
          </reference>
          <reference field="19" count="1">
            <x v="84"/>
          </reference>
        </references>
      </pivotArea>
    </format>
    <format dxfId="891">
      <pivotArea dataOnly="0" labelOnly="1" outline="0" fieldPosition="0">
        <references count="2">
          <reference field="18" count="1" selected="0">
            <x v="120"/>
          </reference>
          <reference field="19" count="1">
            <x v="40"/>
          </reference>
        </references>
      </pivotArea>
    </format>
    <format dxfId="890">
      <pivotArea dataOnly="0" labelOnly="1" outline="0" fieldPosition="0">
        <references count="2">
          <reference field="18" count="1" selected="0">
            <x v="121"/>
          </reference>
          <reference field="19" count="1">
            <x v="18"/>
          </reference>
        </references>
      </pivotArea>
    </format>
    <format dxfId="889">
      <pivotArea dataOnly="0" labelOnly="1" outline="0" fieldPosition="0">
        <references count="2">
          <reference field="18" count="1" selected="0">
            <x v="122"/>
          </reference>
          <reference field="19" count="1">
            <x v="39"/>
          </reference>
        </references>
      </pivotArea>
    </format>
    <format dxfId="888">
      <pivotArea dataOnly="0" labelOnly="1" outline="0" fieldPosition="0">
        <references count="2">
          <reference field="18" count="1" selected="0">
            <x v="123"/>
          </reference>
          <reference field="19" count="1">
            <x v="59"/>
          </reference>
        </references>
      </pivotArea>
    </format>
    <format dxfId="887">
      <pivotArea dataOnly="0" labelOnly="1" outline="0" fieldPosition="0">
        <references count="2">
          <reference field="18" count="1" selected="0">
            <x v="124"/>
          </reference>
          <reference field="19" count="1">
            <x v="141"/>
          </reference>
        </references>
      </pivotArea>
    </format>
    <format dxfId="886">
      <pivotArea dataOnly="0" labelOnly="1" outline="0" fieldPosition="0">
        <references count="2">
          <reference field="18" count="1" selected="0">
            <x v="125"/>
          </reference>
          <reference field="19" count="1">
            <x v="34"/>
          </reference>
        </references>
      </pivotArea>
    </format>
    <format dxfId="885">
      <pivotArea dataOnly="0" labelOnly="1" outline="0" fieldPosition="0">
        <references count="2">
          <reference field="18" count="1" selected="0">
            <x v="126"/>
          </reference>
          <reference field="19" count="1">
            <x v="62"/>
          </reference>
        </references>
      </pivotArea>
    </format>
    <format dxfId="884">
      <pivotArea dataOnly="0" labelOnly="1" outline="0" fieldPosition="0">
        <references count="2">
          <reference field="18" count="1" selected="0">
            <x v="127"/>
          </reference>
          <reference field="19" count="1">
            <x v="64"/>
          </reference>
        </references>
      </pivotArea>
    </format>
    <format dxfId="883">
      <pivotArea dataOnly="0" labelOnly="1" outline="0" fieldPosition="0">
        <references count="2">
          <reference field="18" count="1" selected="0">
            <x v="128"/>
          </reference>
          <reference field="19" count="1">
            <x v="63"/>
          </reference>
        </references>
      </pivotArea>
    </format>
    <format dxfId="882">
      <pivotArea dataOnly="0" labelOnly="1" outline="0" fieldPosition="0">
        <references count="2">
          <reference field="18" count="1" selected="0">
            <x v="129"/>
          </reference>
          <reference field="19" count="1">
            <x v="131"/>
          </reference>
        </references>
      </pivotArea>
    </format>
    <format dxfId="881">
      <pivotArea dataOnly="0" labelOnly="1" outline="0" fieldPosition="0">
        <references count="2">
          <reference field="18" count="1" selected="0">
            <x v="130"/>
          </reference>
          <reference field="19" count="1">
            <x v="37"/>
          </reference>
        </references>
      </pivotArea>
    </format>
    <format dxfId="880">
      <pivotArea dataOnly="0" labelOnly="1" outline="0" fieldPosition="0">
        <references count="2">
          <reference field="18" count="1" selected="0">
            <x v="131"/>
          </reference>
          <reference field="19" count="1">
            <x v="38"/>
          </reference>
        </references>
      </pivotArea>
    </format>
    <format dxfId="879">
      <pivotArea dataOnly="0" labelOnly="1" outline="0" fieldPosition="0">
        <references count="2">
          <reference field="18" count="1" selected="0">
            <x v="132"/>
          </reference>
          <reference field="19" count="1">
            <x v="88"/>
          </reference>
        </references>
      </pivotArea>
    </format>
    <format dxfId="878">
      <pivotArea dataOnly="0" labelOnly="1" outline="0" fieldPosition="0">
        <references count="2">
          <reference field="18" count="1" selected="0">
            <x v="133"/>
          </reference>
          <reference field="19" count="1">
            <x v="49"/>
          </reference>
        </references>
      </pivotArea>
    </format>
    <format dxfId="877">
      <pivotArea dataOnly="0" labelOnly="1" outline="0" fieldPosition="0">
        <references count="2">
          <reference field="18" count="1" selected="0">
            <x v="134"/>
          </reference>
          <reference field="19" count="1">
            <x v="81"/>
          </reference>
        </references>
      </pivotArea>
    </format>
    <format dxfId="876">
      <pivotArea dataOnly="0" labelOnly="1" outline="0" fieldPosition="0">
        <references count="2">
          <reference field="18" count="1" selected="0">
            <x v="135"/>
          </reference>
          <reference field="19" count="1">
            <x v="4"/>
          </reference>
        </references>
      </pivotArea>
    </format>
    <format dxfId="875">
      <pivotArea dataOnly="0" labelOnly="1" outline="0" fieldPosition="0">
        <references count="2">
          <reference field="18" count="1" selected="0">
            <x v="136"/>
          </reference>
          <reference field="19" count="1">
            <x v="137"/>
          </reference>
        </references>
      </pivotArea>
    </format>
    <format dxfId="874">
      <pivotArea dataOnly="0" labelOnly="1" outline="0" fieldPosition="0">
        <references count="2">
          <reference field="18" count="1" selected="0">
            <x v="137"/>
          </reference>
          <reference field="19" count="1">
            <x v="132"/>
          </reference>
        </references>
      </pivotArea>
    </format>
    <format dxfId="873">
      <pivotArea dataOnly="0" labelOnly="1" outline="0" fieldPosition="0">
        <references count="2">
          <reference field="18" count="1" selected="0">
            <x v="138"/>
          </reference>
          <reference field="19" count="1">
            <x v="61"/>
          </reference>
        </references>
      </pivotArea>
    </format>
    <format dxfId="872">
      <pivotArea dataOnly="0" labelOnly="1" outline="0" fieldPosition="0">
        <references count="2">
          <reference field="18" count="1" selected="0">
            <x v="139"/>
          </reference>
          <reference field="19" count="1">
            <x v="32"/>
          </reference>
        </references>
      </pivotArea>
    </format>
    <format dxfId="871">
      <pivotArea dataOnly="0" labelOnly="1" outline="0" fieldPosition="0">
        <references count="2">
          <reference field="18" count="1" selected="0">
            <x v="140"/>
          </reference>
          <reference field="19" count="1">
            <x v="24"/>
          </reference>
        </references>
      </pivotArea>
    </format>
    <format dxfId="870">
      <pivotArea dataOnly="0" labelOnly="1" outline="0" fieldPosition="0">
        <references count="2">
          <reference field="18" count="1" selected="0">
            <x v="141"/>
          </reference>
          <reference field="19" count="1">
            <x v="25"/>
          </reference>
        </references>
      </pivotArea>
    </format>
    <format dxfId="869">
      <pivotArea dataOnly="0" labelOnly="1" outline="0" fieldPosition="0">
        <references count="2">
          <reference field="18" count="1" selected="0">
            <x v="142"/>
          </reference>
          <reference field="19" count="1">
            <x v="33"/>
          </reference>
        </references>
      </pivotArea>
    </format>
    <format dxfId="868">
      <pivotArea dataOnly="0" labelOnly="1" outline="0" fieldPosition="0">
        <references count="2">
          <reference field="18" count="1" selected="0">
            <x v="143"/>
          </reference>
          <reference field="19" count="1">
            <x v="0"/>
          </reference>
        </references>
      </pivotArea>
    </format>
    <format dxfId="867">
      <pivotArea dataOnly="0" labelOnly="1" outline="0" fieldPosition="0">
        <references count="2">
          <reference field="18" count="1" selected="0">
            <x v="144"/>
          </reference>
          <reference field="19" count="1">
            <x v="60"/>
          </reference>
        </references>
      </pivotArea>
    </format>
    <format dxfId="866">
      <pivotArea outline="0" collapsedLevelsAreSubtotals="1" fieldPosition="0"/>
    </format>
    <format dxfId="865">
      <pivotArea dataOnly="0" labelOnly="1" outline="0" axis="axisValues" fieldPosition="0"/>
    </format>
  </formats>
  <pivotTableStyleInfo name="PivotStyleMedium1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21927BF-255E-4AB0-AFA4-948F040A4FFE}" name="TablaDinámica1" cacheId="25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compact="0" compactData="0" multipleFieldFilters="0" rowHeaderCaption="Fuente de Financiamiento">
  <location ref="B3:G12" firstHeaderRow="1" firstDataRow="2" firstDataCol="2"/>
  <pivotFields count="41">
    <pivotField compact="0" outline="0" showAll="0" defaultSubtotal="0"/>
    <pivotField compact="0" outline="0" showAll="0" defaultSubtotal="0">
      <items count="30">
        <item x="5"/>
        <item x="2"/>
        <item x="26"/>
        <item x="13"/>
        <item x="19"/>
        <item x="28"/>
        <item x="29"/>
        <item x="15"/>
        <item x="14"/>
        <item x="20"/>
        <item x="17"/>
        <item x="6"/>
        <item x="23"/>
        <item x="18"/>
        <item x="27"/>
        <item x="12"/>
        <item x="3"/>
        <item x="1"/>
        <item x="9"/>
        <item x="24"/>
        <item x="25"/>
        <item x="16"/>
        <item x="7"/>
        <item x="8"/>
        <item x="10"/>
        <item x="0"/>
        <item x="11"/>
        <item x="4"/>
        <item x="22"/>
        <item x="21"/>
      </items>
    </pivotField>
    <pivotField compact="0" outline="0" subtotalTop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Col" compact="0" outline="0" subtotalTop="0" showAll="0" defaultSubtotal="0">
      <items count="3">
        <item x="2"/>
        <item x="1"/>
        <item x="0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name="Cápitulo" axis="axisRow" compact="0" outline="0" showAll="0" defaultSubtotal="0">
      <items count="7">
        <item x="0"/>
        <item x="1"/>
        <item x="2"/>
        <item x="3"/>
        <item x="4"/>
        <item x="5"/>
        <item x="6"/>
      </items>
    </pivotField>
    <pivotField name="Nombre" axis="axisRow" compact="0" outline="0" showAll="0" defaultSubtotal="0">
      <items count="7">
        <item x="4"/>
        <item x="6"/>
        <item x="5"/>
        <item x="1"/>
        <item x="2"/>
        <item x="0"/>
        <item x="3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numFmtId="4" outline="0" showAll="0" defaultSubtotal="0"/>
    <pivotField compact="0" outline="0" showAll="0" defaultSubtotal="0"/>
  </pivotFields>
  <rowFields count="2">
    <field x="16"/>
    <field x="17"/>
  </rowFields>
  <rowItems count="8">
    <i>
      <x/>
      <x v="5"/>
    </i>
    <i>
      <x v="1"/>
      <x v="3"/>
    </i>
    <i>
      <x v="2"/>
      <x v="4"/>
    </i>
    <i>
      <x v="3"/>
      <x v="6"/>
    </i>
    <i>
      <x v="4"/>
      <x/>
    </i>
    <i>
      <x v="5"/>
      <x v="2"/>
    </i>
    <i>
      <x v="6"/>
      <x v="1"/>
    </i>
    <i t="grand">
      <x/>
    </i>
  </rowItems>
  <colFields count="1">
    <field x="7"/>
  </colFields>
  <colItems count="4">
    <i>
      <x/>
    </i>
    <i>
      <x v="1"/>
    </i>
    <i>
      <x v="2"/>
    </i>
    <i t="grand">
      <x/>
    </i>
  </colItems>
  <dataFields count="1">
    <dataField name="4ta Ampliación " fld="39" baseField="1" baseItem="6" numFmtId="4"/>
  </dataFields>
  <formats count="19">
    <format dxfId="864">
      <pivotArea field="1" type="button" dataOnly="0" labelOnly="1" outline="0"/>
    </format>
    <format dxfId="863">
      <pivotArea dataOnly="0" labelOnly="1" grandRow="1" outline="0" fieldPosition="0"/>
    </format>
    <format dxfId="862">
      <pivotArea field="1" type="button" dataOnly="0" labelOnly="1" outline="0"/>
    </format>
    <format dxfId="861">
      <pivotArea dataOnly="0" labelOnly="1" grandRow="1" outline="0" fieldPosition="0"/>
    </format>
    <format dxfId="860">
      <pivotArea outline="0" collapsedLevelsAreSubtotals="1" fieldPosition="0"/>
    </format>
    <format dxfId="859">
      <pivotArea dataOnly="0" labelOnly="1" outline="0" axis="axisValues" fieldPosition="0"/>
    </format>
    <format dxfId="858">
      <pivotArea dataOnly="0" labelOnly="1" outline="0" axis="axisValues" fieldPosition="0"/>
    </format>
    <format dxfId="857">
      <pivotArea dataOnly="0" labelOnly="1" outline="0" fieldPosition="0">
        <references count="1">
          <reference field="7" count="1">
            <x v="0"/>
          </reference>
        </references>
      </pivotArea>
    </format>
    <format dxfId="856">
      <pivotArea dataOnly="0" labelOnly="1" outline="0" fieldPosition="0">
        <references count="1">
          <reference field="7" count="1">
            <x v="1"/>
          </reference>
        </references>
      </pivotArea>
    </format>
    <format dxfId="855">
      <pivotArea field="16" type="button" dataOnly="0" labelOnly="1" outline="0" axis="axisRow" fieldPosition="0"/>
    </format>
    <format dxfId="854">
      <pivotArea field="17" type="button" dataOnly="0" labelOnly="1" outline="0" axis="axisRow" fieldPosition="1"/>
    </format>
    <format dxfId="853">
      <pivotArea dataOnly="0" labelOnly="1" outline="0" fieldPosition="0">
        <references count="1">
          <reference field="7" count="0"/>
        </references>
      </pivotArea>
    </format>
    <format dxfId="852">
      <pivotArea dataOnly="0" labelOnly="1" grandCol="1" outline="0" fieldPosition="0"/>
    </format>
    <format dxfId="851">
      <pivotArea field="16" type="button" dataOnly="0" labelOnly="1" outline="0" axis="axisRow" fieldPosition="0"/>
    </format>
    <format dxfId="850">
      <pivotArea field="17" type="button" dataOnly="0" labelOnly="1" outline="0" axis="axisRow" fieldPosition="1"/>
    </format>
    <format dxfId="849">
      <pivotArea dataOnly="0" labelOnly="1" outline="0" fieldPosition="0">
        <references count="1">
          <reference field="7" count="0"/>
        </references>
      </pivotArea>
    </format>
    <format dxfId="848">
      <pivotArea dataOnly="0" labelOnly="1" grandCol="1" outline="0" fieldPosition="0"/>
    </format>
    <format dxfId="847">
      <pivotArea dataOnly="0" labelOnly="1" outline="0" fieldPosition="0">
        <references count="1">
          <reference field="17" count="0"/>
        </references>
      </pivotArea>
    </format>
    <format dxfId="846">
      <pivotArea dataOnly="0" labelOnly="1" outline="0" fieldPosition="0">
        <references count="1">
          <reference field="17" count="0"/>
        </references>
      </pivotArea>
    </format>
  </formats>
  <pivotTableStyleInfo name="PivotStyleMedium1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68F4C6C-FF2B-4B7B-8010-FF58E8440ECF}" name="TablaDinámica1" cacheId="25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 rowHeaderCaption="Cápitulo 6000">
  <location ref="A3:B43" firstHeaderRow="1" firstDataRow="1" firstDataCol="1" rowPageCount="1" colPageCount="1"/>
  <pivotFields count="41">
    <pivotField showAll="0" defaultSubtotal="0"/>
    <pivotField showAll="0" defaultSubtotal="0">
      <items count="30">
        <item x="5"/>
        <item x="2"/>
        <item x="26"/>
        <item x="13"/>
        <item x="19"/>
        <item x="28"/>
        <item x="29"/>
        <item x="15"/>
        <item x="14"/>
        <item x="20"/>
        <item x="17"/>
        <item x="6"/>
        <item x="23"/>
        <item x="18"/>
        <item x="27"/>
        <item x="12"/>
        <item x="3"/>
        <item x="1"/>
        <item x="9"/>
        <item x="24"/>
        <item x="25"/>
        <item x="16"/>
        <item x="7"/>
        <item x="8"/>
        <item x="10"/>
        <item x="0"/>
        <item x="11"/>
        <item x="4"/>
        <item x="22"/>
        <item x="21"/>
      </items>
    </pivotField>
    <pivotField subtotalTop="0" showAll="0" defaultSubtotal="0"/>
    <pivotField showAll="0" defaultSubtotal="0"/>
    <pivotField showAll="0" defaultSubtotal="0"/>
    <pivotField showAll="0" defaultSubtotal="0"/>
    <pivotField showAll="0" defaultSubtotal="0"/>
    <pivotField subtotalTop="0" showAll="0" defaultSubtotal="0"/>
    <pivotField showAll="0" defaultSubtotal="0"/>
    <pivotField showAll="0" defaultSubtotal="0"/>
    <pivotField showAll="0" defaultSubtotal="0"/>
    <pivotField axis="axisRow" showAll="0" defaultSubtotal="0">
      <items count="8">
        <item x="3"/>
        <item x="2"/>
        <item x="6"/>
        <item x="7"/>
        <item x="0"/>
        <item x="5"/>
        <item x="1"/>
        <item x="4"/>
      </items>
    </pivotField>
    <pivotField showAll="0" defaultSubtotal="0"/>
    <pivotField showAll="0" defaultSubtotal="0"/>
    <pivotField showAll="0" defaultSubtotal="0"/>
    <pivotField axis="axisRow" showAll="0" defaultSubtotal="0">
      <items count="56">
        <item x="32"/>
        <item x="42"/>
        <item x="19"/>
        <item x="16"/>
        <item x="53"/>
        <item x="21"/>
        <item x="35"/>
        <item x="47"/>
        <item x="38"/>
        <item x="51"/>
        <item x="15"/>
        <item x="43"/>
        <item x="41"/>
        <item x="31"/>
        <item x="1"/>
        <item x="45"/>
        <item x="28"/>
        <item x="29"/>
        <item x="33"/>
        <item x="4"/>
        <item x="17"/>
        <item x="26"/>
        <item x="5"/>
        <item x="24"/>
        <item x="25"/>
        <item x="36"/>
        <item x="2"/>
        <item x="23"/>
        <item x="54"/>
        <item x="46"/>
        <item x="7"/>
        <item x="48"/>
        <item x="27"/>
        <item x="22"/>
        <item x="6"/>
        <item x="13"/>
        <item x="50"/>
        <item x="55"/>
        <item x="34"/>
        <item x="52"/>
        <item x="3"/>
        <item x="40"/>
        <item x="39"/>
        <item x="9"/>
        <item x="14"/>
        <item x="37"/>
        <item x="18"/>
        <item x="10"/>
        <item x="12"/>
        <item x="30"/>
        <item x="11"/>
        <item x="0"/>
        <item x="44"/>
        <item x="8"/>
        <item x="20"/>
        <item x="49"/>
      </items>
    </pivotField>
    <pivotField axis="axisPage" multipleItemSelectionAllowed="1" showAll="0" defaultSubtotal="0">
      <items count="7">
        <item h="1" x="0"/>
        <item h="1" x="1"/>
        <item h="1" x="2"/>
        <item h="1" x="3"/>
        <item h="1" x="4"/>
        <item x="5"/>
        <item h="1" x="6"/>
      </items>
    </pivotField>
    <pivotField showAll="0" defaultSubtotal="0"/>
    <pivotField axis="axisRow" showAll="0" defaultSubtotal="0">
      <items count="14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</items>
    </pivotField>
    <pivotField axis="axisRow" showAll="0" defaultSubtotal="0">
      <items count="145">
        <item x="143"/>
        <item x="12"/>
        <item x="11"/>
        <item x="13"/>
        <item x="135"/>
        <item x="61"/>
        <item x="63"/>
        <item x="64"/>
        <item x="62"/>
        <item x="47"/>
        <item x="34"/>
        <item x="115"/>
        <item x="113"/>
        <item x="114"/>
        <item x="111"/>
        <item x="112"/>
        <item x="117"/>
        <item x="31"/>
        <item x="121"/>
        <item x="30"/>
        <item x="44"/>
        <item x="81"/>
        <item x="8"/>
        <item x="82"/>
        <item x="140"/>
        <item x="141"/>
        <item x="9"/>
        <item x="10"/>
        <item x="0"/>
        <item x="90"/>
        <item x="104"/>
        <item x="107"/>
        <item x="139"/>
        <item x="142"/>
        <item x="125"/>
        <item x="57"/>
        <item x="118"/>
        <item x="130"/>
        <item x="131"/>
        <item x="122"/>
        <item x="120"/>
        <item x="16"/>
        <item x="99"/>
        <item x="38"/>
        <item x="42"/>
        <item x="80"/>
        <item x="98"/>
        <item x="6"/>
        <item x="50"/>
        <item x="133"/>
        <item x="56"/>
        <item x="2"/>
        <item x="7"/>
        <item x="102"/>
        <item x="14"/>
        <item x="84"/>
        <item x="85"/>
        <item x="88"/>
        <item x="83"/>
        <item x="123"/>
        <item x="144"/>
        <item x="138"/>
        <item x="126"/>
        <item x="128"/>
        <item x="127"/>
        <item x="21"/>
        <item x="33"/>
        <item x="20"/>
        <item x="35"/>
        <item x="23"/>
        <item x="22"/>
        <item x="18"/>
        <item x="41"/>
        <item x="40"/>
        <item x="17"/>
        <item x="19"/>
        <item x="48"/>
        <item x="39"/>
        <item x="116"/>
        <item x="15"/>
        <item x="65"/>
        <item x="134"/>
        <item x="106"/>
        <item x="36"/>
        <item x="119"/>
        <item x="28"/>
        <item x="43"/>
        <item x="97"/>
        <item x="132"/>
        <item x="94"/>
        <item x="95"/>
        <item x="105"/>
        <item x="49"/>
        <item x="46"/>
        <item x="5"/>
        <item x="25"/>
        <item x="24"/>
        <item x="29"/>
        <item x="37"/>
        <item x="27"/>
        <item x="51"/>
        <item x="52"/>
        <item x="54"/>
        <item x="53"/>
        <item x="55"/>
        <item x="101"/>
        <item x="87"/>
        <item x="86"/>
        <item x="4"/>
        <item x="79"/>
        <item x="78"/>
        <item x="103"/>
        <item x="93"/>
        <item x="71"/>
        <item x="69"/>
        <item x="76"/>
        <item x="68"/>
        <item x="91"/>
        <item x="67"/>
        <item x="70"/>
        <item x="92"/>
        <item x="89"/>
        <item x="72"/>
        <item x="77"/>
        <item x="59"/>
        <item x="73"/>
        <item x="75"/>
        <item x="100"/>
        <item x="66"/>
        <item x="60"/>
        <item x="74"/>
        <item x="129"/>
        <item x="137"/>
        <item x="110"/>
        <item x="1"/>
        <item x="3"/>
        <item x="58"/>
        <item x="136"/>
        <item x="109"/>
        <item x="108"/>
        <item x="26"/>
        <item x="124"/>
        <item x="45"/>
        <item x="96"/>
        <item x="32"/>
      </items>
    </pivotField>
    <pivotField showAll="0" defaultSubtotal="0"/>
    <pivotField axis="axisRow" showAll="0" defaultSubtotal="0">
      <items count="48">
        <item x="18"/>
        <item x="36"/>
        <item x="30"/>
        <item x="17"/>
        <item x="6"/>
        <item x="13"/>
        <item x="28"/>
        <item x="7"/>
        <item x="8"/>
        <item x="47"/>
        <item x="15"/>
        <item x="34"/>
        <item x="9"/>
        <item x="12"/>
        <item x="2"/>
        <item x="4"/>
        <item x="41"/>
        <item x="21"/>
        <item x="14"/>
        <item x="37"/>
        <item x="11"/>
        <item x="35"/>
        <item x="33"/>
        <item x="45"/>
        <item x="27"/>
        <item x="5"/>
        <item x="40"/>
        <item x="16"/>
        <item x="1"/>
        <item x="42"/>
        <item x="39"/>
        <item x="29"/>
        <item x="31"/>
        <item x="44"/>
        <item x="46"/>
        <item x="23"/>
        <item x="43"/>
        <item x="32"/>
        <item x="24"/>
        <item x="20"/>
        <item x="19"/>
        <item x="0"/>
        <item x="38"/>
        <item x="26"/>
        <item x="10"/>
        <item x="22"/>
        <item x="3"/>
        <item x="25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numFmtId="4" showAll="0" defaultSubtotal="0"/>
    <pivotField showAll="0" defaultSubtotal="0"/>
  </pivotFields>
  <rowFields count="5">
    <field x="15"/>
    <field x="11"/>
    <field x="21"/>
    <field x="18"/>
    <field x="19"/>
  </rowFields>
  <rowItems count="40">
    <i>
      <x v="22"/>
    </i>
    <i r="1">
      <x v="4"/>
    </i>
    <i r="2">
      <x v="9"/>
    </i>
    <i r="3">
      <x v="142"/>
    </i>
    <i r="4">
      <x v="33"/>
    </i>
    <i r="2">
      <x v="34"/>
    </i>
    <i r="3">
      <x v="142"/>
    </i>
    <i r="4">
      <x v="33"/>
    </i>
    <i r="2">
      <x v="36"/>
    </i>
    <i r="3">
      <x v="140"/>
    </i>
    <i r="4">
      <x v="24"/>
    </i>
    <i r="2">
      <x v="41"/>
    </i>
    <i r="3">
      <x v="140"/>
    </i>
    <i r="4">
      <x v="24"/>
    </i>
    <i>
      <x v="32"/>
    </i>
    <i r="1">
      <x v="5"/>
    </i>
    <i r="2">
      <x v="23"/>
    </i>
    <i r="3">
      <x v="140"/>
    </i>
    <i r="4">
      <x v="24"/>
    </i>
    <i r="2">
      <x v="29"/>
    </i>
    <i r="3">
      <x v="139"/>
    </i>
    <i r="4">
      <x v="32"/>
    </i>
    <i r="2">
      <x v="33"/>
    </i>
    <i r="3">
      <x v="140"/>
    </i>
    <i r="4">
      <x v="24"/>
    </i>
    <i r="2">
      <x v="41"/>
    </i>
    <i r="3">
      <x v="139"/>
    </i>
    <i r="4">
      <x v="32"/>
    </i>
    <i r="3">
      <x v="140"/>
    </i>
    <i r="4">
      <x v="24"/>
    </i>
    <i r="3">
      <x v="141"/>
    </i>
    <i r="4">
      <x v="25"/>
    </i>
    <i>
      <x v="37"/>
    </i>
    <i r="1">
      <x v="5"/>
    </i>
    <i r="2">
      <x v="41"/>
    </i>
    <i r="3">
      <x v="139"/>
    </i>
    <i r="4">
      <x v="32"/>
    </i>
    <i r="3">
      <x v="141"/>
    </i>
    <i r="4">
      <x v="25"/>
    </i>
    <i t="grand">
      <x/>
    </i>
  </rowItems>
  <colItems count="1">
    <i/>
  </colItems>
  <pageFields count="1">
    <pageField fld="16" hier="-1"/>
  </pageFields>
  <dataFields count="1">
    <dataField name="4ta Ampliación " fld="39" baseField="1" baseItem="6" numFmtId="4"/>
  </dataFields>
  <formats count="7">
    <format dxfId="845">
      <pivotArea field="1" type="button" dataOnly="0" labelOnly="1" outline="0"/>
    </format>
    <format dxfId="844">
      <pivotArea dataOnly="0" labelOnly="1" grandRow="1" outline="0" fieldPosition="0"/>
    </format>
    <format dxfId="843">
      <pivotArea field="1" type="button" dataOnly="0" labelOnly="1" outline="0"/>
    </format>
    <format dxfId="842">
      <pivotArea dataOnly="0" labelOnly="1" grandRow="1" outline="0" fieldPosition="0"/>
    </format>
    <format dxfId="841">
      <pivotArea outline="0" collapsedLevelsAreSubtotals="1" fieldPosition="0"/>
    </format>
    <format dxfId="840">
      <pivotArea dataOnly="0" labelOnly="1" outline="0" axis="axisValues" fieldPosition="0"/>
    </format>
    <format dxfId="839">
      <pivotArea dataOnly="0" labelOnly="1" outline="0" axis="axisValues" fieldPosition="0"/>
    </format>
  </formats>
  <pivotTableStyleInfo name="PivotStyleMedium1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50F78F9-C428-4B7A-B90A-134F6E827FEC}" name="TablaDinámica1" cacheId="25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 rowHeaderCaption="Cápitulo 9000">
  <location ref="B3:C10" firstHeaderRow="1" firstDataRow="1" firstDataCol="1" rowPageCount="1" colPageCount="1"/>
  <pivotFields count="41">
    <pivotField showAll="0" defaultSubtotal="0"/>
    <pivotField showAll="0" defaultSubtotal="0">
      <items count="30">
        <item x="5"/>
        <item x="2"/>
        <item x="26"/>
        <item x="13"/>
        <item x="19"/>
        <item x="28"/>
        <item x="29"/>
        <item x="15"/>
        <item x="14"/>
        <item x="20"/>
        <item x="17"/>
        <item x="6"/>
        <item x="23"/>
        <item x="18"/>
        <item x="27"/>
        <item x="12"/>
        <item x="3"/>
        <item x="1"/>
        <item x="9"/>
        <item x="24"/>
        <item x="25"/>
        <item x="16"/>
        <item x="7"/>
        <item x="8"/>
        <item x="10"/>
        <item x="0"/>
        <item x="11"/>
        <item x="4"/>
        <item x="22"/>
        <item x="21"/>
      </items>
    </pivotField>
    <pivotField subtotalTop="0" showAll="0" defaultSubtotal="0"/>
    <pivotField showAll="0" defaultSubtotal="0"/>
    <pivotField showAll="0" defaultSubtotal="0"/>
    <pivotField showAll="0" defaultSubtotal="0"/>
    <pivotField showAll="0" defaultSubtotal="0"/>
    <pivotField subtotalTop="0" showAll="0" defaultSubtotal="0"/>
    <pivotField showAll="0" defaultSubtotal="0"/>
    <pivotField showAll="0" defaultSubtotal="0"/>
    <pivotField showAll="0" defaultSubtotal="0"/>
    <pivotField axis="axisRow" showAll="0" defaultSubtotal="0">
      <items count="8">
        <item x="3"/>
        <item x="2"/>
        <item x="6"/>
        <item x="7"/>
        <item x="0"/>
        <item x="5"/>
        <item x="1"/>
        <item x="4"/>
      </items>
    </pivotField>
    <pivotField showAll="0" defaultSubtotal="0"/>
    <pivotField showAll="0" defaultSubtotal="0"/>
    <pivotField showAll="0" defaultSubtotal="0"/>
    <pivotField axis="axisRow" showAll="0" defaultSubtotal="0">
      <items count="56">
        <item x="32"/>
        <item x="42"/>
        <item x="19"/>
        <item x="16"/>
        <item x="53"/>
        <item x="21"/>
        <item x="35"/>
        <item x="47"/>
        <item x="38"/>
        <item x="51"/>
        <item x="15"/>
        <item x="43"/>
        <item x="41"/>
        <item x="31"/>
        <item x="1"/>
        <item x="45"/>
        <item x="28"/>
        <item x="29"/>
        <item x="33"/>
        <item x="4"/>
        <item x="17"/>
        <item x="26"/>
        <item x="5"/>
        <item x="24"/>
        <item x="25"/>
        <item x="36"/>
        <item x="2"/>
        <item x="23"/>
        <item x="54"/>
        <item x="46"/>
        <item x="7"/>
        <item x="48"/>
        <item x="27"/>
        <item x="22"/>
        <item x="6"/>
        <item x="13"/>
        <item x="50"/>
        <item x="55"/>
        <item x="34"/>
        <item x="52"/>
        <item x="3"/>
        <item x="40"/>
        <item x="39"/>
        <item x="9"/>
        <item x="14"/>
        <item x="37"/>
        <item x="18"/>
        <item x="10"/>
        <item x="12"/>
        <item x="30"/>
        <item x="11"/>
        <item x="0"/>
        <item x="44"/>
        <item x="8"/>
        <item x="20"/>
        <item x="49"/>
      </items>
    </pivotField>
    <pivotField axis="axisPage" multipleItemSelectionAllowed="1" showAll="0" defaultSubtotal="0">
      <items count="7">
        <item h="1" x="0"/>
        <item h="1" x="1"/>
        <item h="1" x="2"/>
        <item h="1" x="3"/>
        <item h="1" x="4"/>
        <item h="1" x="5"/>
        <item x="6"/>
      </items>
    </pivotField>
    <pivotField showAll="0" defaultSubtotal="0"/>
    <pivotField axis="axisRow" showAll="0" defaultSubtotal="0">
      <items count="14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</items>
    </pivotField>
    <pivotField axis="axisRow" showAll="0" defaultSubtotal="0">
      <items count="145">
        <item x="143"/>
        <item x="12"/>
        <item x="11"/>
        <item x="13"/>
        <item x="135"/>
        <item x="61"/>
        <item x="63"/>
        <item x="64"/>
        <item x="62"/>
        <item x="47"/>
        <item x="34"/>
        <item x="115"/>
        <item x="113"/>
        <item x="114"/>
        <item x="111"/>
        <item x="112"/>
        <item x="117"/>
        <item x="31"/>
        <item x="121"/>
        <item x="30"/>
        <item x="44"/>
        <item x="81"/>
        <item x="8"/>
        <item x="82"/>
        <item x="140"/>
        <item x="141"/>
        <item x="9"/>
        <item x="10"/>
        <item x="0"/>
        <item x="90"/>
        <item x="104"/>
        <item x="107"/>
        <item x="139"/>
        <item x="142"/>
        <item x="125"/>
        <item x="57"/>
        <item x="118"/>
        <item x="130"/>
        <item x="131"/>
        <item x="122"/>
        <item x="120"/>
        <item x="16"/>
        <item x="99"/>
        <item x="38"/>
        <item x="42"/>
        <item x="80"/>
        <item x="98"/>
        <item x="6"/>
        <item x="50"/>
        <item x="133"/>
        <item x="56"/>
        <item x="2"/>
        <item x="7"/>
        <item x="102"/>
        <item x="14"/>
        <item x="84"/>
        <item x="85"/>
        <item x="88"/>
        <item x="83"/>
        <item x="123"/>
        <item x="144"/>
        <item x="138"/>
        <item x="126"/>
        <item x="128"/>
        <item x="127"/>
        <item x="21"/>
        <item x="33"/>
        <item x="20"/>
        <item x="35"/>
        <item x="23"/>
        <item x="22"/>
        <item x="18"/>
        <item x="41"/>
        <item x="40"/>
        <item x="17"/>
        <item x="19"/>
        <item x="48"/>
        <item x="39"/>
        <item x="116"/>
        <item x="15"/>
        <item x="65"/>
        <item x="134"/>
        <item x="106"/>
        <item x="36"/>
        <item x="119"/>
        <item x="28"/>
        <item x="43"/>
        <item x="97"/>
        <item x="132"/>
        <item x="94"/>
        <item x="95"/>
        <item x="105"/>
        <item x="49"/>
        <item x="46"/>
        <item x="5"/>
        <item x="25"/>
        <item x="24"/>
        <item x="29"/>
        <item x="37"/>
        <item x="27"/>
        <item x="51"/>
        <item x="52"/>
        <item x="54"/>
        <item x="53"/>
        <item x="55"/>
        <item x="101"/>
        <item x="87"/>
        <item x="86"/>
        <item x="4"/>
        <item x="79"/>
        <item x="78"/>
        <item x="103"/>
        <item x="93"/>
        <item x="71"/>
        <item x="69"/>
        <item x="76"/>
        <item x="68"/>
        <item x="91"/>
        <item x="67"/>
        <item x="70"/>
        <item x="92"/>
        <item x="89"/>
        <item x="72"/>
        <item x="77"/>
        <item x="59"/>
        <item x="73"/>
        <item x="75"/>
        <item x="100"/>
        <item x="66"/>
        <item x="60"/>
        <item x="74"/>
        <item x="129"/>
        <item x="137"/>
        <item x="110"/>
        <item x="1"/>
        <item x="3"/>
        <item x="58"/>
        <item x="136"/>
        <item x="109"/>
        <item x="108"/>
        <item x="26"/>
        <item x="124"/>
        <item x="45"/>
        <item x="96"/>
        <item x="3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numFmtId="4" showAll="0" defaultSubtotal="0"/>
    <pivotField showAll="0" defaultSubtotal="0"/>
  </pivotFields>
  <rowFields count="4">
    <field x="15"/>
    <field x="11"/>
    <field x="18"/>
    <field x="19"/>
  </rowFields>
  <rowItems count="7">
    <i>
      <x v="42"/>
    </i>
    <i r="1">
      <x v="4"/>
    </i>
    <i r="2">
      <x v="143"/>
    </i>
    <i r="3">
      <x/>
    </i>
    <i r="2">
      <x v="144"/>
    </i>
    <i r="3">
      <x v="60"/>
    </i>
    <i t="grand">
      <x/>
    </i>
  </rowItems>
  <colItems count="1">
    <i/>
  </colItems>
  <pageFields count="1">
    <pageField fld="16" hier="-1"/>
  </pageFields>
  <dataFields count="1">
    <dataField name="4ta Ampliación " fld="39" baseField="1" baseItem="6" numFmtId="4"/>
  </dataFields>
  <formats count="7">
    <format dxfId="838">
      <pivotArea field="1" type="button" dataOnly="0" labelOnly="1" outline="0"/>
    </format>
    <format dxfId="837">
      <pivotArea dataOnly="0" labelOnly="1" grandRow="1" outline="0" fieldPosition="0"/>
    </format>
    <format dxfId="836">
      <pivotArea field="1" type="button" dataOnly="0" labelOnly="1" outline="0"/>
    </format>
    <format dxfId="835">
      <pivotArea dataOnly="0" labelOnly="1" grandRow="1" outline="0" fieldPosition="0"/>
    </format>
    <format dxfId="834">
      <pivotArea outline="0" collapsedLevelsAreSubtotals="1" fieldPosition="0"/>
    </format>
    <format dxfId="833">
      <pivotArea dataOnly="0" labelOnly="1" outline="0" axis="axisValues" fieldPosition="0"/>
    </format>
    <format dxfId="832">
      <pivotArea dataOnly="0" labelOnly="1" outline="0" axis="axisValues" fieldPosition="0"/>
    </format>
  </formats>
  <pivotTableStyleInfo name="PivotStyleMedium1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10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74463D3-95FE-41CA-A166-A99D7DA66D0D}" name="TablaDinámica1" cacheId="25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 rowHeaderCaption="Apoyos y Subsidios">
  <location ref="A3:B50" firstHeaderRow="1" firstDataRow="1" firstDataCol="1" rowPageCount="1" colPageCount="1"/>
  <pivotFields count="41">
    <pivotField showAll="0" defaultSubtotal="0"/>
    <pivotField showAll="0" defaultSubtotal="0">
      <items count="30">
        <item x="5"/>
        <item x="2"/>
        <item x="26"/>
        <item x="13"/>
        <item x="19"/>
        <item x="28"/>
        <item x="29"/>
        <item x="15"/>
        <item x="14"/>
        <item x="20"/>
        <item x="17"/>
        <item x="6"/>
        <item x="23"/>
        <item x="18"/>
        <item x="27"/>
        <item x="12"/>
        <item x="3"/>
        <item x="1"/>
        <item x="9"/>
        <item x="24"/>
        <item x="25"/>
        <item x="16"/>
        <item x="7"/>
        <item x="8"/>
        <item x="10"/>
        <item x="0"/>
        <item x="11"/>
        <item x="4"/>
        <item x="22"/>
        <item x="21"/>
      </items>
    </pivotField>
    <pivotField subtotalTop="0" showAll="0" defaultSubtotal="0"/>
    <pivotField showAll="0" defaultSubtotal="0"/>
    <pivotField showAll="0" defaultSubtotal="0"/>
    <pivotField showAll="0" defaultSubtotal="0"/>
    <pivotField showAll="0" defaultSubtotal="0"/>
    <pivotField subtotalTop="0" showAll="0" defaultSubtotal="0"/>
    <pivotField showAll="0" defaultSubtotal="0"/>
    <pivotField showAll="0" defaultSubtotal="0"/>
    <pivotField showAll="0" defaultSubtotal="0"/>
    <pivotField axis="axisRow" showAll="0" defaultSubtotal="0">
      <items count="8">
        <item x="3"/>
        <item x="2"/>
        <item x="6"/>
        <item x="7"/>
        <item x="0"/>
        <item x="5"/>
        <item x="1"/>
        <item x="4"/>
      </items>
    </pivotField>
    <pivotField showAll="0" defaultSubtotal="0"/>
    <pivotField showAll="0" defaultSubtotal="0"/>
    <pivotField showAll="0" defaultSubtotal="0"/>
    <pivotField axis="axisRow" showAll="0" defaultSubtotal="0">
      <items count="56">
        <item x="32"/>
        <item x="42"/>
        <item x="19"/>
        <item x="16"/>
        <item x="53"/>
        <item x="21"/>
        <item x="35"/>
        <item x="47"/>
        <item x="38"/>
        <item x="51"/>
        <item x="15"/>
        <item x="43"/>
        <item x="41"/>
        <item x="31"/>
        <item x="1"/>
        <item x="45"/>
        <item x="28"/>
        <item x="29"/>
        <item x="33"/>
        <item x="4"/>
        <item x="17"/>
        <item x="26"/>
        <item x="5"/>
        <item x="24"/>
        <item x="25"/>
        <item x="36"/>
        <item x="2"/>
        <item x="23"/>
        <item x="54"/>
        <item x="46"/>
        <item x="7"/>
        <item x="48"/>
        <item x="27"/>
        <item x="22"/>
        <item x="6"/>
        <item x="13"/>
        <item x="50"/>
        <item x="55"/>
        <item x="34"/>
        <item x="52"/>
        <item x="3"/>
        <item x="40"/>
        <item x="39"/>
        <item x="9"/>
        <item x="14"/>
        <item x="37"/>
        <item x="18"/>
        <item x="10"/>
        <item x="12"/>
        <item x="30"/>
        <item x="11"/>
        <item x="0"/>
        <item x="44"/>
        <item x="8"/>
        <item x="20"/>
        <item x="49"/>
      </items>
    </pivotField>
    <pivotField axis="axisPage" multipleItemSelectionAllowed="1" showAll="0" defaultSubtotal="0">
      <items count="7">
        <item h="1" x="0"/>
        <item h="1" x="1"/>
        <item h="1" x="2"/>
        <item x="3"/>
        <item h="1" x="4"/>
        <item h="1" x="5"/>
        <item h="1" x="6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numFmtId="4" showAll="0" defaultSubtotal="0"/>
    <pivotField showAll="0" defaultSubtotal="0"/>
  </pivotFields>
  <rowFields count="2">
    <field x="15"/>
    <field x="11"/>
  </rowFields>
  <rowItems count="47">
    <i>
      <x v="1"/>
    </i>
    <i r="1">
      <x v="7"/>
    </i>
    <i>
      <x v="4"/>
    </i>
    <i r="1">
      <x v="1"/>
    </i>
    <i>
      <x v="5"/>
    </i>
    <i r="1">
      <x v="7"/>
    </i>
    <i>
      <x v="6"/>
    </i>
    <i r="1">
      <x v="7"/>
    </i>
    <i>
      <x v="7"/>
    </i>
    <i r="1">
      <x v="7"/>
    </i>
    <i>
      <x v="8"/>
    </i>
    <i r="1">
      <x v="2"/>
    </i>
    <i>
      <x v="9"/>
    </i>
    <i r="1">
      <x v="1"/>
    </i>
    <i>
      <x v="11"/>
    </i>
    <i r="1">
      <x v="1"/>
    </i>
    <i>
      <x v="12"/>
    </i>
    <i r="1">
      <x v="1"/>
    </i>
    <i>
      <x v="13"/>
    </i>
    <i r="1">
      <x v="7"/>
    </i>
    <i>
      <x v="15"/>
    </i>
    <i r="1">
      <x v="2"/>
    </i>
    <i>
      <x v="25"/>
    </i>
    <i r="1">
      <x v="1"/>
    </i>
    <i>
      <x v="28"/>
    </i>
    <i r="1">
      <x v="1"/>
    </i>
    <i>
      <x v="29"/>
    </i>
    <i r="1">
      <x v="2"/>
    </i>
    <i>
      <x v="31"/>
    </i>
    <i r="1">
      <x v="7"/>
    </i>
    <i>
      <x v="35"/>
    </i>
    <i r="1">
      <x/>
    </i>
    <i>
      <x v="36"/>
    </i>
    <i r="1">
      <x v="1"/>
    </i>
    <i>
      <x v="39"/>
    </i>
    <i r="1">
      <x v="7"/>
    </i>
    <i>
      <x v="40"/>
    </i>
    <i r="1">
      <x v="1"/>
    </i>
    <i>
      <x v="41"/>
    </i>
    <i r="1">
      <x v="1"/>
    </i>
    <i>
      <x v="42"/>
    </i>
    <i r="1">
      <x v="4"/>
    </i>
    <i>
      <x v="52"/>
    </i>
    <i r="1">
      <x v="1"/>
    </i>
    <i>
      <x v="55"/>
    </i>
    <i r="1">
      <x v="7"/>
    </i>
    <i t="grand">
      <x/>
    </i>
  </rowItems>
  <colItems count="1">
    <i/>
  </colItems>
  <pageFields count="1">
    <pageField fld="16" hier="-1"/>
  </pageFields>
  <dataFields count="1">
    <dataField name="4ta Ampliación " fld="39" baseField="1" baseItem="6" numFmtId="4"/>
  </dataFields>
  <formats count="7">
    <format dxfId="831">
      <pivotArea field="1" type="button" dataOnly="0" labelOnly="1" outline="0"/>
    </format>
    <format dxfId="830">
      <pivotArea dataOnly="0" labelOnly="1" grandRow="1" outline="0" fieldPosition="0"/>
    </format>
    <format dxfId="829">
      <pivotArea field="1" type="button" dataOnly="0" labelOnly="1" outline="0"/>
    </format>
    <format dxfId="828">
      <pivotArea dataOnly="0" labelOnly="1" grandRow="1" outline="0" fieldPosition="0"/>
    </format>
    <format dxfId="827">
      <pivotArea outline="0" collapsedLevelsAreSubtotals="1" fieldPosition="0"/>
    </format>
    <format dxfId="826">
      <pivotArea dataOnly="0" labelOnly="1" outline="0" axis="axisValues" fieldPosition="0"/>
    </format>
    <format dxfId="825">
      <pivotArea dataOnly="0" labelOnly="1" outline="0" axis="axisValues" fieldPosition="0"/>
    </format>
  </formats>
  <pivotTableStyleInfo name="PivotStyleMedium1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1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99637F5-AAAC-4AA3-A065-C1C42807791C}" name="TablaDinámica1" cacheId="25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compact="0" compactData="0" multipleFieldFilters="0" rowHeaderCaption="Fuente de Financiamiento">
  <location ref="B3:D22" firstHeaderRow="1" firstDataRow="1" firstDataCol="2"/>
  <pivotFields count="41">
    <pivotField compact="0" outline="0" showAll="0" defaultSubtotal="0"/>
    <pivotField compact="0" outline="0" showAll="0" defaultSubtotal="0">
      <items count="30">
        <item x="5"/>
        <item x="2"/>
        <item x="26"/>
        <item x="13"/>
        <item x="19"/>
        <item x="28"/>
        <item x="29"/>
        <item x="15"/>
        <item x="14"/>
        <item x="20"/>
        <item x="17"/>
        <item x="6"/>
        <item x="23"/>
        <item x="18"/>
        <item x="27"/>
        <item x="12"/>
        <item x="3"/>
        <item x="1"/>
        <item x="9"/>
        <item x="24"/>
        <item x="25"/>
        <item x="16"/>
        <item x="7"/>
        <item x="8"/>
        <item x="10"/>
        <item x="0"/>
        <item x="11"/>
        <item x="4"/>
        <item x="22"/>
        <item x="21"/>
      </items>
    </pivotField>
    <pivotField axis="axisRow" compact="0" outline="0" subtotalTop="0" showAll="0" defaultSubtotal="0">
      <items count="4">
        <item x="0"/>
        <item m="1" x="3"/>
        <item x="1"/>
        <item x="2"/>
      </items>
    </pivotField>
    <pivotField compact="0" outline="0" showAll="0" defaultSubtotal="0"/>
    <pivotField axis="axisRow" compact="0" outline="0" showAll="0" defaultSubtotal="0">
      <items count="18">
        <item x="7"/>
        <item x="12"/>
        <item x="11"/>
        <item x="4"/>
        <item x="15"/>
        <item x="2"/>
        <item x="17"/>
        <item x="0"/>
        <item x="5"/>
        <item x="6"/>
        <item x="13"/>
        <item x="9"/>
        <item x="16"/>
        <item x="1"/>
        <item x="8"/>
        <item x="10"/>
        <item x="3"/>
        <item x="14"/>
      </items>
    </pivotField>
    <pivotField compact="0" outline="0" showAll="0" defaultSubtotal="0"/>
    <pivotField compact="0" outline="0" showAll="0" defaultSubtotal="0"/>
    <pivotField compact="0" outline="0" subtotalTop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numFmtId="4" outline="0" showAll="0" defaultSubtotal="0"/>
    <pivotField compact="0" outline="0" showAll="0" defaultSubtotal="0"/>
  </pivotFields>
  <rowFields count="2">
    <field x="2"/>
    <field x="4"/>
  </rowFields>
  <rowItems count="19">
    <i>
      <x/>
      <x v="2"/>
    </i>
    <i r="1">
      <x v="7"/>
    </i>
    <i r="1">
      <x v="13"/>
    </i>
    <i r="1">
      <x v="15"/>
    </i>
    <i>
      <x v="2"/>
      <x/>
    </i>
    <i r="1">
      <x v="3"/>
    </i>
    <i r="1">
      <x v="4"/>
    </i>
    <i r="1">
      <x v="5"/>
    </i>
    <i r="1">
      <x v="6"/>
    </i>
    <i r="1">
      <x v="9"/>
    </i>
    <i r="1">
      <x v="10"/>
    </i>
    <i r="1">
      <x v="11"/>
    </i>
    <i r="1">
      <x v="12"/>
    </i>
    <i r="1">
      <x v="14"/>
    </i>
    <i r="1">
      <x v="16"/>
    </i>
    <i>
      <x v="3"/>
      <x v="1"/>
    </i>
    <i r="1">
      <x v="8"/>
    </i>
    <i r="1">
      <x v="17"/>
    </i>
    <i t="grand">
      <x/>
    </i>
  </rowItems>
  <colItems count="1">
    <i/>
  </colItems>
  <dataFields count="1">
    <dataField name="4ta Ampliación " fld="39" baseField="1" baseItem="6" numFmtId="4"/>
  </dataFields>
  <formats count="7">
    <format dxfId="824">
      <pivotArea field="1" type="button" dataOnly="0" labelOnly="1" outline="0"/>
    </format>
    <format dxfId="823">
      <pivotArea dataOnly="0" labelOnly="1" grandRow="1" outline="0" fieldPosition="0"/>
    </format>
    <format dxfId="822">
      <pivotArea field="1" type="button" dataOnly="0" labelOnly="1" outline="0"/>
    </format>
    <format dxfId="821">
      <pivotArea dataOnly="0" labelOnly="1" grandRow="1" outline="0" fieldPosition="0"/>
    </format>
    <format dxfId="820">
      <pivotArea outline="0" collapsedLevelsAreSubtotals="1" fieldPosition="0"/>
    </format>
    <format dxfId="819">
      <pivotArea dataOnly="0" labelOnly="1" outline="0" axis="axisValues" fieldPosition="0"/>
    </format>
    <format dxfId="818">
      <pivotArea dataOnly="0" labelOnly="1" outline="0" axis="axisValues" fieldPosition="0"/>
    </format>
  </formats>
  <pivotTableStyleInfo name="PivotStyleMedium1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1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032755D-D171-4035-A930-CFCE56E12411}" name="TablaDinámica1" cacheId="25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 rowHeaderCaption="Estado del presupuesto">
  <location ref="A2:B889" firstHeaderRow="1" firstDataRow="1" firstDataCol="1"/>
  <pivotFields count="41">
    <pivotField showAll="0" defaultSubtotal="0"/>
    <pivotField showAll="0" defaultSubtotal="0">
      <items count="30">
        <item x="5"/>
        <item x="2"/>
        <item x="26"/>
        <item x="13"/>
        <item x="19"/>
        <item x="28"/>
        <item x="29"/>
        <item x="15"/>
        <item x="14"/>
        <item x="20"/>
        <item x="17"/>
        <item x="6"/>
        <item x="23"/>
        <item x="18"/>
        <item x="27"/>
        <item x="12"/>
        <item x="3"/>
        <item x="1"/>
        <item x="9"/>
        <item x="24"/>
        <item x="25"/>
        <item x="16"/>
        <item x="7"/>
        <item x="8"/>
        <item x="10"/>
        <item x="0"/>
        <item x="11"/>
        <item x="4"/>
        <item x="22"/>
        <item x="21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>
      <items count="18">
        <item x="13"/>
        <item x="1"/>
        <item x="14"/>
        <item x="5"/>
        <item x="11"/>
        <item x="8"/>
        <item x="6"/>
        <item x="7"/>
        <item x="12"/>
        <item x="15"/>
        <item x="0"/>
        <item x="9"/>
        <item x="2"/>
        <item x="10"/>
        <item x="16"/>
        <item x="4"/>
        <item x="3"/>
        <item m="1" x="17"/>
      </items>
    </pivotField>
    <pivotField showAll="0" defaultSubtotal="0"/>
    <pivotField axis="axisRow" showAll="0" defaultSubtotal="0">
      <items count="8">
        <item x="3"/>
        <item x="2"/>
        <item x="6"/>
        <item x="7"/>
        <item x="0"/>
        <item x="5"/>
        <item x="1"/>
        <item x="4"/>
      </items>
    </pivotField>
    <pivotField showAll="0" defaultSubtotal="0"/>
    <pivotField axis="axisRow" showAll="0" defaultSubtotal="0">
      <items count="37">
        <item x="31"/>
        <item x="32"/>
        <item x="1"/>
        <item x="19"/>
        <item x="17"/>
        <item x="6"/>
        <item x="10"/>
        <item x="8"/>
        <item x="7"/>
        <item x="23"/>
        <item x="25"/>
        <item x="4"/>
        <item x="11"/>
        <item x="16"/>
        <item x="35"/>
        <item x="14"/>
        <item x="0"/>
        <item x="18"/>
        <item x="26"/>
        <item x="5"/>
        <item x="2"/>
        <item x="20"/>
        <item x="29"/>
        <item x="12"/>
        <item x="22"/>
        <item x="24"/>
        <item x="27"/>
        <item x="13"/>
        <item x="9"/>
        <item x="28"/>
        <item x="15"/>
        <item x="30"/>
        <item x="33"/>
        <item x="21"/>
        <item x="36"/>
        <item x="34"/>
        <item x="3"/>
      </items>
    </pivotField>
    <pivotField showAll="0" defaultSubtotal="0"/>
    <pivotField axis="axisRow" showAll="0" defaultSubtotal="0">
      <items count="56">
        <item x="32"/>
        <item x="42"/>
        <item x="19"/>
        <item x="16"/>
        <item x="53"/>
        <item x="21"/>
        <item x="35"/>
        <item x="47"/>
        <item x="38"/>
        <item x="51"/>
        <item x="15"/>
        <item x="43"/>
        <item x="41"/>
        <item x="31"/>
        <item x="1"/>
        <item x="45"/>
        <item x="28"/>
        <item x="29"/>
        <item x="33"/>
        <item x="4"/>
        <item x="17"/>
        <item x="26"/>
        <item x="5"/>
        <item x="24"/>
        <item x="25"/>
        <item x="36"/>
        <item x="2"/>
        <item x="23"/>
        <item x="54"/>
        <item x="46"/>
        <item x="7"/>
        <item x="48"/>
        <item x="27"/>
        <item x="22"/>
        <item x="6"/>
        <item x="13"/>
        <item x="50"/>
        <item x="55"/>
        <item x="34"/>
        <item x="52"/>
        <item x="3"/>
        <item x="40"/>
        <item x="39"/>
        <item x="9"/>
        <item x="14"/>
        <item x="37"/>
        <item x="18"/>
        <item x="10"/>
        <item x="12"/>
        <item x="30"/>
        <item x="11"/>
        <item x="0"/>
        <item x="44"/>
        <item x="8"/>
        <item x="20"/>
        <item x="49"/>
      </items>
    </pivotField>
    <pivotField showAll="0" defaultSubtotal="0"/>
    <pivotField showAll="0" defaultSubtotal="0"/>
    <pivotField axis="axisRow" showAll="0" defaultSubtotal="0">
      <items count="14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</items>
    </pivotField>
    <pivotField axis="axisRow" showAll="0" defaultSubtotal="0">
      <items count="145">
        <item x="143"/>
        <item x="12"/>
        <item x="11"/>
        <item x="13"/>
        <item x="135"/>
        <item x="61"/>
        <item x="63"/>
        <item x="64"/>
        <item x="62"/>
        <item x="47"/>
        <item x="34"/>
        <item x="115"/>
        <item x="113"/>
        <item x="114"/>
        <item x="111"/>
        <item x="112"/>
        <item x="117"/>
        <item x="31"/>
        <item x="121"/>
        <item x="30"/>
        <item x="44"/>
        <item x="81"/>
        <item x="8"/>
        <item x="82"/>
        <item x="140"/>
        <item x="141"/>
        <item x="9"/>
        <item x="10"/>
        <item x="0"/>
        <item x="90"/>
        <item x="104"/>
        <item x="107"/>
        <item x="139"/>
        <item x="142"/>
        <item x="125"/>
        <item x="57"/>
        <item x="118"/>
        <item x="130"/>
        <item x="131"/>
        <item x="122"/>
        <item x="120"/>
        <item x="16"/>
        <item x="99"/>
        <item x="38"/>
        <item x="42"/>
        <item x="80"/>
        <item x="98"/>
        <item x="6"/>
        <item x="50"/>
        <item x="133"/>
        <item x="56"/>
        <item x="2"/>
        <item x="7"/>
        <item x="102"/>
        <item x="14"/>
        <item x="84"/>
        <item x="85"/>
        <item x="88"/>
        <item x="83"/>
        <item x="123"/>
        <item x="144"/>
        <item x="138"/>
        <item x="126"/>
        <item x="128"/>
        <item x="127"/>
        <item x="21"/>
        <item x="33"/>
        <item x="20"/>
        <item x="35"/>
        <item x="23"/>
        <item x="22"/>
        <item x="18"/>
        <item x="41"/>
        <item x="40"/>
        <item x="17"/>
        <item x="19"/>
        <item x="48"/>
        <item x="39"/>
        <item x="116"/>
        <item x="15"/>
        <item x="65"/>
        <item x="134"/>
        <item x="106"/>
        <item x="36"/>
        <item x="119"/>
        <item x="28"/>
        <item x="43"/>
        <item x="97"/>
        <item x="132"/>
        <item x="94"/>
        <item x="95"/>
        <item x="105"/>
        <item x="49"/>
        <item x="46"/>
        <item x="5"/>
        <item x="25"/>
        <item x="24"/>
        <item x="29"/>
        <item x="37"/>
        <item x="27"/>
        <item x="51"/>
        <item x="52"/>
        <item x="54"/>
        <item x="53"/>
        <item x="55"/>
        <item x="101"/>
        <item x="87"/>
        <item x="86"/>
        <item x="4"/>
        <item x="79"/>
        <item x="78"/>
        <item x="103"/>
        <item x="93"/>
        <item x="71"/>
        <item x="69"/>
        <item x="76"/>
        <item x="68"/>
        <item x="91"/>
        <item x="67"/>
        <item x="70"/>
        <item x="92"/>
        <item x="89"/>
        <item x="72"/>
        <item x="77"/>
        <item x="59"/>
        <item x="73"/>
        <item x="75"/>
        <item x="100"/>
        <item x="66"/>
        <item x="60"/>
        <item x="74"/>
        <item x="129"/>
        <item x="137"/>
        <item x="110"/>
        <item x="1"/>
        <item x="3"/>
        <item x="58"/>
        <item x="136"/>
        <item x="109"/>
        <item x="108"/>
        <item x="26"/>
        <item x="124"/>
        <item x="45"/>
        <item x="96"/>
        <item x="3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numFmtId="4" showAll="0" defaultSubtotal="0"/>
    <pivotField showAll="0" defaultSubtotal="0"/>
  </pivotFields>
  <rowFields count="5">
    <field x="13"/>
    <field x="11"/>
    <field x="15"/>
    <field x="18"/>
    <field x="19"/>
  </rowFields>
  <rowItems count="887">
    <i>
      <x/>
    </i>
    <i r="1">
      <x v="1"/>
    </i>
    <i r="2">
      <x v="12"/>
    </i>
    <i r="3">
      <x v="108"/>
    </i>
    <i r="4">
      <x v="139"/>
    </i>
    <i>
      <x v="1"/>
    </i>
    <i r="1">
      <x v="7"/>
    </i>
    <i r="2">
      <x v="1"/>
    </i>
    <i r="3">
      <x v="108"/>
    </i>
    <i r="4">
      <x v="139"/>
    </i>
    <i>
      <x v="2"/>
    </i>
    <i r="1">
      <x v="6"/>
    </i>
    <i r="2">
      <x v="16"/>
    </i>
    <i r="3">
      <x v="60"/>
    </i>
    <i r="4">
      <x v="129"/>
    </i>
    <i r="3">
      <x v="69"/>
    </i>
    <i r="4">
      <x v="114"/>
    </i>
    <i r="3">
      <x v="103"/>
    </i>
    <i r="4">
      <x v="111"/>
    </i>
    <i r="2">
      <x v="26"/>
    </i>
    <i r="3">
      <x v="17"/>
    </i>
    <i r="4">
      <x v="74"/>
    </i>
    <i r="3">
      <x v="19"/>
    </i>
    <i r="4">
      <x v="75"/>
    </i>
    <i r="3">
      <x v="24"/>
    </i>
    <i r="4">
      <x v="96"/>
    </i>
    <i r="3">
      <x v="45"/>
    </i>
    <i r="4">
      <x v="142"/>
    </i>
    <i r="3">
      <x v="48"/>
    </i>
    <i r="4">
      <x v="76"/>
    </i>
    <i r="3">
      <x v="49"/>
    </i>
    <i r="4">
      <x v="92"/>
    </i>
    <i r="3">
      <x v="59"/>
    </i>
    <i r="4">
      <x v="124"/>
    </i>
    <i r="3">
      <x v="67"/>
    </i>
    <i r="4">
      <x v="118"/>
    </i>
    <i r="3">
      <x v="69"/>
    </i>
    <i r="4">
      <x v="114"/>
    </i>
    <i r="3">
      <x v="71"/>
    </i>
    <i r="4">
      <x v="113"/>
    </i>
    <i r="3">
      <x v="74"/>
    </i>
    <i r="4">
      <x v="130"/>
    </i>
    <i r="3">
      <x v="107"/>
    </i>
    <i r="4">
      <x v="31"/>
    </i>
    <i r="3">
      <x v="129"/>
    </i>
    <i r="4">
      <x v="131"/>
    </i>
    <i>
      <x v="3"/>
    </i>
    <i r="1">
      <x v="7"/>
    </i>
    <i r="2">
      <x v="5"/>
    </i>
    <i r="3">
      <x v="36"/>
    </i>
    <i r="4">
      <x v="83"/>
    </i>
    <i r="3">
      <x v="47"/>
    </i>
    <i r="4">
      <x v="9"/>
    </i>
    <i r="3">
      <x v="51"/>
    </i>
    <i r="4">
      <x v="100"/>
    </i>
    <i r="3">
      <x v="98"/>
    </i>
    <i r="4">
      <x v="46"/>
    </i>
    <i r="3">
      <x v="111"/>
    </i>
    <i r="4">
      <x v="14"/>
    </i>
    <i r="3">
      <x v="113"/>
    </i>
    <i r="4">
      <x v="12"/>
    </i>
    <i r="3">
      <x v="133"/>
    </i>
    <i r="4">
      <x v="49"/>
    </i>
    <i r="2">
      <x v="6"/>
    </i>
    <i r="3">
      <x v="98"/>
    </i>
    <i r="4">
      <x v="46"/>
    </i>
    <i r="3">
      <x v="114"/>
    </i>
    <i r="4">
      <x v="13"/>
    </i>
    <i r="2">
      <x v="7"/>
    </i>
    <i r="3">
      <x v="111"/>
    </i>
    <i r="4">
      <x v="14"/>
    </i>
    <i r="2">
      <x v="39"/>
    </i>
    <i r="3">
      <x v="112"/>
    </i>
    <i r="4">
      <x v="15"/>
    </i>
    <i>
      <x v="4"/>
    </i>
    <i r="1">
      <x v="2"/>
    </i>
    <i r="2">
      <x v="2"/>
    </i>
    <i r="3">
      <x v="25"/>
    </i>
    <i r="4">
      <x v="95"/>
    </i>
    <i r="3">
      <x v="27"/>
    </i>
    <i r="4">
      <x v="99"/>
    </i>
    <i r="3">
      <x v="28"/>
    </i>
    <i r="4">
      <x v="85"/>
    </i>
    <i r="3">
      <x v="31"/>
    </i>
    <i r="4">
      <x v="17"/>
    </i>
    <i r="3">
      <x v="32"/>
    </i>
    <i r="4">
      <x v="144"/>
    </i>
    <i r="3">
      <x v="42"/>
    </i>
    <i r="4">
      <x v="44"/>
    </i>
    <i r="3">
      <x v="46"/>
    </i>
    <i r="4">
      <x v="93"/>
    </i>
    <i r="3">
      <x v="50"/>
    </i>
    <i r="4">
      <x v="48"/>
    </i>
    <i r="3">
      <x v="64"/>
    </i>
    <i r="4">
      <x v="7"/>
    </i>
    <i r="3">
      <x v="74"/>
    </i>
    <i r="4">
      <x v="130"/>
    </i>
    <i r="3">
      <x v="98"/>
    </i>
    <i r="4">
      <x v="46"/>
    </i>
    <i r="3">
      <x v="120"/>
    </i>
    <i r="4">
      <x v="40"/>
    </i>
    <i r="3">
      <x v="122"/>
    </i>
    <i r="4">
      <x v="39"/>
    </i>
    <i r="3">
      <x v="125"/>
    </i>
    <i r="4">
      <x v="34"/>
    </i>
    <i r="3">
      <x v="126"/>
    </i>
    <i r="4">
      <x v="62"/>
    </i>
    <i r="3">
      <x v="133"/>
    </i>
    <i r="4">
      <x v="49"/>
    </i>
    <i>
      <x v="5"/>
    </i>
    <i r="1">
      <x v="4"/>
    </i>
    <i r="2">
      <x v="30"/>
    </i>
    <i r="3">
      <x v="19"/>
    </i>
    <i r="4">
      <x v="75"/>
    </i>
    <i r="3">
      <x v="33"/>
    </i>
    <i r="4">
      <x v="66"/>
    </i>
    <i r="3">
      <x v="34"/>
    </i>
    <i r="4">
      <x v="10"/>
    </i>
    <i r="3">
      <x v="36"/>
    </i>
    <i r="4">
      <x v="83"/>
    </i>
    <i r="3">
      <x v="46"/>
    </i>
    <i r="4">
      <x v="93"/>
    </i>
    <i r="3">
      <x v="50"/>
    </i>
    <i r="4">
      <x v="48"/>
    </i>
    <i r="3">
      <x v="51"/>
    </i>
    <i r="4">
      <x v="100"/>
    </i>
    <i r="3">
      <x v="52"/>
    </i>
    <i r="4">
      <x v="101"/>
    </i>
    <i r="3">
      <x v="56"/>
    </i>
    <i r="4">
      <x v="50"/>
    </i>
    <i r="3">
      <x v="58"/>
    </i>
    <i r="4">
      <x v="136"/>
    </i>
    <i r="3">
      <x v="59"/>
    </i>
    <i r="4">
      <x v="124"/>
    </i>
    <i r="3">
      <x v="60"/>
    </i>
    <i r="4">
      <x v="129"/>
    </i>
    <i r="3">
      <x v="68"/>
    </i>
    <i r="4">
      <x v="116"/>
    </i>
    <i r="3">
      <x v="71"/>
    </i>
    <i r="4">
      <x v="113"/>
    </i>
    <i r="3">
      <x v="80"/>
    </i>
    <i r="4">
      <x v="45"/>
    </i>
    <i r="3">
      <x v="83"/>
    </i>
    <i r="4">
      <x v="58"/>
    </i>
    <i r="3">
      <x v="84"/>
    </i>
    <i r="4">
      <x v="55"/>
    </i>
    <i r="3">
      <x v="94"/>
    </i>
    <i r="4">
      <x v="89"/>
    </i>
    <i r="3">
      <x v="96"/>
    </i>
    <i r="4">
      <x v="143"/>
    </i>
    <i r="3">
      <x v="117"/>
    </i>
    <i r="4">
      <x v="16"/>
    </i>
    <i r="3">
      <x v="118"/>
    </i>
    <i r="4">
      <x v="36"/>
    </i>
    <i r="3">
      <x v="119"/>
    </i>
    <i r="4">
      <x v="84"/>
    </i>
    <i r="3">
      <x v="120"/>
    </i>
    <i r="4">
      <x v="40"/>
    </i>
    <i r="3">
      <x v="121"/>
    </i>
    <i r="4">
      <x v="18"/>
    </i>
    <i r="3">
      <x v="130"/>
    </i>
    <i r="4">
      <x v="37"/>
    </i>
    <i r="2">
      <x v="53"/>
    </i>
    <i r="3">
      <x v="20"/>
    </i>
    <i r="4">
      <x v="67"/>
    </i>
    <i r="3">
      <x v="62"/>
    </i>
    <i r="4">
      <x v="8"/>
    </i>
    <i r="3">
      <x v="68"/>
    </i>
    <i r="4">
      <x v="116"/>
    </i>
    <i r="3">
      <x v="74"/>
    </i>
    <i r="4">
      <x v="130"/>
    </i>
    <i r="3">
      <x v="134"/>
    </i>
    <i r="4">
      <x v="81"/>
    </i>
    <i r="3">
      <x v="137"/>
    </i>
    <i r="4">
      <x v="132"/>
    </i>
    <i r="3">
      <x v="138"/>
    </i>
    <i r="4">
      <x v="61"/>
    </i>
    <i>
      <x v="6"/>
    </i>
    <i r="1">
      <x v="5"/>
    </i>
    <i r="2">
      <x v="48"/>
    </i>
    <i r="3">
      <x v="21"/>
    </i>
    <i r="4">
      <x v="65"/>
    </i>
    <i r="3">
      <x v="29"/>
    </i>
    <i r="4">
      <x v="97"/>
    </i>
    <i r="3">
      <x v="30"/>
    </i>
    <i r="4">
      <x v="19"/>
    </i>
    <i r="3">
      <x v="34"/>
    </i>
    <i r="4">
      <x v="10"/>
    </i>
    <i r="3">
      <x v="36"/>
    </i>
    <i r="4">
      <x v="83"/>
    </i>
    <i r="3">
      <x v="46"/>
    </i>
    <i r="4">
      <x v="93"/>
    </i>
    <i r="3">
      <x v="50"/>
    </i>
    <i r="4">
      <x v="48"/>
    </i>
    <i r="3">
      <x v="54"/>
    </i>
    <i r="4">
      <x v="102"/>
    </i>
    <i r="3">
      <x v="64"/>
    </i>
    <i r="4">
      <x v="7"/>
    </i>
    <i r="3">
      <x v="72"/>
    </i>
    <i r="4">
      <x v="122"/>
    </i>
    <i r="3">
      <x v="126"/>
    </i>
    <i r="4">
      <x v="62"/>
    </i>
    <i r="3">
      <x v="128"/>
    </i>
    <i r="4">
      <x v="63"/>
    </i>
    <i r="3">
      <x v="133"/>
    </i>
    <i r="4">
      <x v="49"/>
    </i>
    <i>
      <x v="7"/>
    </i>
    <i r="1">
      <x v="5"/>
    </i>
    <i r="2">
      <x v="47"/>
    </i>
    <i r="3">
      <x v="21"/>
    </i>
    <i r="4">
      <x v="65"/>
    </i>
    <i r="3">
      <x v="33"/>
    </i>
    <i r="4">
      <x v="66"/>
    </i>
    <i r="3">
      <x v="46"/>
    </i>
    <i r="4">
      <x v="93"/>
    </i>
    <i r="3">
      <x v="50"/>
    </i>
    <i r="4">
      <x v="48"/>
    </i>
    <i r="3">
      <x v="57"/>
    </i>
    <i r="4">
      <x v="35"/>
    </i>
    <i>
      <x v="8"/>
    </i>
    <i r="1">
      <x v="5"/>
    </i>
    <i r="2">
      <x v="43"/>
    </i>
    <i r="3">
      <x v="21"/>
    </i>
    <i r="4">
      <x v="65"/>
    </i>
    <i r="3">
      <x v="45"/>
    </i>
    <i r="4">
      <x v="142"/>
    </i>
    <i r="3">
      <x v="46"/>
    </i>
    <i r="4">
      <x v="93"/>
    </i>
    <i r="3">
      <x v="64"/>
    </i>
    <i r="4">
      <x v="7"/>
    </i>
    <i r="3">
      <x v="89"/>
    </i>
    <i r="4">
      <x v="121"/>
    </i>
    <i>
      <x v="9"/>
    </i>
    <i r="1">
      <x v="4"/>
    </i>
    <i r="2">
      <x v="17"/>
    </i>
    <i r="3">
      <x v="60"/>
    </i>
    <i r="4">
      <x v="129"/>
    </i>
    <i r="3">
      <x v="71"/>
    </i>
    <i r="4">
      <x v="113"/>
    </i>
    <i r="3">
      <x v="74"/>
    </i>
    <i r="4">
      <x v="130"/>
    </i>
    <i r="3">
      <x v="90"/>
    </i>
    <i r="4">
      <x v="29"/>
    </i>
    <i r="3">
      <x v="92"/>
    </i>
    <i r="4">
      <x v="120"/>
    </i>
    <i r="3">
      <x v="93"/>
    </i>
    <i r="4">
      <x v="112"/>
    </i>
    <i>
      <x v="10"/>
    </i>
    <i r="1">
      <x v="1"/>
    </i>
    <i r="2">
      <x v="4"/>
    </i>
    <i r="3">
      <x v="114"/>
    </i>
    <i r="4">
      <x v="13"/>
    </i>
    <i r="2">
      <x v="18"/>
    </i>
    <i r="3">
      <x v="74"/>
    </i>
    <i r="4">
      <x v="130"/>
    </i>
    <i r="3">
      <x v="75"/>
    </i>
    <i r="4">
      <x v="126"/>
    </i>
    <i r="3">
      <x v="98"/>
    </i>
    <i r="4">
      <x v="46"/>
    </i>
    <i r="3">
      <x v="101"/>
    </i>
    <i r="4">
      <x v="105"/>
    </i>
    <i r="3">
      <x v="102"/>
    </i>
    <i r="4">
      <x v="53"/>
    </i>
    <i r="3">
      <x v="136"/>
    </i>
    <i r="4">
      <x v="137"/>
    </i>
    <i r="2">
      <x v="28"/>
    </i>
    <i r="3">
      <x v="115"/>
    </i>
    <i r="4">
      <x v="11"/>
    </i>
    <i>
      <x v="11"/>
    </i>
    <i r="1">
      <x v="4"/>
    </i>
    <i r="2">
      <x v="22"/>
    </i>
    <i r="3">
      <x v="17"/>
    </i>
    <i r="4">
      <x v="74"/>
    </i>
    <i r="3">
      <x v="24"/>
    </i>
    <i r="4">
      <x v="96"/>
    </i>
    <i r="3">
      <x v="26"/>
    </i>
    <i r="4">
      <x v="140"/>
    </i>
    <i r="3">
      <x v="40"/>
    </i>
    <i r="4">
      <x v="73"/>
    </i>
    <i r="3">
      <x v="50"/>
    </i>
    <i r="4">
      <x v="48"/>
    </i>
    <i r="3">
      <x v="52"/>
    </i>
    <i r="4">
      <x v="101"/>
    </i>
    <i r="3">
      <x v="60"/>
    </i>
    <i r="4">
      <x v="129"/>
    </i>
    <i r="3">
      <x v="65"/>
    </i>
    <i r="4">
      <x v="80"/>
    </i>
    <i r="3">
      <x v="66"/>
    </i>
    <i r="4">
      <x v="128"/>
    </i>
    <i r="3">
      <x v="68"/>
    </i>
    <i r="4">
      <x v="116"/>
    </i>
    <i r="3">
      <x v="71"/>
    </i>
    <i r="4">
      <x v="113"/>
    </i>
    <i r="3">
      <x v="75"/>
    </i>
    <i r="4">
      <x v="126"/>
    </i>
    <i r="3">
      <x v="76"/>
    </i>
    <i r="4">
      <x v="115"/>
    </i>
    <i r="3">
      <x v="77"/>
    </i>
    <i r="4">
      <x v="123"/>
    </i>
    <i r="3">
      <x v="82"/>
    </i>
    <i r="4">
      <x v="23"/>
    </i>
    <i r="3">
      <x v="94"/>
    </i>
    <i r="4">
      <x v="89"/>
    </i>
    <i r="3">
      <x v="95"/>
    </i>
    <i r="4">
      <x v="90"/>
    </i>
    <i r="3">
      <x v="96"/>
    </i>
    <i r="4">
      <x v="143"/>
    </i>
    <i r="3">
      <x v="97"/>
    </i>
    <i r="4">
      <x v="87"/>
    </i>
    <i r="3">
      <x v="98"/>
    </i>
    <i r="4">
      <x v="46"/>
    </i>
    <i r="3">
      <x v="106"/>
    </i>
    <i r="4">
      <x v="82"/>
    </i>
    <i r="3">
      <x v="116"/>
    </i>
    <i r="4">
      <x v="78"/>
    </i>
    <i r="3">
      <x v="118"/>
    </i>
    <i r="4">
      <x v="36"/>
    </i>
    <i r="3">
      <x v="140"/>
    </i>
    <i r="4">
      <x v="24"/>
    </i>
    <i r="3">
      <x v="142"/>
    </i>
    <i r="4">
      <x v="33"/>
    </i>
    <i>
      <x v="12"/>
    </i>
    <i r="1">
      <x/>
    </i>
    <i r="2">
      <x v="35"/>
    </i>
    <i r="3">
      <x v="22"/>
    </i>
    <i r="4">
      <x v="70"/>
    </i>
    <i r="3">
      <x v="25"/>
    </i>
    <i r="4">
      <x v="95"/>
    </i>
    <i r="3">
      <x v="38"/>
    </i>
    <i r="4">
      <x v="43"/>
    </i>
    <i r="3">
      <x v="43"/>
    </i>
    <i r="4">
      <x v="86"/>
    </i>
    <i r="3">
      <x v="74"/>
    </i>
    <i r="4">
      <x v="130"/>
    </i>
    <i r="3">
      <x v="98"/>
    </i>
    <i r="4">
      <x v="46"/>
    </i>
    <i r="3">
      <x v="108"/>
    </i>
    <i r="4">
      <x v="139"/>
    </i>
    <i r="3">
      <x v="111"/>
    </i>
    <i r="4">
      <x v="14"/>
    </i>
    <i r="3">
      <x v="133"/>
    </i>
    <i r="4">
      <x v="49"/>
    </i>
    <i r="3">
      <x v="135"/>
    </i>
    <i r="4">
      <x v="4"/>
    </i>
    <i>
      <x v="13"/>
    </i>
    <i r="1">
      <x v="5"/>
    </i>
    <i r="2">
      <x v="46"/>
    </i>
    <i r="3">
      <x v="25"/>
    </i>
    <i r="4">
      <x v="95"/>
    </i>
    <i r="3">
      <x v="46"/>
    </i>
    <i r="4">
      <x v="93"/>
    </i>
    <i r="3">
      <x v="50"/>
    </i>
    <i r="4">
      <x v="48"/>
    </i>
    <i r="3">
      <x v="88"/>
    </i>
    <i r="4">
      <x v="57"/>
    </i>
    <i>
      <x v="14"/>
    </i>
    <i r="1">
      <x v="1"/>
    </i>
    <i r="2">
      <x v="36"/>
    </i>
    <i r="3">
      <x v="111"/>
    </i>
    <i r="4">
      <x v="14"/>
    </i>
    <i>
      <x v="15"/>
    </i>
    <i r="1">
      <x v="5"/>
    </i>
    <i r="2">
      <x v="3"/>
    </i>
    <i r="3">
      <x v="24"/>
    </i>
    <i r="4">
      <x v="96"/>
    </i>
    <i r="3">
      <x v="26"/>
    </i>
    <i r="4">
      <x v="140"/>
    </i>
    <i r="3">
      <x v="33"/>
    </i>
    <i r="4">
      <x v="66"/>
    </i>
    <i r="3">
      <x v="34"/>
    </i>
    <i r="4">
      <x v="10"/>
    </i>
    <i r="3">
      <x v="51"/>
    </i>
    <i r="4">
      <x v="100"/>
    </i>
    <i r="3">
      <x v="53"/>
    </i>
    <i r="4">
      <x v="103"/>
    </i>
    <i r="3">
      <x v="88"/>
    </i>
    <i r="4">
      <x v="57"/>
    </i>
    <i r="3">
      <x v="98"/>
    </i>
    <i r="4">
      <x v="46"/>
    </i>
    <i r="2">
      <x v="27"/>
    </i>
    <i r="3">
      <x v="39"/>
    </i>
    <i r="4">
      <x v="77"/>
    </i>
    <i r="3">
      <x v="40"/>
    </i>
    <i r="4">
      <x v="73"/>
    </i>
    <i r="3">
      <x v="46"/>
    </i>
    <i r="4">
      <x v="93"/>
    </i>
    <i r="3">
      <x v="50"/>
    </i>
    <i r="4">
      <x v="48"/>
    </i>
    <i r="3">
      <x v="130"/>
    </i>
    <i r="4">
      <x v="37"/>
    </i>
    <i r="3">
      <x v="134"/>
    </i>
    <i r="4">
      <x v="81"/>
    </i>
    <i r="2">
      <x v="49"/>
    </i>
    <i r="3">
      <x v="63"/>
    </i>
    <i r="4">
      <x v="6"/>
    </i>
    <i>
      <x v="16"/>
    </i>
    <i r="1">
      <x v="4"/>
    </i>
    <i r="2">
      <x v="14"/>
    </i>
    <i r="3">
      <x v="2"/>
    </i>
    <i r="4">
      <x v="51"/>
    </i>
    <i r="3">
      <x v="17"/>
    </i>
    <i r="4">
      <x v="74"/>
    </i>
    <i r="3">
      <x v="18"/>
    </i>
    <i r="4">
      <x v="71"/>
    </i>
    <i r="3">
      <x v="19"/>
    </i>
    <i r="4">
      <x v="75"/>
    </i>
    <i r="3">
      <x v="20"/>
    </i>
    <i r="4">
      <x v="67"/>
    </i>
    <i r="3">
      <x v="21"/>
    </i>
    <i r="4">
      <x v="65"/>
    </i>
    <i r="3">
      <x v="22"/>
    </i>
    <i r="4">
      <x v="70"/>
    </i>
    <i r="3">
      <x v="24"/>
    </i>
    <i r="4">
      <x v="96"/>
    </i>
    <i r="3">
      <x v="29"/>
    </i>
    <i r="4">
      <x v="97"/>
    </i>
    <i r="3">
      <x v="30"/>
    </i>
    <i r="4">
      <x v="19"/>
    </i>
    <i r="3">
      <x v="32"/>
    </i>
    <i r="4">
      <x v="144"/>
    </i>
    <i r="3">
      <x v="33"/>
    </i>
    <i r="4">
      <x v="66"/>
    </i>
    <i r="3">
      <x v="34"/>
    </i>
    <i r="4">
      <x v="10"/>
    </i>
    <i r="3">
      <x v="36"/>
    </i>
    <i r="4">
      <x v="83"/>
    </i>
    <i r="3">
      <x v="38"/>
    </i>
    <i r="4">
      <x v="43"/>
    </i>
    <i r="3">
      <x v="42"/>
    </i>
    <i r="4">
      <x v="44"/>
    </i>
    <i r="3">
      <x v="44"/>
    </i>
    <i r="4">
      <x v="20"/>
    </i>
    <i r="3">
      <x v="45"/>
    </i>
    <i r="4">
      <x v="142"/>
    </i>
    <i r="3">
      <x v="46"/>
    </i>
    <i r="4">
      <x v="93"/>
    </i>
    <i r="3">
      <x v="50"/>
    </i>
    <i r="4">
      <x v="48"/>
    </i>
    <i r="3">
      <x v="51"/>
    </i>
    <i r="4">
      <x v="100"/>
    </i>
    <i r="3">
      <x v="53"/>
    </i>
    <i r="4">
      <x v="103"/>
    </i>
    <i r="3">
      <x v="55"/>
    </i>
    <i r="4">
      <x v="104"/>
    </i>
    <i r="3">
      <x v="57"/>
    </i>
    <i r="4">
      <x v="35"/>
    </i>
    <i r="3">
      <x v="58"/>
    </i>
    <i r="4">
      <x v="136"/>
    </i>
    <i r="3">
      <x v="59"/>
    </i>
    <i r="4">
      <x v="124"/>
    </i>
    <i r="3">
      <x v="61"/>
    </i>
    <i r="4">
      <x v="5"/>
    </i>
    <i r="3">
      <x v="62"/>
    </i>
    <i r="4">
      <x v="8"/>
    </i>
    <i r="3">
      <x v="63"/>
    </i>
    <i r="4">
      <x v="6"/>
    </i>
    <i r="3">
      <x v="65"/>
    </i>
    <i r="4">
      <x v="80"/>
    </i>
    <i r="3">
      <x v="66"/>
    </i>
    <i r="4">
      <x v="128"/>
    </i>
    <i r="3">
      <x v="67"/>
    </i>
    <i r="4">
      <x v="118"/>
    </i>
    <i r="3">
      <x v="68"/>
    </i>
    <i r="4">
      <x v="116"/>
    </i>
    <i r="3">
      <x v="69"/>
    </i>
    <i r="4">
      <x v="114"/>
    </i>
    <i r="3">
      <x v="71"/>
    </i>
    <i r="4">
      <x v="113"/>
    </i>
    <i r="3">
      <x v="72"/>
    </i>
    <i r="4">
      <x v="122"/>
    </i>
    <i r="3">
      <x v="74"/>
    </i>
    <i r="4">
      <x v="130"/>
    </i>
    <i r="3">
      <x v="78"/>
    </i>
    <i r="4">
      <x v="110"/>
    </i>
    <i r="3">
      <x v="79"/>
    </i>
    <i r="4">
      <x v="109"/>
    </i>
    <i r="3">
      <x v="81"/>
    </i>
    <i r="4">
      <x v="21"/>
    </i>
    <i r="3">
      <x v="82"/>
    </i>
    <i r="4">
      <x v="23"/>
    </i>
    <i r="3">
      <x v="83"/>
    </i>
    <i r="4">
      <x v="58"/>
    </i>
    <i r="3">
      <x v="86"/>
    </i>
    <i r="4">
      <x v="107"/>
    </i>
    <i r="3">
      <x v="88"/>
    </i>
    <i r="4">
      <x v="57"/>
    </i>
    <i r="3">
      <x v="91"/>
    </i>
    <i r="4">
      <x v="117"/>
    </i>
    <i r="3">
      <x v="98"/>
    </i>
    <i r="4">
      <x v="46"/>
    </i>
    <i r="3">
      <x v="100"/>
    </i>
    <i r="4">
      <x v="127"/>
    </i>
    <i r="3">
      <x v="102"/>
    </i>
    <i r="4">
      <x v="53"/>
    </i>
    <i r="3">
      <x v="103"/>
    </i>
    <i r="4">
      <x v="111"/>
    </i>
    <i r="3">
      <x v="107"/>
    </i>
    <i r="4">
      <x v="31"/>
    </i>
    <i r="3">
      <x v="116"/>
    </i>
    <i r="4">
      <x v="78"/>
    </i>
    <i r="3">
      <x v="119"/>
    </i>
    <i r="4">
      <x v="84"/>
    </i>
    <i r="3">
      <x v="120"/>
    </i>
    <i r="4">
      <x v="40"/>
    </i>
    <i r="3">
      <x v="124"/>
    </i>
    <i r="4">
      <x v="141"/>
    </i>
    <i r="3">
      <x v="129"/>
    </i>
    <i r="4">
      <x v="131"/>
    </i>
    <i r="3">
      <x v="132"/>
    </i>
    <i r="4">
      <x v="88"/>
    </i>
    <i r="2">
      <x v="23"/>
    </i>
    <i r="3">
      <x v="44"/>
    </i>
    <i r="4">
      <x v="20"/>
    </i>
    <i r="2">
      <x v="24"/>
    </i>
    <i r="3">
      <x v="44"/>
    </i>
    <i r="4">
      <x v="20"/>
    </i>
    <i r="2">
      <x v="51"/>
    </i>
    <i r="3">
      <x/>
    </i>
    <i r="4">
      <x v="28"/>
    </i>
    <i r="3">
      <x v="1"/>
    </i>
    <i r="4">
      <x v="134"/>
    </i>
    <i r="3">
      <x v="2"/>
    </i>
    <i r="4">
      <x v="51"/>
    </i>
    <i r="3">
      <x v="3"/>
    </i>
    <i r="4">
      <x v="135"/>
    </i>
    <i r="3">
      <x v="4"/>
    </i>
    <i r="4">
      <x v="108"/>
    </i>
    <i r="3">
      <x v="5"/>
    </i>
    <i r="4">
      <x v="94"/>
    </i>
    <i r="3">
      <x v="6"/>
    </i>
    <i r="4">
      <x v="47"/>
    </i>
    <i r="3">
      <x v="7"/>
    </i>
    <i r="4">
      <x v="52"/>
    </i>
    <i r="3">
      <x v="8"/>
    </i>
    <i r="4">
      <x v="22"/>
    </i>
    <i r="3">
      <x v="9"/>
    </i>
    <i r="4">
      <x v="26"/>
    </i>
    <i r="3">
      <x v="10"/>
    </i>
    <i r="4">
      <x v="27"/>
    </i>
    <i r="3">
      <x v="11"/>
    </i>
    <i r="4">
      <x v="2"/>
    </i>
    <i r="3">
      <x v="12"/>
    </i>
    <i r="4">
      <x v="1"/>
    </i>
    <i r="3">
      <x v="13"/>
    </i>
    <i r="4">
      <x v="3"/>
    </i>
    <i r="3">
      <x v="14"/>
    </i>
    <i r="4">
      <x v="54"/>
    </i>
    <i r="3">
      <x v="15"/>
    </i>
    <i r="4">
      <x v="79"/>
    </i>
    <i r="3">
      <x v="16"/>
    </i>
    <i r="4">
      <x v="41"/>
    </i>
    <i r="3">
      <x v="75"/>
    </i>
    <i r="4">
      <x v="126"/>
    </i>
    <i>
      <x v="17"/>
    </i>
    <i r="1">
      <x v="3"/>
    </i>
    <i r="2">
      <x v="54"/>
    </i>
    <i r="3">
      <x v="29"/>
    </i>
    <i r="4">
      <x v="97"/>
    </i>
    <i r="3">
      <x v="30"/>
    </i>
    <i r="4">
      <x v="19"/>
    </i>
    <i r="3">
      <x v="33"/>
    </i>
    <i r="4">
      <x v="66"/>
    </i>
    <i r="3">
      <x v="34"/>
    </i>
    <i r="4">
      <x v="10"/>
    </i>
    <i r="3">
      <x v="36"/>
    </i>
    <i r="4">
      <x v="83"/>
    </i>
    <i r="3">
      <x v="37"/>
    </i>
    <i r="4">
      <x v="98"/>
    </i>
    <i r="3">
      <x v="41"/>
    </i>
    <i r="4">
      <x v="72"/>
    </i>
    <i r="3">
      <x v="42"/>
    </i>
    <i r="4">
      <x v="44"/>
    </i>
    <i r="3">
      <x v="46"/>
    </i>
    <i r="4">
      <x v="93"/>
    </i>
    <i r="3">
      <x v="50"/>
    </i>
    <i r="4">
      <x v="48"/>
    </i>
    <i r="3">
      <x v="55"/>
    </i>
    <i r="4">
      <x v="104"/>
    </i>
    <i r="3">
      <x v="57"/>
    </i>
    <i r="4">
      <x v="35"/>
    </i>
    <i r="3">
      <x v="64"/>
    </i>
    <i r="4">
      <x v="7"/>
    </i>
    <i r="3">
      <x v="66"/>
    </i>
    <i r="4">
      <x v="128"/>
    </i>
    <i r="3">
      <x v="67"/>
    </i>
    <i r="4">
      <x v="118"/>
    </i>
    <i r="3">
      <x v="73"/>
    </i>
    <i r="4">
      <x v="125"/>
    </i>
    <i r="3">
      <x v="88"/>
    </i>
    <i r="4">
      <x v="57"/>
    </i>
    <i r="3">
      <x v="102"/>
    </i>
    <i r="4">
      <x v="53"/>
    </i>
    <i r="3">
      <x v="105"/>
    </i>
    <i r="4">
      <x v="91"/>
    </i>
    <i r="3">
      <x v="126"/>
    </i>
    <i r="4">
      <x v="62"/>
    </i>
    <i>
      <x v="18"/>
    </i>
    <i r="1">
      <x v="4"/>
    </i>
    <i r="2">
      <x v="38"/>
    </i>
    <i r="3">
      <x v="74"/>
    </i>
    <i r="4">
      <x v="130"/>
    </i>
    <i>
      <x v="19"/>
    </i>
    <i r="1">
      <x v="7"/>
    </i>
    <i r="2">
      <x v="34"/>
    </i>
    <i r="3">
      <x v="19"/>
    </i>
    <i r="4">
      <x v="75"/>
    </i>
    <i r="3">
      <x v="21"/>
    </i>
    <i r="4">
      <x v="65"/>
    </i>
    <i r="3">
      <x v="24"/>
    </i>
    <i r="4">
      <x v="96"/>
    </i>
    <i r="3">
      <x v="36"/>
    </i>
    <i r="4">
      <x v="83"/>
    </i>
    <i r="3">
      <x v="40"/>
    </i>
    <i r="4">
      <x v="73"/>
    </i>
    <i r="3">
      <x v="50"/>
    </i>
    <i r="4">
      <x v="48"/>
    </i>
    <i r="3">
      <x v="51"/>
    </i>
    <i r="4">
      <x v="100"/>
    </i>
    <i r="3">
      <x v="97"/>
    </i>
    <i r="4">
      <x v="87"/>
    </i>
    <i r="3">
      <x v="98"/>
    </i>
    <i r="4">
      <x v="46"/>
    </i>
    <i r="3">
      <x v="99"/>
    </i>
    <i r="4">
      <x v="42"/>
    </i>
    <i>
      <x v="20"/>
    </i>
    <i r="1">
      <x v="1"/>
    </i>
    <i r="2">
      <x/>
    </i>
    <i r="3">
      <x v="74"/>
    </i>
    <i r="4">
      <x v="130"/>
    </i>
    <i r="3">
      <x v="94"/>
    </i>
    <i r="4">
      <x v="89"/>
    </i>
    <i r="3">
      <x v="96"/>
    </i>
    <i r="4">
      <x v="143"/>
    </i>
    <i r="3">
      <x v="97"/>
    </i>
    <i r="4">
      <x v="87"/>
    </i>
    <i r="3">
      <x v="98"/>
    </i>
    <i r="4">
      <x v="46"/>
    </i>
    <i r="2">
      <x v="25"/>
    </i>
    <i r="3">
      <x v="98"/>
    </i>
    <i r="4">
      <x v="46"/>
    </i>
    <i r="3">
      <x v="110"/>
    </i>
    <i r="4">
      <x v="133"/>
    </i>
    <i r="2">
      <x v="40"/>
    </i>
    <i r="3">
      <x v="17"/>
    </i>
    <i r="4">
      <x v="74"/>
    </i>
    <i r="3">
      <x v="21"/>
    </i>
    <i r="4">
      <x v="65"/>
    </i>
    <i r="3">
      <x v="30"/>
    </i>
    <i r="4">
      <x v="19"/>
    </i>
    <i r="3">
      <x v="33"/>
    </i>
    <i r="4">
      <x v="66"/>
    </i>
    <i r="3">
      <x v="36"/>
    </i>
    <i r="4">
      <x v="83"/>
    </i>
    <i r="3">
      <x v="46"/>
    </i>
    <i r="4">
      <x v="93"/>
    </i>
    <i r="3">
      <x v="50"/>
    </i>
    <i r="4">
      <x v="48"/>
    </i>
    <i r="3">
      <x v="55"/>
    </i>
    <i r="4">
      <x v="104"/>
    </i>
    <i r="3">
      <x v="111"/>
    </i>
    <i r="4">
      <x v="14"/>
    </i>
    <i>
      <x v="21"/>
    </i>
    <i r="1">
      <x v="2"/>
    </i>
    <i r="2">
      <x v="15"/>
    </i>
    <i r="3">
      <x v="110"/>
    </i>
    <i r="4">
      <x v="133"/>
    </i>
    <i r="2">
      <x v="29"/>
    </i>
    <i r="3">
      <x v="110"/>
    </i>
    <i r="4">
      <x v="133"/>
    </i>
    <i r="2">
      <x v="33"/>
    </i>
    <i r="3">
      <x v="38"/>
    </i>
    <i r="4">
      <x v="43"/>
    </i>
    <i>
      <x v="22"/>
    </i>
    <i r="1">
      <x v="4"/>
    </i>
    <i r="2">
      <x v="42"/>
    </i>
    <i r="3">
      <x v="101"/>
    </i>
    <i r="4">
      <x v="105"/>
    </i>
    <i r="3">
      <x v="103"/>
    </i>
    <i r="4">
      <x v="111"/>
    </i>
    <i r="3">
      <x v="108"/>
    </i>
    <i r="4">
      <x v="139"/>
    </i>
    <i r="3">
      <x v="109"/>
    </i>
    <i r="4">
      <x v="138"/>
    </i>
    <i r="3">
      <x v="136"/>
    </i>
    <i r="4">
      <x v="137"/>
    </i>
    <i r="3">
      <x v="143"/>
    </i>
    <i r="4">
      <x/>
    </i>
    <i r="3">
      <x v="144"/>
    </i>
    <i r="4">
      <x v="60"/>
    </i>
    <i>
      <x v="23"/>
    </i>
    <i r="1">
      <x v="4"/>
    </i>
    <i r="2">
      <x v="44"/>
    </i>
    <i r="3">
      <x v="23"/>
    </i>
    <i r="4">
      <x v="69"/>
    </i>
    <i r="3">
      <x v="104"/>
    </i>
    <i r="4">
      <x v="30"/>
    </i>
    <i r="3">
      <x v="105"/>
    </i>
    <i r="4">
      <x v="91"/>
    </i>
    <i>
      <x v="24"/>
    </i>
    <i r="1">
      <x v="5"/>
    </i>
    <i r="2">
      <x v="32"/>
    </i>
    <i r="3">
      <x v="46"/>
    </i>
    <i r="4">
      <x v="93"/>
    </i>
    <i r="3">
      <x v="71"/>
    </i>
    <i r="4">
      <x v="113"/>
    </i>
    <i r="3">
      <x v="139"/>
    </i>
    <i r="4">
      <x v="32"/>
    </i>
    <i r="3">
      <x v="140"/>
    </i>
    <i r="4">
      <x v="24"/>
    </i>
    <i r="3">
      <x v="141"/>
    </i>
    <i r="4">
      <x v="25"/>
    </i>
    <i r="2">
      <x v="37"/>
    </i>
    <i r="3">
      <x v="139"/>
    </i>
    <i r="4">
      <x v="32"/>
    </i>
    <i r="3">
      <x v="141"/>
    </i>
    <i r="4">
      <x v="25"/>
    </i>
    <i>
      <x v="25"/>
    </i>
    <i r="1">
      <x v="7"/>
    </i>
    <i r="2">
      <x v="13"/>
    </i>
    <i r="3">
      <x v="70"/>
    </i>
    <i r="4">
      <x v="119"/>
    </i>
    <i r="3">
      <x v="98"/>
    </i>
    <i r="4">
      <x v="46"/>
    </i>
    <i r="3">
      <x v="111"/>
    </i>
    <i r="4">
      <x v="14"/>
    </i>
    <i r="3">
      <x v="113"/>
    </i>
    <i r="4">
      <x v="12"/>
    </i>
    <i r="2">
      <x v="31"/>
    </i>
    <i r="3">
      <x v="111"/>
    </i>
    <i r="4">
      <x v="14"/>
    </i>
    <i r="2">
      <x v="55"/>
    </i>
    <i r="3">
      <x v="111"/>
    </i>
    <i r="4">
      <x v="14"/>
    </i>
    <i>
      <x v="26"/>
    </i>
    <i r="1">
      <x v="7"/>
    </i>
    <i r="2">
      <x v="45"/>
    </i>
    <i r="3">
      <x v="98"/>
    </i>
    <i r="4">
      <x v="46"/>
    </i>
    <i>
      <x v="27"/>
    </i>
    <i r="1">
      <x v="7"/>
    </i>
    <i r="2">
      <x v="10"/>
    </i>
    <i r="3">
      <x v="24"/>
    </i>
    <i r="4">
      <x v="96"/>
    </i>
    <i r="3">
      <x v="65"/>
    </i>
    <i r="4">
      <x v="80"/>
    </i>
    <i r="3">
      <x v="89"/>
    </i>
    <i r="4">
      <x v="121"/>
    </i>
    <i r="3">
      <x v="98"/>
    </i>
    <i r="4">
      <x v="46"/>
    </i>
    <i>
      <x v="28"/>
    </i>
    <i r="1">
      <x v="5"/>
    </i>
    <i r="2">
      <x v="50"/>
    </i>
    <i r="3">
      <x v="21"/>
    </i>
    <i r="4">
      <x v="65"/>
    </i>
    <i r="3">
      <x v="30"/>
    </i>
    <i r="4">
      <x v="19"/>
    </i>
    <i r="3">
      <x v="33"/>
    </i>
    <i r="4">
      <x v="66"/>
    </i>
    <i r="3">
      <x v="35"/>
    </i>
    <i r="4">
      <x v="68"/>
    </i>
    <i r="3">
      <x v="36"/>
    </i>
    <i r="4">
      <x v="83"/>
    </i>
    <i r="3">
      <x v="38"/>
    </i>
    <i r="4">
      <x v="43"/>
    </i>
    <i r="3">
      <x v="39"/>
    </i>
    <i r="4">
      <x v="77"/>
    </i>
    <i r="3">
      <x v="40"/>
    </i>
    <i r="4">
      <x v="73"/>
    </i>
    <i r="3">
      <x v="42"/>
    </i>
    <i r="4">
      <x v="44"/>
    </i>
    <i r="3">
      <x v="45"/>
    </i>
    <i r="4">
      <x v="142"/>
    </i>
    <i r="3">
      <x v="46"/>
    </i>
    <i r="4">
      <x v="93"/>
    </i>
    <i r="3">
      <x v="50"/>
    </i>
    <i r="4">
      <x v="48"/>
    </i>
    <i r="3">
      <x v="71"/>
    </i>
    <i r="4">
      <x v="113"/>
    </i>
    <i r="3">
      <x v="74"/>
    </i>
    <i r="4">
      <x v="130"/>
    </i>
    <i r="3">
      <x v="85"/>
    </i>
    <i r="4">
      <x v="56"/>
    </i>
    <i r="3">
      <x v="87"/>
    </i>
    <i r="4">
      <x v="106"/>
    </i>
    <i r="3">
      <x v="88"/>
    </i>
    <i r="4">
      <x v="57"/>
    </i>
    <i r="3">
      <x v="89"/>
    </i>
    <i r="4">
      <x v="121"/>
    </i>
    <i r="3">
      <x v="116"/>
    </i>
    <i r="4">
      <x v="78"/>
    </i>
    <i r="3">
      <x v="122"/>
    </i>
    <i r="4">
      <x v="39"/>
    </i>
    <i r="3">
      <x v="123"/>
    </i>
    <i r="4">
      <x v="59"/>
    </i>
    <i r="3">
      <x v="127"/>
    </i>
    <i r="4">
      <x v="64"/>
    </i>
    <i r="3">
      <x v="129"/>
    </i>
    <i r="4">
      <x v="131"/>
    </i>
    <i r="3">
      <x v="131"/>
    </i>
    <i r="4">
      <x v="38"/>
    </i>
    <i r="3">
      <x v="134"/>
    </i>
    <i r="4">
      <x v="81"/>
    </i>
    <i>
      <x v="29"/>
    </i>
    <i r="1">
      <x v="2"/>
    </i>
    <i r="2">
      <x v="8"/>
    </i>
    <i r="3">
      <x v="98"/>
    </i>
    <i r="4">
      <x v="46"/>
    </i>
    <i r="3">
      <x v="111"/>
    </i>
    <i r="4">
      <x v="14"/>
    </i>
    <i>
      <x v="30"/>
    </i>
    <i r="1">
      <x v="1"/>
    </i>
    <i r="2">
      <x v="20"/>
    </i>
    <i r="3">
      <x v="24"/>
    </i>
    <i r="4">
      <x v="96"/>
    </i>
    <i r="3">
      <x v="36"/>
    </i>
    <i r="4">
      <x v="83"/>
    </i>
    <i r="3">
      <x v="46"/>
    </i>
    <i r="4">
      <x v="93"/>
    </i>
    <i r="3">
      <x v="66"/>
    </i>
    <i r="4">
      <x v="128"/>
    </i>
    <i r="3">
      <x v="83"/>
    </i>
    <i r="4">
      <x v="58"/>
    </i>
    <i>
      <x v="31"/>
    </i>
    <i r="1">
      <x v="1"/>
    </i>
    <i r="2">
      <x v="41"/>
    </i>
    <i r="3">
      <x v="108"/>
    </i>
    <i r="4">
      <x v="139"/>
    </i>
    <i>
      <x v="32"/>
    </i>
    <i r="1">
      <x v="1"/>
    </i>
    <i r="2">
      <x v="11"/>
    </i>
    <i r="3">
      <x v="108"/>
    </i>
    <i r="4">
      <x v="139"/>
    </i>
    <i>
      <x v="33"/>
    </i>
    <i r="1">
      <x v="4"/>
    </i>
    <i r="2">
      <x v="21"/>
    </i>
    <i r="3">
      <x v="45"/>
    </i>
    <i r="4">
      <x v="142"/>
    </i>
    <i r="3">
      <x v="71"/>
    </i>
    <i r="4">
      <x v="113"/>
    </i>
    <i r="3">
      <x v="94"/>
    </i>
    <i r="4">
      <x v="89"/>
    </i>
    <i r="3">
      <x v="96"/>
    </i>
    <i r="4">
      <x v="143"/>
    </i>
    <i>
      <x v="34"/>
    </i>
    <i r="1">
      <x v="1"/>
    </i>
    <i r="2">
      <x v="9"/>
    </i>
    <i r="3">
      <x v="111"/>
    </i>
    <i r="4">
      <x v="14"/>
    </i>
    <i r="3">
      <x v="114"/>
    </i>
    <i r="4">
      <x v="13"/>
    </i>
    <i>
      <x v="35"/>
    </i>
    <i r="1">
      <x v="1"/>
    </i>
    <i r="2">
      <x v="52"/>
    </i>
    <i r="3">
      <x v="108"/>
    </i>
    <i r="4">
      <x v="139"/>
    </i>
    <i>
      <x v="36"/>
    </i>
    <i r="1">
      <x/>
    </i>
    <i r="2">
      <x v="19"/>
    </i>
    <i r="3">
      <x v="17"/>
    </i>
    <i r="4">
      <x v="74"/>
    </i>
    <i r="3">
      <x v="21"/>
    </i>
    <i r="4">
      <x v="65"/>
    </i>
    <i r="3">
      <x v="25"/>
    </i>
    <i r="4">
      <x v="95"/>
    </i>
    <i r="3">
      <x v="27"/>
    </i>
    <i r="4">
      <x v="99"/>
    </i>
    <i r="3">
      <x v="33"/>
    </i>
    <i r="4">
      <x v="66"/>
    </i>
    <i r="3">
      <x v="39"/>
    </i>
    <i r="4">
      <x v="77"/>
    </i>
    <i r="3">
      <x v="40"/>
    </i>
    <i r="4">
      <x v="73"/>
    </i>
    <i r="3">
      <x v="50"/>
    </i>
    <i r="4">
      <x v="48"/>
    </i>
    <i r="3">
      <x v="54"/>
    </i>
    <i r="4">
      <x v="102"/>
    </i>
    <i r="3">
      <x v="98"/>
    </i>
    <i r="4">
      <x v="46"/>
    </i>
    <i r="3">
      <x v="122"/>
    </i>
    <i r="4">
      <x v="39"/>
    </i>
    <i r="3">
      <x v="123"/>
    </i>
    <i r="4">
      <x v="59"/>
    </i>
    <i r="3">
      <x v="133"/>
    </i>
    <i r="4">
      <x v="49"/>
    </i>
    <i r="3">
      <x v="134"/>
    </i>
    <i r="4">
      <x v="81"/>
    </i>
    <i t="grand">
      <x/>
    </i>
  </rowItems>
  <colItems count="1">
    <i/>
  </colItems>
  <dataFields count="1">
    <dataField name="4ta Ampliación " fld="39" baseField="1" baseItem="6" numFmtId="4"/>
  </dataFields>
  <formats count="811">
    <format dxfId="817">
      <pivotArea field="1" type="button" dataOnly="0" labelOnly="1" outline="0"/>
    </format>
    <format dxfId="816">
      <pivotArea field="1" type="button" dataOnly="0" labelOnly="1" outline="0"/>
    </format>
    <format dxfId="815">
      <pivotArea dataOnly="0" labelOnly="1" outline="0" axis="axisValues" fieldPosition="0"/>
    </format>
    <format dxfId="814">
      <pivotArea field="9" type="button" dataOnly="0" labelOnly="1" outline="0"/>
    </format>
    <format dxfId="813">
      <pivotArea field="19" type="button" dataOnly="0" labelOnly="1" outline="0" axis="axisRow" fieldPosition="4"/>
    </format>
    <format dxfId="812">
      <pivotArea dataOnly="0" labelOnly="1" outline="0" fieldPosition="0">
        <references count="2">
          <reference field="18" count="1" selected="0">
            <x v="0"/>
          </reference>
          <reference field="19" count="1">
            <x v="28"/>
          </reference>
        </references>
      </pivotArea>
    </format>
    <format dxfId="811">
      <pivotArea dataOnly="0" labelOnly="1" outline="0" fieldPosition="0">
        <references count="2">
          <reference field="18" count="1" selected="0">
            <x v="1"/>
          </reference>
          <reference field="19" count="1">
            <x v="134"/>
          </reference>
        </references>
      </pivotArea>
    </format>
    <format dxfId="810">
      <pivotArea dataOnly="0" labelOnly="1" outline="0" fieldPosition="0">
        <references count="2">
          <reference field="18" count="1" selected="0">
            <x v="2"/>
          </reference>
          <reference field="19" count="1">
            <x v="51"/>
          </reference>
        </references>
      </pivotArea>
    </format>
    <format dxfId="809">
      <pivotArea dataOnly="0" labelOnly="1" outline="0" fieldPosition="0">
        <references count="2">
          <reference field="18" count="1" selected="0">
            <x v="3"/>
          </reference>
          <reference field="19" count="1">
            <x v="135"/>
          </reference>
        </references>
      </pivotArea>
    </format>
    <format dxfId="808">
      <pivotArea dataOnly="0" labelOnly="1" outline="0" fieldPosition="0">
        <references count="2">
          <reference field="18" count="1" selected="0">
            <x v="4"/>
          </reference>
          <reference field="19" count="1">
            <x v="108"/>
          </reference>
        </references>
      </pivotArea>
    </format>
    <format dxfId="807">
      <pivotArea dataOnly="0" labelOnly="1" outline="0" fieldPosition="0">
        <references count="2">
          <reference field="18" count="1" selected="0">
            <x v="5"/>
          </reference>
          <reference field="19" count="1">
            <x v="94"/>
          </reference>
        </references>
      </pivotArea>
    </format>
    <format dxfId="806">
      <pivotArea dataOnly="0" labelOnly="1" outline="0" fieldPosition="0">
        <references count="2">
          <reference field="18" count="1" selected="0">
            <x v="6"/>
          </reference>
          <reference field="19" count="1">
            <x v="47"/>
          </reference>
        </references>
      </pivotArea>
    </format>
    <format dxfId="805">
      <pivotArea dataOnly="0" labelOnly="1" outline="0" fieldPosition="0">
        <references count="2">
          <reference field="18" count="1" selected="0">
            <x v="7"/>
          </reference>
          <reference field="19" count="1">
            <x v="52"/>
          </reference>
        </references>
      </pivotArea>
    </format>
    <format dxfId="804">
      <pivotArea dataOnly="0" labelOnly="1" outline="0" fieldPosition="0">
        <references count="2">
          <reference field="18" count="1" selected="0">
            <x v="8"/>
          </reference>
          <reference field="19" count="1">
            <x v="22"/>
          </reference>
        </references>
      </pivotArea>
    </format>
    <format dxfId="803">
      <pivotArea dataOnly="0" labelOnly="1" outline="0" fieldPosition="0">
        <references count="2">
          <reference field="18" count="1" selected="0">
            <x v="9"/>
          </reference>
          <reference field="19" count="1">
            <x v="26"/>
          </reference>
        </references>
      </pivotArea>
    </format>
    <format dxfId="802">
      <pivotArea dataOnly="0" labelOnly="1" outline="0" fieldPosition="0">
        <references count="2">
          <reference field="18" count="1" selected="0">
            <x v="10"/>
          </reference>
          <reference field="19" count="1">
            <x v="27"/>
          </reference>
        </references>
      </pivotArea>
    </format>
    <format dxfId="801">
      <pivotArea dataOnly="0" labelOnly="1" outline="0" fieldPosition="0">
        <references count="2">
          <reference field="18" count="1" selected="0">
            <x v="11"/>
          </reference>
          <reference field="19" count="1">
            <x v="2"/>
          </reference>
        </references>
      </pivotArea>
    </format>
    <format dxfId="800">
      <pivotArea dataOnly="0" labelOnly="1" outline="0" fieldPosition="0">
        <references count="2">
          <reference field="18" count="1" selected="0">
            <x v="12"/>
          </reference>
          <reference field="19" count="1">
            <x v="1"/>
          </reference>
        </references>
      </pivotArea>
    </format>
    <format dxfId="799">
      <pivotArea dataOnly="0" labelOnly="1" outline="0" fieldPosition="0">
        <references count="2">
          <reference field="18" count="1" selected="0">
            <x v="13"/>
          </reference>
          <reference field="19" count="1">
            <x v="3"/>
          </reference>
        </references>
      </pivotArea>
    </format>
    <format dxfId="798">
      <pivotArea dataOnly="0" labelOnly="1" outline="0" fieldPosition="0">
        <references count="2">
          <reference field="18" count="1" selected="0">
            <x v="14"/>
          </reference>
          <reference field="19" count="1">
            <x v="54"/>
          </reference>
        </references>
      </pivotArea>
    </format>
    <format dxfId="797">
      <pivotArea dataOnly="0" labelOnly="1" outline="0" fieldPosition="0">
        <references count="2">
          <reference field="18" count="1" selected="0">
            <x v="15"/>
          </reference>
          <reference field="19" count="1">
            <x v="79"/>
          </reference>
        </references>
      </pivotArea>
    </format>
    <format dxfId="796">
      <pivotArea dataOnly="0" labelOnly="1" outline="0" fieldPosition="0">
        <references count="2">
          <reference field="18" count="1" selected="0">
            <x v="16"/>
          </reference>
          <reference field="19" count="1">
            <x v="41"/>
          </reference>
        </references>
      </pivotArea>
    </format>
    <format dxfId="795">
      <pivotArea dataOnly="0" labelOnly="1" outline="0" fieldPosition="0">
        <references count="2">
          <reference field="18" count="1" selected="0">
            <x v="17"/>
          </reference>
          <reference field="19" count="1">
            <x v="74"/>
          </reference>
        </references>
      </pivotArea>
    </format>
    <format dxfId="794">
      <pivotArea dataOnly="0" labelOnly="1" outline="0" fieldPosition="0">
        <references count="2">
          <reference field="18" count="1" selected="0">
            <x v="18"/>
          </reference>
          <reference field="19" count="1">
            <x v="71"/>
          </reference>
        </references>
      </pivotArea>
    </format>
    <format dxfId="793">
      <pivotArea dataOnly="0" labelOnly="1" outline="0" fieldPosition="0">
        <references count="2">
          <reference field="18" count="1" selected="0">
            <x v="19"/>
          </reference>
          <reference field="19" count="1">
            <x v="75"/>
          </reference>
        </references>
      </pivotArea>
    </format>
    <format dxfId="792">
      <pivotArea dataOnly="0" labelOnly="1" outline="0" fieldPosition="0">
        <references count="2">
          <reference field="18" count="1" selected="0">
            <x v="20"/>
          </reference>
          <reference field="19" count="1">
            <x v="67"/>
          </reference>
        </references>
      </pivotArea>
    </format>
    <format dxfId="791">
      <pivotArea dataOnly="0" labelOnly="1" outline="0" fieldPosition="0">
        <references count="2">
          <reference field="18" count="1" selected="0">
            <x v="21"/>
          </reference>
          <reference field="19" count="1">
            <x v="65"/>
          </reference>
        </references>
      </pivotArea>
    </format>
    <format dxfId="790">
      <pivotArea dataOnly="0" labelOnly="1" outline="0" fieldPosition="0">
        <references count="2">
          <reference field="18" count="1" selected="0">
            <x v="22"/>
          </reference>
          <reference field="19" count="1">
            <x v="70"/>
          </reference>
        </references>
      </pivotArea>
    </format>
    <format dxfId="789">
      <pivotArea dataOnly="0" labelOnly="1" outline="0" fieldPosition="0">
        <references count="2">
          <reference field="18" count="1" selected="0">
            <x v="23"/>
          </reference>
          <reference field="19" count="1">
            <x v="69"/>
          </reference>
        </references>
      </pivotArea>
    </format>
    <format dxfId="788">
      <pivotArea dataOnly="0" labelOnly="1" outline="0" fieldPosition="0">
        <references count="2">
          <reference field="18" count="1" selected="0">
            <x v="24"/>
          </reference>
          <reference field="19" count="1">
            <x v="96"/>
          </reference>
        </references>
      </pivotArea>
    </format>
    <format dxfId="787">
      <pivotArea dataOnly="0" labelOnly="1" outline="0" fieldPosition="0">
        <references count="2">
          <reference field="18" count="1" selected="0">
            <x v="25"/>
          </reference>
          <reference field="19" count="1">
            <x v="95"/>
          </reference>
        </references>
      </pivotArea>
    </format>
    <format dxfId="786">
      <pivotArea dataOnly="0" labelOnly="1" outline="0" fieldPosition="0">
        <references count="2">
          <reference field="18" count="1" selected="0">
            <x v="26"/>
          </reference>
          <reference field="19" count="1">
            <x v="140"/>
          </reference>
        </references>
      </pivotArea>
    </format>
    <format dxfId="785">
      <pivotArea dataOnly="0" labelOnly="1" outline="0" fieldPosition="0">
        <references count="2">
          <reference field="18" count="1" selected="0">
            <x v="27"/>
          </reference>
          <reference field="19" count="1">
            <x v="99"/>
          </reference>
        </references>
      </pivotArea>
    </format>
    <format dxfId="784">
      <pivotArea dataOnly="0" labelOnly="1" outline="0" fieldPosition="0">
        <references count="2">
          <reference field="18" count="1" selected="0">
            <x v="28"/>
          </reference>
          <reference field="19" count="1">
            <x v="85"/>
          </reference>
        </references>
      </pivotArea>
    </format>
    <format dxfId="783">
      <pivotArea dataOnly="0" labelOnly="1" outline="0" fieldPosition="0">
        <references count="2">
          <reference field="18" count="1" selected="0">
            <x v="29"/>
          </reference>
          <reference field="19" count="1">
            <x v="97"/>
          </reference>
        </references>
      </pivotArea>
    </format>
    <format dxfId="782">
      <pivotArea dataOnly="0" labelOnly="1" outline="0" fieldPosition="0">
        <references count="2">
          <reference field="18" count="1" selected="0">
            <x v="30"/>
          </reference>
          <reference field="19" count="1">
            <x v="19"/>
          </reference>
        </references>
      </pivotArea>
    </format>
    <format dxfId="781">
      <pivotArea dataOnly="0" labelOnly="1" outline="0" fieldPosition="0">
        <references count="2">
          <reference field="18" count="1" selected="0">
            <x v="31"/>
          </reference>
          <reference field="19" count="1">
            <x v="17"/>
          </reference>
        </references>
      </pivotArea>
    </format>
    <format dxfId="780">
      <pivotArea dataOnly="0" labelOnly="1" outline="0" fieldPosition="0">
        <references count="2">
          <reference field="18" count="1" selected="0">
            <x v="32"/>
          </reference>
          <reference field="19" count="1">
            <x v="144"/>
          </reference>
        </references>
      </pivotArea>
    </format>
    <format dxfId="779">
      <pivotArea dataOnly="0" labelOnly="1" outline="0" fieldPosition="0">
        <references count="2">
          <reference field="18" count="1" selected="0">
            <x v="33"/>
          </reference>
          <reference field="19" count="1">
            <x v="66"/>
          </reference>
        </references>
      </pivotArea>
    </format>
    <format dxfId="778">
      <pivotArea dataOnly="0" labelOnly="1" outline="0" fieldPosition="0">
        <references count="2">
          <reference field="18" count="1" selected="0">
            <x v="34"/>
          </reference>
          <reference field="19" count="1">
            <x v="10"/>
          </reference>
        </references>
      </pivotArea>
    </format>
    <format dxfId="777">
      <pivotArea dataOnly="0" labelOnly="1" outline="0" fieldPosition="0">
        <references count="2">
          <reference field="18" count="1" selected="0">
            <x v="35"/>
          </reference>
          <reference field="19" count="1">
            <x v="68"/>
          </reference>
        </references>
      </pivotArea>
    </format>
    <format dxfId="776">
      <pivotArea dataOnly="0" labelOnly="1" outline="0" fieldPosition="0">
        <references count="2">
          <reference field="18" count="1" selected="0">
            <x v="36"/>
          </reference>
          <reference field="19" count="1">
            <x v="83"/>
          </reference>
        </references>
      </pivotArea>
    </format>
    <format dxfId="775">
      <pivotArea dataOnly="0" labelOnly="1" outline="0" fieldPosition="0">
        <references count="2">
          <reference field="18" count="1" selected="0">
            <x v="37"/>
          </reference>
          <reference field="19" count="1">
            <x v="98"/>
          </reference>
        </references>
      </pivotArea>
    </format>
    <format dxfId="774">
      <pivotArea dataOnly="0" labelOnly="1" outline="0" fieldPosition="0">
        <references count="2">
          <reference field="18" count="1" selected="0">
            <x v="38"/>
          </reference>
          <reference field="19" count="1">
            <x v="43"/>
          </reference>
        </references>
      </pivotArea>
    </format>
    <format dxfId="773">
      <pivotArea dataOnly="0" labelOnly="1" outline="0" fieldPosition="0">
        <references count="2">
          <reference field="18" count="1" selected="0">
            <x v="39"/>
          </reference>
          <reference field="19" count="1">
            <x v="77"/>
          </reference>
        </references>
      </pivotArea>
    </format>
    <format dxfId="772">
      <pivotArea dataOnly="0" labelOnly="1" outline="0" fieldPosition="0">
        <references count="2">
          <reference field="18" count="1" selected="0">
            <x v="40"/>
          </reference>
          <reference field="19" count="1">
            <x v="73"/>
          </reference>
        </references>
      </pivotArea>
    </format>
    <format dxfId="771">
      <pivotArea dataOnly="0" labelOnly="1" outline="0" fieldPosition="0">
        <references count="2">
          <reference field="18" count="1" selected="0">
            <x v="41"/>
          </reference>
          <reference field="19" count="1">
            <x v="72"/>
          </reference>
        </references>
      </pivotArea>
    </format>
    <format dxfId="770">
      <pivotArea dataOnly="0" labelOnly="1" outline="0" fieldPosition="0">
        <references count="2">
          <reference field="18" count="1" selected="0">
            <x v="42"/>
          </reference>
          <reference field="19" count="1">
            <x v="44"/>
          </reference>
        </references>
      </pivotArea>
    </format>
    <format dxfId="769">
      <pivotArea dataOnly="0" labelOnly="1" outline="0" fieldPosition="0">
        <references count="2">
          <reference field="18" count="1" selected="0">
            <x v="43"/>
          </reference>
          <reference field="19" count="1">
            <x v="86"/>
          </reference>
        </references>
      </pivotArea>
    </format>
    <format dxfId="768">
      <pivotArea dataOnly="0" labelOnly="1" outline="0" fieldPosition="0">
        <references count="2">
          <reference field="18" count="1" selected="0">
            <x v="44"/>
          </reference>
          <reference field="19" count="1">
            <x v="20"/>
          </reference>
        </references>
      </pivotArea>
    </format>
    <format dxfId="767">
      <pivotArea dataOnly="0" labelOnly="1" outline="0" fieldPosition="0">
        <references count="2">
          <reference field="18" count="1" selected="0">
            <x v="45"/>
          </reference>
          <reference field="19" count="1">
            <x v="142"/>
          </reference>
        </references>
      </pivotArea>
    </format>
    <format dxfId="766">
      <pivotArea dataOnly="0" labelOnly="1" outline="0" fieldPosition="0">
        <references count="2">
          <reference field="18" count="1" selected="0">
            <x v="46"/>
          </reference>
          <reference field="19" count="1">
            <x v="93"/>
          </reference>
        </references>
      </pivotArea>
    </format>
    <format dxfId="765">
      <pivotArea dataOnly="0" labelOnly="1" outline="0" fieldPosition="0">
        <references count="2">
          <reference field="18" count="1" selected="0">
            <x v="47"/>
          </reference>
          <reference field="19" count="1">
            <x v="9"/>
          </reference>
        </references>
      </pivotArea>
    </format>
    <format dxfId="764">
      <pivotArea dataOnly="0" labelOnly="1" outline="0" fieldPosition="0">
        <references count="2">
          <reference field="18" count="1" selected="0">
            <x v="48"/>
          </reference>
          <reference field="19" count="1">
            <x v="76"/>
          </reference>
        </references>
      </pivotArea>
    </format>
    <format dxfId="763">
      <pivotArea dataOnly="0" labelOnly="1" outline="0" fieldPosition="0">
        <references count="2">
          <reference field="18" count="1" selected="0">
            <x v="49"/>
          </reference>
          <reference field="19" count="1">
            <x v="92"/>
          </reference>
        </references>
      </pivotArea>
    </format>
    <format dxfId="762">
      <pivotArea dataOnly="0" labelOnly="1" outline="0" fieldPosition="0">
        <references count="2">
          <reference field="18" count="1" selected="0">
            <x v="50"/>
          </reference>
          <reference field="19" count="1">
            <x v="48"/>
          </reference>
        </references>
      </pivotArea>
    </format>
    <format dxfId="761">
      <pivotArea dataOnly="0" labelOnly="1" outline="0" fieldPosition="0">
        <references count="2">
          <reference field="18" count="1" selected="0">
            <x v="51"/>
          </reference>
          <reference field="19" count="1">
            <x v="100"/>
          </reference>
        </references>
      </pivotArea>
    </format>
    <format dxfId="760">
      <pivotArea dataOnly="0" labelOnly="1" outline="0" fieldPosition="0">
        <references count="2">
          <reference field="18" count="1" selected="0">
            <x v="52"/>
          </reference>
          <reference field="19" count="1">
            <x v="101"/>
          </reference>
        </references>
      </pivotArea>
    </format>
    <format dxfId="759">
      <pivotArea dataOnly="0" labelOnly="1" outline="0" fieldPosition="0">
        <references count="2">
          <reference field="18" count="1" selected="0">
            <x v="53"/>
          </reference>
          <reference field="19" count="1">
            <x v="103"/>
          </reference>
        </references>
      </pivotArea>
    </format>
    <format dxfId="758">
      <pivotArea dataOnly="0" labelOnly="1" outline="0" fieldPosition="0">
        <references count="2">
          <reference field="18" count="1" selected="0">
            <x v="54"/>
          </reference>
          <reference field="19" count="1">
            <x v="102"/>
          </reference>
        </references>
      </pivotArea>
    </format>
    <format dxfId="757">
      <pivotArea dataOnly="0" labelOnly="1" outline="0" fieldPosition="0">
        <references count="2">
          <reference field="18" count="1" selected="0">
            <x v="55"/>
          </reference>
          <reference field="19" count="1">
            <x v="104"/>
          </reference>
        </references>
      </pivotArea>
    </format>
    <format dxfId="756">
      <pivotArea dataOnly="0" labelOnly="1" outline="0" fieldPosition="0">
        <references count="2">
          <reference field="18" count="1" selected="0">
            <x v="56"/>
          </reference>
          <reference field="19" count="1">
            <x v="50"/>
          </reference>
        </references>
      </pivotArea>
    </format>
    <format dxfId="755">
      <pivotArea dataOnly="0" labelOnly="1" outline="0" fieldPosition="0">
        <references count="2">
          <reference field="18" count="1" selected="0">
            <x v="57"/>
          </reference>
          <reference field="19" count="1">
            <x v="35"/>
          </reference>
        </references>
      </pivotArea>
    </format>
    <format dxfId="754">
      <pivotArea dataOnly="0" labelOnly="1" outline="0" fieldPosition="0">
        <references count="2">
          <reference field="18" count="1" selected="0">
            <x v="58"/>
          </reference>
          <reference field="19" count="1">
            <x v="136"/>
          </reference>
        </references>
      </pivotArea>
    </format>
    <format dxfId="753">
      <pivotArea dataOnly="0" labelOnly="1" outline="0" fieldPosition="0">
        <references count="2">
          <reference field="18" count="1" selected="0">
            <x v="59"/>
          </reference>
          <reference field="19" count="1">
            <x v="124"/>
          </reference>
        </references>
      </pivotArea>
    </format>
    <format dxfId="752">
      <pivotArea dataOnly="0" labelOnly="1" outline="0" fieldPosition="0">
        <references count="2">
          <reference field="18" count="1" selected="0">
            <x v="60"/>
          </reference>
          <reference field="19" count="1">
            <x v="129"/>
          </reference>
        </references>
      </pivotArea>
    </format>
    <format dxfId="751">
      <pivotArea dataOnly="0" labelOnly="1" outline="0" fieldPosition="0">
        <references count="2">
          <reference field="18" count="1" selected="0">
            <x v="61"/>
          </reference>
          <reference field="19" count="1">
            <x v="5"/>
          </reference>
        </references>
      </pivotArea>
    </format>
    <format dxfId="750">
      <pivotArea dataOnly="0" labelOnly="1" outline="0" fieldPosition="0">
        <references count="2">
          <reference field="18" count="1" selected="0">
            <x v="62"/>
          </reference>
          <reference field="19" count="1">
            <x v="8"/>
          </reference>
        </references>
      </pivotArea>
    </format>
    <format dxfId="749">
      <pivotArea dataOnly="0" labelOnly="1" outline="0" fieldPosition="0">
        <references count="2">
          <reference field="18" count="1" selected="0">
            <x v="63"/>
          </reference>
          <reference field="19" count="1">
            <x v="6"/>
          </reference>
        </references>
      </pivotArea>
    </format>
    <format dxfId="748">
      <pivotArea dataOnly="0" labelOnly="1" outline="0" fieldPosition="0">
        <references count="2">
          <reference field="18" count="1" selected="0">
            <x v="64"/>
          </reference>
          <reference field="19" count="1">
            <x v="7"/>
          </reference>
        </references>
      </pivotArea>
    </format>
    <format dxfId="747">
      <pivotArea dataOnly="0" labelOnly="1" outline="0" fieldPosition="0">
        <references count="2">
          <reference field="18" count="1" selected="0">
            <x v="65"/>
          </reference>
          <reference field="19" count="1">
            <x v="80"/>
          </reference>
        </references>
      </pivotArea>
    </format>
    <format dxfId="746">
      <pivotArea dataOnly="0" labelOnly="1" outline="0" fieldPosition="0">
        <references count="2">
          <reference field="18" count="1" selected="0">
            <x v="66"/>
          </reference>
          <reference field="19" count="1">
            <x v="128"/>
          </reference>
        </references>
      </pivotArea>
    </format>
    <format dxfId="745">
      <pivotArea dataOnly="0" labelOnly="1" outline="0" fieldPosition="0">
        <references count="2">
          <reference field="18" count="1" selected="0">
            <x v="67"/>
          </reference>
          <reference field="19" count="1">
            <x v="118"/>
          </reference>
        </references>
      </pivotArea>
    </format>
    <format dxfId="744">
      <pivotArea dataOnly="0" labelOnly="1" outline="0" fieldPosition="0">
        <references count="2">
          <reference field="18" count="1" selected="0">
            <x v="68"/>
          </reference>
          <reference field="19" count="1">
            <x v="116"/>
          </reference>
        </references>
      </pivotArea>
    </format>
    <format dxfId="743">
      <pivotArea dataOnly="0" labelOnly="1" outline="0" fieldPosition="0">
        <references count="2">
          <reference field="18" count="1" selected="0">
            <x v="69"/>
          </reference>
          <reference field="19" count="1">
            <x v="114"/>
          </reference>
        </references>
      </pivotArea>
    </format>
    <format dxfId="742">
      <pivotArea dataOnly="0" labelOnly="1" outline="0" fieldPosition="0">
        <references count="2">
          <reference field="18" count="1" selected="0">
            <x v="70"/>
          </reference>
          <reference field="19" count="1">
            <x v="119"/>
          </reference>
        </references>
      </pivotArea>
    </format>
    <format dxfId="741">
      <pivotArea dataOnly="0" labelOnly="1" outline="0" fieldPosition="0">
        <references count="2">
          <reference field="18" count="1" selected="0">
            <x v="71"/>
          </reference>
          <reference field="19" count="1">
            <x v="113"/>
          </reference>
        </references>
      </pivotArea>
    </format>
    <format dxfId="740">
      <pivotArea dataOnly="0" labelOnly="1" outline="0" fieldPosition="0">
        <references count="2">
          <reference field="18" count="1" selected="0">
            <x v="72"/>
          </reference>
          <reference field="19" count="1">
            <x v="122"/>
          </reference>
        </references>
      </pivotArea>
    </format>
    <format dxfId="739">
      <pivotArea dataOnly="0" labelOnly="1" outline="0" fieldPosition="0">
        <references count="2">
          <reference field="18" count="1" selected="0">
            <x v="73"/>
          </reference>
          <reference field="19" count="1">
            <x v="125"/>
          </reference>
        </references>
      </pivotArea>
    </format>
    <format dxfId="738">
      <pivotArea dataOnly="0" labelOnly="1" outline="0" fieldPosition="0">
        <references count="2">
          <reference field="18" count="1" selected="0">
            <x v="74"/>
          </reference>
          <reference field="19" count="1">
            <x v="130"/>
          </reference>
        </references>
      </pivotArea>
    </format>
    <format dxfId="737">
      <pivotArea dataOnly="0" labelOnly="1" outline="0" fieldPosition="0">
        <references count="2">
          <reference field="18" count="1" selected="0">
            <x v="75"/>
          </reference>
          <reference field="19" count="1">
            <x v="126"/>
          </reference>
        </references>
      </pivotArea>
    </format>
    <format dxfId="736">
      <pivotArea dataOnly="0" labelOnly="1" outline="0" fieldPosition="0">
        <references count="2">
          <reference field="18" count="1" selected="0">
            <x v="76"/>
          </reference>
          <reference field="19" count="1">
            <x v="115"/>
          </reference>
        </references>
      </pivotArea>
    </format>
    <format dxfId="735">
      <pivotArea dataOnly="0" labelOnly="1" outline="0" fieldPosition="0">
        <references count="2">
          <reference field="18" count="1" selected="0">
            <x v="77"/>
          </reference>
          <reference field="19" count="1">
            <x v="123"/>
          </reference>
        </references>
      </pivotArea>
    </format>
    <format dxfId="734">
      <pivotArea dataOnly="0" labelOnly="1" outline="0" fieldPosition="0">
        <references count="2">
          <reference field="18" count="1" selected="0">
            <x v="78"/>
          </reference>
          <reference field="19" count="1">
            <x v="110"/>
          </reference>
        </references>
      </pivotArea>
    </format>
    <format dxfId="733">
      <pivotArea dataOnly="0" labelOnly="1" outline="0" fieldPosition="0">
        <references count="2">
          <reference field="18" count="1" selected="0">
            <x v="79"/>
          </reference>
          <reference field="19" count="1">
            <x v="109"/>
          </reference>
        </references>
      </pivotArea>
    </format>
    <format dxfId="732">
      <pivotArea dataOnly="0" labelOnly="1" outline="0" fieldPosition="0">
        <references count="2">
          <reference field="18" count="1" selected="0">
            <x v="80"/>
          </reference>
          <reference field="19" count="1">
            <x v="45"/>
          </reference>
        </references>
      </pivotArea>
    </format>
    <format dxfId="731">
      <pivotArea dataOnly="0" labelOnly="1" outline="0" fieldPosition="0">
        <references count="2">
          <reference field="18" count="1" selected="0">
            <x v="81"/>
          </reference>
          <reference field="19" count="1">
            <x v="21"/>
          </reference>
        </references>
      </pivotArea>
    </format>
    <format dxfId="730">
      <pivotArea dataOnly="0" labelOnly="1" outline="0" fieldPosition="0">
        <references count="2">
          <reference field="18" count="1" selected="0">
            <x v="82"/>
          </reference>
          <reference field="19" count="1">
            <x v="23"/>
          </reference>
        </references>
      </pivotArea>
    </format>
    <format dxfId="729">
      <pivotArea dataOnly="0" labelOnly="1" outline="0" fieldPosition="0">
        <references count="2">
          <reference field="18" count="1" selected="0">
            <x v="83"/>
          </reference>
          <reference field="19" count="1">
            <x v="58"/>
          </reference>
        </references>
      </pivotArea>
    </format>
    <format dxfId="728">
      <pivotArea dataOnly="0" labelOnly="1" outline="0" fieldPosition="0">
        <references count="2">
          <reference field="18" count="1" selected="0">
            <x v="84"/>
          </reference>
          <reference field="19" count="1">
            <x v="55"/>
          </reference>
        </references>
      </pivotArea>
    </format>
    <format dxfId="727">
      <pivotArea dataOnly="0" labelOnly="1" outline="0" fieldPosition="0">
        <references count="2">
          <reference field="18" count="1" selected="0">
            <x v="85"/>
          </reference>
          <reference field="19" count="1">
            <x v="56"/>
          </reference>
        </references>
      </pivotArea>
    </format>
    <format dxfId="726">
      <pivotArea dataOnly="0" labelOnly="1" outline="0" fieldPosition="0">
        <references count="2">
          <reference field="18" count="1" selected="0">
            <x v="86"/>
          </reference>
          <reference field="19" count="1">
            <x v="107"/>
          </reference>
        </references>
      </pivotArea>
    </format>
    <format dxfId="725">
      <pivotArea dataOnly="0" labelOnly="1" outline="0" fieldPosition="0">
        <references count="2">
          <reference field="18" count="1" selected="0">
            <x v="87"/>
          </reference>
          <reference field="19" count="1">
            <x v="106"/>
          </reference>
        </references>
      </pivotArea>
    </format>
    <format dxfId="724">
      <pivotArea dataOnly="0" labelOnly="1" outline="0" fieldPosition="0">
        <references count="2">
          <reference field="18" count="1" selected="0">
            <x v="88"/>
          </reference>
          <reference field="19" count="1">
            <x v="57"/>
          </reference>
        </references>
      </pivotArea>
    </format>
    <format dxfId="723">
      <pivotArea dataOnly="0" labelOnly="1" outline="0" fieldPosition="0">
        <references count="2">
          <reference field="18" count="1" selected="0">
            <x v="89"/>
          </reference>
          <reference field="19" count="1">
            <x v="121"/>
          </reference>
        </references>
      </pivotArea>
    </format>
    <format dxfId="722">
      <pivotArea dataOnly="0" labelOnly="1" outline="0" fieldPosition="0">
        <references count="2">
          <reference field="18" count="1" selected="0">
            <x v="90"/>
          </reference>
          <reference field="19" count="1">
            <x v="29"/>
          </reference>
        </references>
      </pivotArea>
    </format>
    <format dxfId="721">
      <pivotArea dataOnly="0" labelOnly="1" outline="0" fieldPosition="0">
        <references count="2">
          <reference field="18" count="1" selected="0">
            <x v="91"/>
          </reference>
          <reference field="19" count="1">
            <x v="117"/>
          </reference>
        </references>
      </pivotArea>
    </format>
    <format dxfId="720">
      <pivotArea dataOnly="0" labelOnly="1" outline="0" fieldPosition="0">
        <references count="2">
          <reference field="18" count="1" selected="0">
            <x v="92"/>
          </reference>
          <reference field="19" count="1">
            <x v="120"/>
          </reference>
        </references>
      </pivotArea>
    </format>
    <format dxfId="719">
      <pivotArea dataOnly="0" labelOnly="1" outline="0" fieldPosition="0">
        <references count="2">
          <reference field="18" count="1" selected="0">
            <x v="93"/>
          </reference>
          <reference field="19" count="1">
            <x v="112"/>
          </reference>
        </references>
      </pivotArea>
    </format>
    <format dxfId="718">
      <pivotArea dataOnly="0" labelOnly="1" outline="0" fieldPosition="0">
        <references count="2">
          <reference field="18" count="1" selected="0">
            <x v="94"/>
          </reference>
          <reference field="19" count="1">
            <x v="89"/>
          </reference>
        </references>
      </pivotArea>
    </format>
    <format dxfId="717">
      <pivotArea dataOnly="0" labelOnly="1" outline="0" fieldPosition="0">
        <references count="2">
          <reference field="18" count="1" selected="0">
            <x v="95"/>
          </reference>
          <reference field="19" count="1">
            <x v="90"/>
          </reference>
        </references>
      </pivotArea>
    </format>
    <format dxfId="716">
      <pivotArea dataOnly="0" labelOnly="1" outline="0" fieldPosition="0">
        <references count="2">
          <reference field="18" count="1" selected="0">
            <x v="96"/>
          </reference>
          <reference field="19" count="1">
            <x v="143"/>
          </reference>
        </references>
      </pivotArea>
    </format>
    <format dxfId="715">
      <pivotArea dataOnly="0" labelOnly="1" outline="0" fieldPosition="0">
        <references count="2">
          <reference field="18" count="1" selected="0">
            <x v="97"/>
          </reference>
          <reference field="19" count="1">
            <x v="87"/>
          </reference>
        </references>
      </pivotArea>
    </format>
    <format dxfId="714">
      <pivotArea dataOnly="0" labelOnly="1" outline="0" fieldPosition="0">
        <references count="2">
          <reference field="18" count="1" selected="0">
            <x v="98"/>
          </reference>
          <reference field="19" count="1">
            <x v="46"/>
          </reference>
        </references>
      </pivotArea>
    </format>
    <format dxfId="713">
      <pivotArea dataOnly="0" labelOnly="1" outline="0" fieldPosition="0">
        <references count="2">
          <reference field="18" count="1" selected="0">
            <x v="99"/>
          </reference>
          <reference field="19" count="1">
            <x v="42"/>
          </reference>
        </references>
      </pivotArea>
    </format>
    <format dxfId="712">
      <pivotArea dataOnly="0" labelOnly="1" outline="0" fieldPosition="0">
        <references count="2">
          <reference field="18" count="1" selected="0">
            <x v="100"/>
          </reference>
          <reference field="19" count="1">
            <x v="127"/>
          </reference>
        </references>
      </pivotArea>
    </format>
    <format dxfId="711">
      <pivotArea dataOnly="0" labelOnly="1" outline="0" fieldPosition="0">
        <references count="2">
          <reference field="18" count="1" selected="0">
            <x v="101"/>
          </reference>
          <reference field="19" count="1">
            <x v="105"/>
          </reference>
        </references>
      </pivotArea>
    </format>
    <format dxfId="710">
      <pivotArea dataOnly="0" labelOnly="1" outline="0" fieldPosition="0">
        <references count="2">
          <reference field="18" count="1" selected="0">
            <x v="102"/>
          </reference>
          <reference field="19" count="1">
            <x v="53"/>
          </reference>
        </references>
      </pivotArea>
    </format>
    <format dxfId="709">
      <pivotArea dataOnly="0" labelOnly="1" outline="0" fieldPosition="0">
        <references count="2">
          <reference field="18" count="1" selected="0">
            <x v="103"/>
          </reference>
          <reference field="19" count="1">
            <x v="111"/>
          </reference>
        </references>
      </pivotArea>
    </format>
    <format dxfId="708">
      <pivotArea dataOnly="0" labelOnly="1" outline="0" fieldPosition="0">
        <references count="2">
          <reference field="18" count="1" selected="0">
            <x v="104"/>
          </reference>
          <reference field="19" count="1">
            <x v="30"/>
          </reference>
        </references>
      </pivotArea>
    </format>
    <format dxfId="707">
      <pivotArea dataOnly="0" labelOnly="1" outline="0" fieldPosition="0">
        <references count="2">
          <reference field="18" count="1" selected="0">
            <x v="105"/>
          </reference>
          <reference field="19" count="1">
            <x v="91"/>
          </reference>
        </references>
      </pivotArea>
    </format>
    <format dxfId="706">
      <pivotArea dataOnly="0" labelOnly="1" outline="0" fieldPosition="0">
        <references count="2">
          <reference field="18" count="1" selected="0">
            <x v="106"/>
          </reference>
          <reference field="19" count="1">
            <x v="82"/>
          </reference>
        </references>
      </pivotArea>
    </format>
    <format dxfId="705">
      <pivotArea dataOnly="0" labelOnly="1" outline="0" fieldPosition="0">
        <references count="2">
          <reference field="18" count="1" selected="0">
            <x v="107"/>
          </reference>
          <reference field="19" count="1">
            <x v="31"/>
          </reference>
        </references>
      </pivotArea>
    </format>
    <format dxfId="704">
      <pivotArea dataOnly="0" labelOnly="1" outline="0" fieldPosition="0">
        <references count="2">
          <reference field="18" count="1" selected="0">
            <x v="108"/>
          </reference>
          <reference field="19" count="1">
            <x v="139"/>
          </reference>
        </references>
      </pivotArea>
    </format>
    <format dxfId="703">
      <pivotArea dataOnly="0" labelOnly="1" outline="0" fieldPosition="0">
        <references count="2">
          <reference field="18" count="1" selected="0">
            <x v="109"/>
          </reference>
          <reference field="19" count="1">
            <x v="138"/>
          </reference>
        </references>
      </pivotArea>
    </format>
    <format dxfId="702">
      <pivotArea dataOnly="0" labelOnly="1" outline="0" fieldPosition="0">
        <references count="2">
          <reference field="18" count="1" selected="0">
            <x v="110"/>
          </reference>
          <reference field="19" count="1">
            <x v="133"/>
          </reference>
        </references>
      </pivotArea>
    </format>
    <format dxfId="701">
      <pivotArea dataOnly="0" labelOnly="1" outline="0" fieldPosition="0">
        <references count="2">
          <reference field="18" count="1" selected="0">
            <x v="111"/>
          </reference>
          <reference field="19" count="1">
            <x v="14"/>
          </reference>
        </references>
      </pivotArea>
    </format>
    <format dxfId="700">
      <pivotArea dataOnly="0" labelOnly="1" outline="0" fieldPosition="0">
        <references count="2">
          <reference field="18" count="1" selected="0">
            <x v="112"/>
          </reference>
          <reference field="19" count="1">
            <x v="15"/>
          </reference>
        </references>
      </pivotArea>
    </format>
    <format dxfId="699">
      <pivotArea dataOnly="0" labelOnly="1" outline="0" fieldPosition="0">
        <references count="2">
          <reference field="18" count="1" selected="0">
            <x v="113"/>
          </reference>
          <reference field="19" count="1">
            <x v="12"/>
          </reference>
        </references>
      </pivotArea>
    </format>
    <format dxfId="698">
      <pivotArea dataOnly="0" labelOnly="1" outline="0" fieldPosition="0">
        <references count="2">
          <reference field="18" count="1" selected="0">
            <x v="114"/>
          </reference>
          <reference field="19" count="1">
            <x v="13"/>
          </reference>
        </references>
      </pivotArea>
    </format>
    <format dxfId="697">
      <pivotArea dataOnly="0" labelOnly="1" outline="0" fieldPosition="0">
        <references count="2">
          <reference field="18" count="1" selected="0">
            <x v="115"/>
          </reference>
          <reference field="19" count="1">
            <x v="11"/>
          </reference>
        </references>
      </pivotArea>
    </format>
    <format dxfId="696">
      <pivotArea dataOnly="0" labelOnly="1" outline="0" fieldPosition="0">
        <references count="2">
          <reference field="18" count="1" selected="0">
            <x v="116"/>
          </reference>
          <reference field="19" count="1">
            <x v="78"/>
          </reference>
        </references>
      </pivotArea>
    </format>
    <format dxfId="695">
      <pivotArea dataOnly="0" labelOnly="1" outline="0" fieldPosition="0">
        <references count="2">
          <reference field="18" count="1" selected="0">
            <x v="117"/>
          </reference>
          <reference field="19" count="1">
            <x v="16"/>
          </reference>
        </references>
      </pivotArea>
    </format>
    <format dxfId="694">
      <pivotArea dataOnly="0" labelOnly="1" outline="0" fieldPosition="0">
        <references count="2">
          <reference field="18" count="1" selected="0">
            <x v="118"/>
          </reference>
          <reference field="19" count="1">
            <x v="36"/>
          </reference>
        </references>
      </pivotArea>
    </format>
    <format dxfId="693">
      <pivotArea dataOnly="0" labelOnly="1" outline="0" fieldPosition="0">
        <references count="2">
          <reference field="18" count="1" selected="0">
            <x v="119"/>
          </reference>
          <reference field="19" count="1">
            <x v="84"/>
          </reference>
        </references>
      </pivotArea>
    </format>
    <format dxfId="692">
      <pivotArea dataOnly="0" labelOnly="1" outline="0" fieldPosition="0">
        <references count="2">
          <reference field="18" count="1" selected="0">
            <x v="120"/>
          </reference>
          <reference field="19" count="1">
            <x v="40"/>
          </reference>
        </references>
      </pivotArea>
    </format>
    <format dxfId="691">
      <pivotArea dataOnly="0" labelOnly="1" outline="0" fieldPosition="0">
        <references count="2">
          <reference field="18" count="1" selected="0">
            <x v="121"/>
          </reference>
          <reference field="19" count="1">
            <x v="18"/>
          </reference>
        </references>
      </pivotArea>
    </format>
    <format dxfId="690">
      <pivotArea dataOnly="0" labelOnly="1" outline="0" fieldPosition="0">
        <references count="2">
          <reference field="18" count="1" selected="0">
            <x v="122"/>
          </reference>
          <reference field="19" count="1">
            <x v="39"/>
          </reference>
        </references>
      </pivotArea>
    </format>
    <format dxfId="689">
      <pivotArea dataOnly="0" labelOnly="1" outline="0" fieldPosition="0">
        <references count="2">
          <reference field="18" count="1" selected="0">
            <x v="123"/>
          </reference>
          <reference field="19" count="1">
            <x v="59"/>
          </reference>
        </references>
      </pivotArea>
    </format>
    <format dxfId="688">
      <pivotArea dataOnly="0" labelOnly="1" outline="0" fieldPosition="0">
        <references count="2">
          <reference field="18" count="1" selected="0">
            <x v="124"/>
          </reference>
          <reference field="19" count="1">
            <x v="141"/>
          </reference>
        </references>
      </pivotArea>
    </format>
    <format dxfId="687">
      <pivotArea dataOnly="0" labelOnly="1" outline="0" fieldPosition="0">
        <references count="2">
          <reference field="18" count="1" selected="0">
            <x v="125"/>
          </reference>
          <reference field="19" count="1">
            <x v="34"/>
          </reference>
        </references>
      </pivotArea>
    </format>
    <format dxfId="686">
      <pivotArea dataOnly="0" labelOnly="1" outline="0" fieldPosition="0">
        <references count="2">
          <reference field="18" count="1" selected="0">
            <x v="126"/>
          </reference>
          <reference field="19" count="1">
            <x v="62"/>
          </reference>
        </references>
      </pivotArea>
    </format>
    <format dxfId="685">
      <pivotArea dataOnly="0" labelOnly="1" outline="0" fieldPosition="0">
        <references count="2">
          <reference field="18" count="1" selected="0">
            <x v="127"/>
          </reference>
          <reference field="19" count="1">
            <x v="64"/>
          </reference>
        </references>
      </pivotArea>
    </format>
    <format dxfId="684">
      <pivotArea dataOnly="0" labelOnly="1" outline="0" fieldPosition="0">
        <references count="2">
          <reference field="18" count="1" selected="0">
            <x v="128"/>
          </reference>
          <reference field="19" count="1">
            <x v="63"/>
          </reference>
        </references>
      </pivotArea>
    </format>
    <format dxfId="683">
      <pivotArea dataOnly="0" labelOnly="1" outline="0" fieldPosition="0">
        <references count="2">
          <reference field="18" count="1" selected="0">
            <x v="129"/>
          </reference>
          <reference field="19" count="1">
            <x v="131"/>
          </reference>
        </references>
      </pivotArea>
    </format>
    <format dxfId="682">
      <pivotArea dataOnly="0" labelOnly="1" outline="0" fieldPosition="0">
        <references count="2">
          <reference field="18" count="1" selected="0">
            <x v="130"/>
          </reference>
          <reference field="19" count="1">
            <x v="37"/>
          </reference>
        </references>
      </pivotArea>
    </format>
    <format dxfId="681">
      <pivotArea dataOnly="0" labelOnly="1" outline="0" fieldPosition="0">
        <references count="2">
          <reference field="18" count="1" selected="0">
            <x v="131"/>
          </reference>
          <reference field="19" count="1">
            <x v="38"/>
          </reference>
        </references>
      </pivotArea>
    </format>
    <format dxfId="680">
      <pivotArea dataOnly="0" labelOnly="1" outline="0" fieldPosition="0">
        <references count="2">
          <reference field="18" count="1" selected="0">
            <x v="132"/>
          </reference>
          <reference field="19" count="1">
            <x v="88"/>
          </reference>
        </references>
      </pivotArea>
    </format>
    <format dxfId="679">
      <pivotArea dataOnly="0" labelOnly="1" outline="0" fieldPosition="0">
        <references count="2">
          <reference field="18" count="1" selected="0">
            <x v="133"/>
          </reference>
          <reference field="19" count="1">
            <x v="49"/>
          </reference>
        </references>
      </pivotArea>
    </format>
    <format dxfId="678">
      <pivotArea dataOnly="0" labelOnly="1" outline="0" fieldPosition="0">
        <references count="2">
          <reference field="18" count="1" selected="0">
            <x v="134"/>
          </reference>
          <reference field="19" count="1">
            <x v="81"/>
          </reference>
        </references>
      </pivotArea>
    </format>
    <format dxfId="677">
      <pivotArea dataOnly="0" labelOnly="1" outline="0" fieldPosition="0">
        <references count="2">
          <reference field="18" count="1" selected="0">
            <x v="135"/>
          </reference>
          <reference field="19" count="1">
            <x v="4"/>
          </reference>
        </references>
      </pivotArea>
    </format>
    <format dxfId="676">
      <pivotArea dataOnly="0" labelOnly="1" outline="0" fieldPosition="0">
        <references count="2">
          <reference field="18" count="1" selected="0">
            <x v="136"/>
          </reference>
          <reference field="19" count="1">
            <x v="137"/>
          </reference>
        </references>
      </pivotArea>
    </format>
    <format dxfId="675">
      <pivotArea dataOnly="0" labelOnly="1" outline="0" fieldPosition="0">
        <references count="2">
          <reference field="18" count="1" selected="0">
            <x v="137"/>
          </reference>
          <reference field="19" count="1">
            <x v="132"/>
          </reference>
        </references>
      </pivotArea>
    </format>
    <format dxfId="674">
      <pivotArea dataOnly="0" labelOnly="1" outline="0" fieldPosition="0">
        <references count="2">
          <reference field="18" count="1" selected="0">
            <x v="138"/>
          </reference>
          <reference field="19" count="1">
            <x v="61"/>
          </reference>
        </references>
      </pivotArea>
    </format>
    <format dxfId="673">
      <pivotArea dataOnly="0" labelOnly="1" outline="0" fieldPosition="0">
        <references count="2">
          <reference field="18" count="1" selected="0">
            <x v="139"/>
          </reference>
          <reference field="19" count="1">
            <x v="32"/>
          </reference>
        </references>
      </pivotArea>
    </format>
    <format dxfId="672">
      <pivotArea dataOnly="0" labelOnly="1" outline="0" fieldPosition="0">
        <references count="2">
          <reference field="18" count="1" selected="0">
            <x v="140"/>
          </reference>
          <reference field="19" count="1">
            <x v="24"/>
          </reference>
        </references>
      </pivotArea>
    </format>
    <format dxfId="671">
      <pivotArea dataOnly="0" labelOnly="1" outline="0" fieldPosition="0">
        <references count="2">
          <reference field="18" count="1" selected="0">
            <x v="141"/>
          </reference>
          <reference field="19" count="1">
            <x v="25"/>
          </reference>
        </references>
      </pivotArea>
    </format>
    <format dxfId="670">
      <pivotArea dataOnly="0" labelOnly="1" outline="0" fieldPosition="0">
        <references count="2">
          <reference field="18" count="1" selected="0">
            <x v="142"/>
          </reference>
          <reference field="19" count="1">
            <x v="33"/>
          </reference>
        </references>
      </pivotArea>
    </format>
    <format dxfId="669">
      <pivotArea dataOnly="0" labelOnly="1" outline="0" fieldPosition="0">
        <references count="2">
          <reference field="18" count="1" selected="0">
            <x v="143"/>
          </reference>
          <reference field="19" count="1">
            <x v="0"/>
          </reference>
        </references>
      </pivotArea>
    </format>
    <format dxfId="668">
      <pivotArea dataOnly="0" labelOnly="1" outline="0" fieldPosition="0">
        <references count="2">
          <reference field="18" count="1" selected="0">
            <x v="144"/>
          </reference>
          <reference field="19" count="1">
            <x v="60"/>
          </reference>
        </references>
      </pivotArea>
    </format>
    <format dxfId="667">
      <pivotArea field="19" type="button" dataOnly="0" labelOnly="1" outline="0" axis="axisRow" fieldPosition="4"/>
    </format>
    <format dxfId="666">
      <pivotArea dataOnly="0" labelOnly="1" grandRow="1" outline="0" fieldPosition="0"/>
    </format>
    <format dxfId="665">
      <pivotArea dataOnly="0" labelOnly="1" outline="0" fieldPosition="0">
        <references count="2">
          <reference field="18" count="1" selected="0">
            <x v="0"/>
          </reference>
          <reference field="19" count="1">
            <x v="28"/>
          </reference>
        </references>
      </pivotArea>
    </format>
    <format dxfId="664">
      <pivotArea dataOnly="0" labelOnly="1" outline="0" fieldPosition="0">
        <references count="2">
          <reference field="18" count="1" selected="0">
            <x v="1"/>
          </reference>
          <reference field="19" count="1">
            <x v="134"/>
          </reference>
        </references>
      </pivotArea>
    </format>
    <format dxfId="663">
      <pivotArea dataOnly="0" labelOnly="1" outline="0" fieldPosition="0">
        <references count="2">
          <reference field="18" count="1" selected="0">
            <x v="2"/>
          </reference>
          <reference field="19" count="1">
            <x v="51"/>
          </reference>
        </references>
      </pivotArea>
    </format>
    <format dxfId="662">
      <pivotArea dataOnly="0" labelOnly="1" outline="0" fieldPosition="0">
        <references count="2">
          <reference field="18" count="1" selected="0">
            <x v="3"/>
          </reference>
          <reference field="19" count="1">
            <x v="135"/>
          </reference>
        </references>
      </pivotArea>
    </format>
    <format dxfId="661">
      <pivotArea dataOnly="0" labelOnly="1" outline="0" fieldPosition="0">
        <references count="2">
          <reference field="18" count="1" selected="0">
            <x v="4"/>
          </reference>
          <reference field="19" count="1">
            <x v="108"/>
          </reference>
        </references>
      </pivotArea>
    </format>
    <format dxfId="660">
      <pivotArea dataOnly="0" labelOnly="1" outline="0" fieldPosition="0">
        <references count="2">
          <reference field="18" count="1" selected="0">
            <x v="5"/>
          </reference>
          <reference field="19" count="1">
            <x v="94"/>
          </reference>
        </references>
      </pivotArea>
    </format>
    <format dxfId="659">
      <pivotArea dataOnly="0" labelOnly="1" outline="0" fieldPosition="0">
        <references count="2">
          <reference field="18" count="1" selected="0">
            <x v="6"/>
          </reference>
          <reference field="19" count="1">
            <x v="47"/>
          </reference>
        </references>
      </pivotArea>
    </format>
    <format dxfId="658">
      <pivotArea dataOnly="0" labelOnly="1" outline="0" fieldPosition="0">
        <references count="2">
          <reference field="18" count="1" selected="0">
            <x v="7"/>
          </reference>
          <reference field="19" count="1">
            <x v="52"/>
          </reference>
        </references>
      </pivotArea>
    </format>
    <format dxfId="657">
      <pivotArea dataOnly="0" labelOnly="1" outline="0" fieldPosition="0">
        <references count="2">
          <reference field="18" count="1" selected="0">
            <x v="8"/>
          </reference>
          <reference field="19" count="1">
            <x v="22"/>
          </reference>
        </references>
      </pivotArea>
    </format>
    <format dxfId="656">
      <pivotArea dataOnly="0" labelOnly="1" outline="0" fieldPosition="0">
        <references count="2">
          <reference field="18" count="1" selected="0">
            <x v="9"/>
          </reference>
          <reference field="19" count="1">
            <x v="26"/>
          </reference>
        </references>
      </pivotArea>
    </format>
    <format dxfId="655">
      <pivotArea dataOnly="0" labelOnly="1" outline="0" fieldPosition="0">
        <references count="2">
          <reference field="18" count="1" selected="0">
            <x v="10"/>
          </reference>
          <reference field="19" count="1">
            <x v="27"/>
          </reference>
        </references>
      </pivotArea>
    </format>
    <format dxfId="654">
      <pivotArea dataOnly="0" labelOnly="1" outline="0" fieldPosition="0">
        <references count="2">
          <reference field="18" count="1" selected="0">
            <x v="11"/>
          </reference>
          <reference field="19" count="1">
            <x v="2"/>
          </reference>
        </references>
      </pivotArea>
    </format>
    <format dxfId="653">
      <pivotArea dataOnly="0" labelOnly="1" outline="0" fieldPosition="0">
        <references count="2">
          <reference field="18" count="1" selected="0">
            <x v="12"/>
          </reference>
          <reference field="19" count="1">
            <x v="1"/>
          </reference>
        </references>
      </pivotArea>
    </format>
    <format dxfId="652">
      <pivotArea dataOnly="0" labelOnly="1" outline="0" fieldPosition="0">
        <references count="2">
          <reference field="18" count="1" selected="0">
            <x v="13"/>
          </reference>
          <reference field="19" count="1">
            <x v="3"/>
          </reference>
        </references>
      </pivotArea>
    </format>
    <format dxfId="651">
      <pivotArea dataOnly="0" labelOnly="1" outline="0" fieldPosition="0">
        <references count="2">
          <reference field="18" count="1" selected="0">
            <x v="14"/>
          </reference>
          <reference field="19" count="1">
            <x v="54"/>
          </reference>
        </references>
      </pivotArea>
    </format>
    <format dxfId="650">
      <pivotArea dataOnly="0" labelOnly="1" outline="0" fieldPosition="0">
        <references count="2">
          <reference field="18" count="1" selected="0">
            <x v="15"/>
          </reference>
          <reference field="19" count="1">
            <x v="79"/>
          </reference>
        </references>
      </pivotArea>
    </format>
    <format dxfId="649">
      <pivotArea dataOnly="0" labelOnly="1" outline="0" fieldPosition="0">
        <references count="2">
          <reference field="18" count="1" selected="0">
            <x v="16"/>
          </reference>
          <reference field="19" count="1">
            <x v="41"/>
          </reference>
        </references>
      </pivotArea>
    </format>
    <format dxfId="648">
      <pivotArea dataOnly="0" labelOnly="1" outline="0" fieldPosition="0">
        <references count="2">
          <reference field="18" count="1" selected="0">
            <x v="17"/>
          </reference>
          <reference field="19" count="1">
            <x v="74"/>
          </reference>
        </references>
      </pivotArea>
    </format>
    <format dxfId="647">
      <pivotArea dataOnly="0" labelOnly="1" outline="0" fieldPosition="0">
        <references count="2">
          <reference field="18" count="1" selected="0">
            <x v="18"/>
          </reference>
          <reference field="19" count="1">
            <x v="71"/>
          </reference>
        </references>
      </pivotArea>
    </format>
    <format dxfId="646">
      <pivotArea dataOnly="0" labelOnly="1" outline="0" fieldPosition="0">
        <references count="2">
          <reference field="18" count="1" selected="0">
            <x v="19"/>
          </reference>
          <reference field="19" count="1">
            <x v="75"/>
          </reference>
        </references>
      </pivotArea>
    </format>
    <format dxfId="645">
      <pivotArea dataOnly="0" labelOnly="1" outline="0" fieldPosition="0">
        <references count="2">
          <reference field="18" count="1" selected="0">
            <x v="20"/>
          </reference>
          <reference field="19" count="1">
            <x v="67"/>
          </reference>
        </references>
      </pivotArea>
    </format>
    <format dxfId="644">
      <pivotArea dataOnly="0" labelOnly="1" outline="0" fieldPosition="0">
        <references count="2">
          <reference field="18" count="1" selected="0">
            <x v="21"/>
          </reference>
          <reference field="19" count="1">
            <x v="65"/>
          </reference>
        </references>
      </pivotArea>
    </format>
    <format dxfId="643">
      <pivotArea dataOnly="0" labelOnly="1" outline="0" fieldPosition="0">
        <references count="2">
          <reference field="18" count="1" selected="0">
            <x v="22"/>
          </reference>
          <reference field="19" count="1">
            <x v="70"/>
          </reference>
        </references>
      </pivotArea>
    </format>
    <format dxfId="642">
      <pivotArea dataOnly="0" labelOnly="1" outline="0" fieldPosition="0">
        <references count="2">
          <reference field="18" count="1" selected="0">
            <x v="23"/>
          </reference>
          <reference field="19" count="1">
            <x v="69"/>
          </reference>
        </references>
      </pivotArea>
    </format>
    <format dxfId="641">
      <pivotArea dataOnly="0" labelOnly="1" outline="0" fieldPosition="0">
        <references count="2">
          <reference field="18" count="1" selected="0">
            <x v="24"/>
          </reference>
          <reference field="19" count="1">
            <x v="96"/>
          </reference>
        </references>
      </pivotArea>
    </format>
    <format dxfId="640">
      <pivotArea dataOnly="0" labelOnly="1" outline="0" fieldPosition="0">
        <references count="2">
          <reference field="18" count="1" selected="0">
            <x v="25"/>
          </reference>
          <reference field="19" count="1">
            <x v="95"/>
          </reference>
        </references>
      </pivotArea>
    </format>
    <format dxfId="639">
      <pivotArea dataOnly="0" labelOnly="1" outline="0" fieldPosition="0">
        <references count="2">
          <reference field="18" count="1" selected="0">
            <x v="26"/>
          </reference>
          <reference field="19" count="1">
            <x v="140"/>
          </reference>
        </references>
      </pivotArea>
    </format>
    <format dxfId="638">
      <pivotArea dataOnly="0" labelOnly="1" outline="0" fieldPosition="0">
        <references count="2">
          <reference field="18" count="1" selected="0">
            <x v="27"/>
          </reference>
          <reference field="19" count="1">
            <x v="99"/>
          </reference>
        </references>
      </pivotArea>
    </format>
    <format dxfId="637">
      <pivotArea dataOnly="0" labelOnly="1" outline="0" fieldPosition="0">
        <references count="2">
          <reference field="18" count="1" selected="0">
            <x v="28"/>
          </reference>
          <reference field="19" count="1">
            <x v="85"/>
          </reference>
        </references>
      </pivotArea>
    </format>
    <format dxfId="636">
      <pivotArea dataOnly="0" labelOnly="1" outline="0" fieldPosition="0">
        <references count="2">
          <reference field="18" count="1" selected="0">
            <x v="29"/>
          </reference>
          <reference field="19" count="1">
            <x v="97"/>
          </reference>
        </references>
      </pivotArea>
    </format>
    <format dxfId="635">
      <pivotArea dataOnly="0" labelOnly="1" outline="0" fieldPosition="0">
        <references count="2">
          <reference field="18" count="1" selected="0">
            <x v="30"/>
          </reference>
          <reference field="19" count="1">
            <x v="19"/>
          </reference>
        </references>
      </pivotArea>
    </format>
    <format dxfId="634">
      <pivotArea dataOnly="0" labelOnly="1" outline="0" fieldPosition="0">
        <references count="2">
          <reference field="18" count="1" selected="0">
            <x v="31"/>
          </reference>
          <reference field="19" count="1">
            <x v="17"/>
          </reference>
        </references>
      </pivotArea>
    </format>
    <format dxfId="633">
      <pivotArea dataOnly="0" labelOnly="1" outline="0" fieldPosition="0">
        <references count="2">
          <reference field="18" count="1" selected="0">
            <x v="32"/>
          </reference>
          <reference field="19" count="1">
            <x v="144"/>
          </reference>
        </references>
      </pivotArea>
    </format>
    <format dxfId="632">
      <pivotArea dataOnly="0" labelOnly="1" outline="0" fieldPosition="0">
        <references count="2">
          <reference field="18" count="1" selected="0">
            <x v="33"/>
          </reference>
          <reference field="19" count="1">
            <x v="66"/>
          </reference>
        </references>
      </pivotArea>
    </format>
    <format dxfId="631">
      <pivotArea dataOnly="0" labelOnly="1" outline="0" fieldPosition="0">
        <references count="2">
          <reference field="18" count="1" selected="0">
            <x v="34"/>
          </reference>
          <reference field="19" count="1">
            <x v="10"/>
          </reference>
        </references>
      </pivotArea>
    </format>
    <format dxfId="630">
      <pivotArea dataOnly="0" labelOnly="1" outline="0" fieldPosition="0">
        <references count="2">
          <reference field="18" count="1" selected="0">
            <x v="35"/>
          </reference>
          <reference field="19" count="1">
            <x v="68"/>
          </reference>
        </references>
      </pivotArea>
    </format>
    <format dxfId="629">
      <pivotArea dataOnly="0" labelOnly="1" outline="0" fieldPosition="0">
        <references count="2">
          <reference field="18" count="1" selected="0">
            <x v="36"/>
          </reference>
          <reference field="19" count="1">
            <x v="83"/>
          </reference>
        </references>
      </pivotArea>
    </format>
    <format dxfId="628">
      <pivotArea dataOnly="0" labelOnly="1" outline="0" fieldPosition="0">
        <references count="2">
          <reference field="18" count="1" selected="0">
            <x v="37"/>
          </reference>
          <reference field="19" count="1">
            <x v="98"/>
          </reference>
        </references>
      </pivotArea>
    </format>
    <format dxfId="627">
      <pivotArea dataOnly="0" labelOnly="1" outline="0" fieldPosition="0">
        <references count="2">
          <reference field="18" count="1" selected="0">
            <x v="38"/>
          </reference>
          <reference field="19" count="1">
            <x v="43"/>
          </reference>
        </references>
      </pivotArea>
    </format>
    <format dxfId="626">
      <pivotArea dataOnly="0" labelOnly="1" outline="0" fieldPosition="0">
        <references count="2">
          <reference field="18" count="1" selected="0">
            <x v="39"/>
          </reference>
          <reference field="19" count="1">
            <x v="77"/>
          </reference>
        </references>
      </pivotArea>
    </format>
    <format dxfId="625">
      <pivotArea dataOnly="0" labelOnly="1" outline="0" fieldPosition="0">
        <references count="2">
          <reference field="18" count="1" selected="0">
            <x v="40"/>
          </reference>
          <reference field="19" count="1">
            <x v="73"/>
          </reference>
        </references>
      </pivotArea>
    </format>
    <format dxfId="624">
      <pivotArea dataOnly="0" labelOnly="1" outline="0" fieldPosition="0">
        <references count="2">
          <reference field="18" count="1" selected="0">
            <x v="41"/>
          </reference>
          <reference field="19" count="1">
            <x v="72"/>
          </reference>
        </references>
      </pivotArea>
    </format>
    <format dxfId="623">
      <pivotArea dataOnly="0" labelOnly="1" outline="0" fieldPosition="0">
        <references count="2">
          <reference field="18" count="1" selected="0">
            <x v="42"/>
          </reference>
          <reference field="19" count="1">
            <x v="44"/>
          </reference>
        </references>
      </pivotArea>
    </format>
    <format dxfId="622">
      <pivotArea dataOnly="0" labelOnly="1" outline="0" fieldPosition="0">
        <references count="2">
          <reference field="18" count="1" selected="0">
            <x v="43"/>
          </reference>
          <reference field="19" count="1">
            <x v="86"/>
          </reference>
        </references>
      </pivotArea>
    </format>
    <format dxfId="621">
      <pivotArea dataOnly="0" labelOnly="1" outline="0" fieldPosition="0">
        <references count="2">
          <reference field="18" count="1" selected="0">
            <x v="44"/>
          </reference>
          <reference field="19" count="1">
            <x v="20"/>
          </reference>
        </references>
      </pivotArea>
    </format>
    <format dxfId="620">
      <pivotArea dataOnly="0" labelOnly="1" outline="0" fieldPosition="0">
        <references count="2">
          <reference field="18" count="1" selected="0">
            <x v="45"/>
          </reference>
          <reference field="19" count="1">
            <x v="142"/>
          </reference>
        </references>
      </pivotArea>
    </format>
    <format dxfId="619">
      <pivotArea dataOnly="0" labelOnly="1" outline="0" fieldPosition="0">
        <references count="2">
          <reference field="18" count="1" selected="0">
            <x v="46"/>
          </reference>
          <reference field="19" count="1">
            <x v="93"/>
          </reference>
        </references>
      </pivotArea>
    </format>
    <format dxfId="618">
      <pivotArea dataOnly="0" labelOnly="1" outline="0" fieldPosition="0">
        <references count="2">
          <reference field="18" count="1" selected="0">
            <x v="47"/>
          </reference>
          <reference field="19" count="1">
            <x v="9"/>
          </reference>
        </references>
      </pivotArea>
    </format>
    <format dxfId="617">
      <pivotArea dataOnly="0" labelOnly="1" outline="0" fieldPosition="0">
        <references count="2">
          <reference field="18" count="1" selected="0">
            <x v="48"/>
          </reference>
          <reference field="19" count="1">
            <x v="76"/>
          </reference>
        </references>
      </pivotArea>
    </format>
    <format dxfId="616">
      <pivotArea dataOnly="0" labelOnly="1" outline="0" fieldPosition="0">
        <references count="2">
          <reference field="18" count="1" selected="0">
            <x v="49"/>
          </reference>
          <reference field="19" count="1">
            <x v="92"/>
          </reference>
        </references>
      </pivotArea>
    </format>
    <format dxfId="615">
      <pivotArea dataOnly="0" labelOnly="1" outline="0" fieldPosition="0">
        <references count="2">
          <reference field="18" count="1" selected="0">
            <x v="50"/>
          </reference>
          <reference field="19" count="1">
            <x v="48"/>
          </reference>
        </references>
      </pivotArea>
    </format>
    <format dxfId="614">
      <pivotArea dataOnly="0" labelOnly="1" outline="0" fieldPosition="0">
        <references count="2">
          <reference field="18" count="1" selected="0">
            <x v="51"/>
          </reference>
          <reference field="19" count="1">
            <x v="100"/>
          </reference>
        </references>
      </pivotArea>
    </format>
    <format dxfId="613">
      <pivotArea dataOnly="0" labelOnly="1" outline="0" fieldPosition="0">
        <references count="2">
          <reference field="18" count="1" selected="0">
            <x v="52"/>
          </reference>
          <reference field="19" count="1">
            <x v="101"/>
          </reference>
        </references>
      </pivotArea>
    </format>
    <format dxfId="612">
      <pivotArea dataOnly="0" labelOnly="1" outline="0" fieldPosition="0">
        <references count="2">
          <reference field="18" count="1" selected="0">
            <x v="53"/>
          </reference>
          <reference field="19" count="1">
            <x v="103"/>
          </reference>
        </references>
      </pivotArea>
    </format>
    <format dxfId="611">
      <pivotArea dataOnly="0" labelOnly="1" outline="0" fieldPosition="0">
        <references count="2">
          <reference field="18" count="1" selected="0">
            <x v="54"/>
          </reference>
          <reference field="19" count="1">
            <x v="102"/>
          </reference>
        </references>
      </pivotArea>
    </format>
    <format dxfId="610">
      <pivotArea dataOnly="0" labelOnly="1" outline="0" fieldPosition="0">
        <references count="2">
          <reference field="18" count="1" selected="0">
            <x v="55"/>
          </reference>
          <reference field="19" count="1">
            <x v="104"/>
          </reference>
        </references>
      </pivotArea>
    </format>
    <format dxfId="609">
      <pivotArea dataOnly="0" labelOnly="1" outline="0" fieldPosition="0">
        <references count="2">
          <reference field="18" count="1" selected="0">
            <x v="56"/>
          </reference>
          <reference field="19" count="1">
            <x v="50"/>
          </reference>
        </references>
      </pivotArea>
    </format>
    <format dxfId="608">
      <pivotArea dataOnly="0" labelOnly="1" outline="0" fieldPosition="0">
        <references count="2">
          <reference field="18" count="1" selected="0">
            <x v="57"/>
          </reference>
          <reference field="19" count="1">
            <x v="35"/>
          </reference>
        </references>
      </pivotArea>
    </format>
    <format dxfId="607">
      <pivotArea dataOnly="0" labelOnly="1" outline="0" fieldPosition="0">
        <references count="2">
          <reference field="18" count="1" selected="0">
            <x v="58"/>
          </reference>
          <reference field="19" count="1">
            <x v="136"/>
          </reference>
        </references>
      </pivotArea>
    </format>
    <format dxfId="606">
      <pivotArea dataOnly="0" labelOnly="1" outline="0" fieldPosition="0">
        <references count="2">
          <reference field="18" count="1" selected="0">
            <x v="59"/>
          </reference>
          <reference field="19" count="1">
            <x v="124"/>
          </reference>
        </references>
      </pivotArea>
    </format>
    <format dxfId="605">
      <pivotArea dataOnly="0" labelOnly="1" outline="0" fieldPosition="0">
        <references count="2">
          <reference field="18" count="1" selected="0">
            <x v="60"/>
          </reference>
          <reference field="19" count="1">
            <x v="129"/>
          </reference>
        </references>
      </pivotArea>
    </format>
    <format dxfId="604">
      <pivotArea dataOnly="0" labelOnly="1" outline="0" fieldPosition="0">
        <references count="2">
          <reference field="18" count="1" selected="0">
            <x v="61"/>
          </reference>
          <reference field="19" count="1">
            <x v="5"/>
          </reference>
        </references>
      </pivotArea>
    </format>
    <format dxfId="603">
      <pivotArea dataOnly="0" labelOnly="1" outline="0" fieldPosition="0">
        <references count="2">
          <reference field="18" count="1" selected="0">
            <x v="62"/>
          </reference>
          <reference field="19" count="1">
            <x v="8"/>
          </reference>
        </references>
      </pivotArea>
    </format>
    <format dxfId="602">
      <pivotArea dataOnly="0" labelOnly="1" outline="0" fieldPosition="0">
        <references count="2">
          <reference field="18" count="1" selected="0">
            <x v="63"/>
          </reference>
          <reference field="19" count="1">
            <x v="6"/>
          </reference>
        </references>
      </pivotArea>
    </format>
    <format dxfId="601">
      <pivotArea dataOnly="0" labelOnly="1" outline="0" fieldPosition="0">
        <references count="2">
          <reference field="18" count="1" selected="0">
            <x v="64"/>
          </reference>
          <reference field="19" count="1">
            <x v="7"/>
          </reference>
        </references>
      </pivotArea>
    </format>
    <format dxfId="600">
      <pivotArea dataOnly="0" labelOnly="1" outline="0" fieldPosition="0">
        <references count="2">
          <reference field="18" count="1" selected="0">
            <x v="65"/>
          </reference>
          <reference field="19" count="1">
            <x v="80"/>
          </reference>
        </references>
      </pivotArea>
    </format>
    <format dxfId="599">
      <pivotArea dataOnly="0" labelOnly="1" outline="0" fieldPosition="0">
        <references count="2">
          <reference field="18" count="1" selected="0">
            <x v="66"/>
          </reference>
          <reference field="19" count="1">
            <x v="128"/>
          </reference>
        </references>
      </pivotArea>
    </format>
    <format dxfId="598">
      <pivotArea dataOnly="0" labelOnly="1" outline="0" fieldPosition="0">
        <references count="2">
          <reference field="18" count="1" selected="0">
            <x v="67"/>
          </reference>
          <reference field="19" count="1">
            <x v="118"/>
          </reference>
        </references>
      </pivotArea>
    </format>
    <format dxfId="597">
      <pivotArea dataOnly="0" labelOnly="1" outline="0" fieldPosition="0">
        <references count="2">
          <reference field="18" count="1" selected="0">
            <x v="68"/>
          </reference>
          <reference field="19" count="1">
            <x v="116"/>
          </reference>
        </references>
      </pivotArea>
    </format>
    <format dxfId="596">
      <pivotArea dataOnly="0" labelOnly="1" outline="0" fieldPosition="0">
        <references count="2">
          <reference field="18" count="1" selected="0">
            <x v="69"/>
          </reference>
          <reference field="19" count="1">
            <x v="114"/>
          </reference>
        </references>
      </pivotArea>
    </format>
    <format dxfId="595">
      <pivotArea dataOnly="0" labelOnly="1" outline="0" fieldPosition="0">
        <references count="2">
          <reference field="18" count="1" selected="0">
            <x v="70"/>
          </reference>
          <reference field="19" count="1">
            <x v="119"/>
          </reference>
        </references>
      </pivotArea>
    </format>
    <format dxfId="594">
      <pivotArea dataOnly="0" labelOnly="1" outline="0" fieldPosition="0">
        <references count="2">
          <reference field="18" count="1" selected="0">
            <x v="71"/>
          </reference>
          <reference field="19" count="1">
            <x v="113"/>
          </reference>
        </references>
      </pivotArea>
    </format>
    <format dxfId="593">
      <pivotArea dataOnly="0" labelOnly="1" outline="0" fieldPosition="0">
        <references count="2">
          <reference field="18" count="1" selected="0">
            <x v="72"/>
          </reference>
          <reference field="19" count="1">
            <x v="122"/>
          </reference>
        </references>
      </pivotArea>
    </format>
    <format dxfId="592">
      <pivotArea dataOnly="0" labelOnly="1" outline="0" fieldPosition="0">
        <references count="2">
          <reference field="18" count="1" selected="0">
            <x v="73"/>
          </reference>
          <reference field="19" count="1">
            <x v="125"/>
          </reference>
        </references>
      </pivotArea>
    </format>
    <format dxfId="591">
      <pivotArea dataOnly="0" labelOnly="1" outline="0" fieldPosition="0">
        <references count="2">
          <reference field="18" count="1" selected="0">
            <x v="74"/>
          </reference>
          <reference field="19" count="1">
            <x v="130"/>
          </reference>
        </references>
      </pivotArea>
    </format>
    <format dxfId="590">
      <pivotArea dataOnly="0" labelOnly="1" outline="0" fieldPosition="0">
        <references count="2">
          <reference field="18" count="1" selected="0">
            <x v="75"/>
          </reference>
          <reference field="19" count="1">
            <x v="126"/>
          </reference>
        </references>
      </pivotArea>
    </format>
    <format dxfId="589">
      <pivotArea dataOnly="0" labelOnly="1" outline="0" fieldPosition="0">
        <references count="2">
          <reference field="18" count="1" selected="0">
            <x v="76"/>
          </reference>
          <reference field="19" count="1">
            <x v="115"/>
          </reference>
        </references>
      </pivotArea>
    </format>
    <format dxfId="588">
      <pivotArea dataOnly="0" labelOnly="1" outline="0" fieldPosition="0">
        <references count="2">
          <reference field="18" count="1" selected="0">
            <x v="77"/>
          </reference>
          <reference field="19" count="1">
            <x v="123"/>
          </reference>
        </references>
      </pivotArea>
    </format>
    <format dxfId="587">
      <pivotArea dataOnly="0" labelOnly="1" outline="0" fieldPosition="0">
        <references count="2">
          <reference field="18" count="1" selected="0">
            <x v="78"/>
          </reference>
          <reference field="19" count="1">
            <x v="110"/>
          </reference>
        </references>
      </pivotArea>
    </format>
    <format dxfId="586">
      <pivotArea dataOnly="0" labelOnly="1" outline="0" fieldPosition="0">
        <references count="2">
          <reference field="18" count="1" selected="0">
            <x v="79"/>
          </reference>
          <reference field="19" count="1">
            <x v="109"/>
          </reference>
        </references>
      </pivotArea>
    </format>
    <format dxfId="585">
      <pivotArea dataOnly="0" labelOnly="1" outline="0" fieldPosition="0">
        <references count="2">
          <reference field="18" count="1" selected="0">
            <x v="80"/>
          </reference>
          <reference field="19" count="1">
            <x v="45"/>
          </reference>
        </references>
      </pivotArea>
    </format>
    <format dxfId="584">
      <pivotArea dataOnly="0" labelOnly="1" outline="0" fieldPosition="0">
        <references count="2">
          <reference field="18" count="1" selected="0">
            <x v="81"/>
          </reference>
          <reference field="19" count="1">
            <x v="21"/>
          </reference>
        </references>
      </pivotArea>
    </format>
    <format dxfId="583">
      <pivotArea dataOnly="0" labelOnly="1" outline="0" fieldPosition="0">
        <references count="2">
          <reference field="18" count="1" selected="0">
            <x v="82"/>
          </reference>
          <reference field="19" count="1">
            <x v="23"/>
          </reference>
        </references>
      </pivotArea>
    </format>
    <format dxfId="582">
      <pivotArea dataOnly="0" labelOnly="1" outline="0" fieldPosition="0">
        <references count="2">
          <reference field="18" count="1" selected="0">
            <x v="83"/>
          </reference>
          <reference field="19" count="1">
            <x v="58"/>
          </reference>
        </references>
      </pivotArea>
    </format>
    <format dxfId="581">
      <pivotArea dataOnly="0" labelOnly="1" outline="0" fieldPosition="0">
        <references count="2">
          <reference field="18" count="1" selected="0">
            <x v="84"/>
          </reference>
          <reference field="19" count="1">
            <x v="55"/>
          </reference>
        </references>
      </pivotArea>
    </format>
    <format dxfId="580">
      <pivotArea dataOnly="0" labelOnly="1" outline="0" fieldPosition="0">
        <references count="2">
          <reference field="18" count="1" selected="0">
            <x v="85"/>
          </reference>
          <reference field="19" count="1">
            <x v="56"/>
          </reference>
        </references>
      </pivotArea>
    </format>
    <format dxfId="579">
      <pivotArea dataOnly="0" labelOnly="1" outline="0" fieldPosition="0">
        <references count="2">
          <reference field="18" count="1" selected="0">
            <x v="86"/>
          </reference>
          <reference field="19" count="1">
            <x v="107"/>
          </reference>
        </references>
      </pivotArea>
    </format>
    <format dxfId="578">
      <pivotArea dataOnly="0" labelOnly="1" outline="0" fieldPosition="0">
        <references count="2">
          <reference field="18" count="1" selected="0">
            <x v="87"/>
          </reference>
          <reference field="19" count="1">
            <x v="106"/>
          </reference>
        </references>
      </pivotArea>
    </format>
    <format dxfId="577">
      <pivotArea dataOnly="0" labelOnly="1" outline="0" fieldPosition="0">
        <references count="2">
          <reference field="18" count="1" selected="0">
            <x v="88"/>
          </reference>
          <reference field="19" count="1">
            <x v="57"/>
          </reference>
        </references>
      </pivotArea>
    </format>
    <format dxfId="576">
      <pivotArea dataOnly="0" labelOnly="1" outline="0" fieldPosition="0">
        <references count="2">
          <reference field="18" count="1" selected="0">
            <x v="89"/>
          </reference>
          <reference field="19" count="1">
            <x v="121"/>
          </reference>
        </references>
      </pivotArea>
    </format>
    <format dxfId="575">
      <pivotArea dataOnly="0" labelOnly="1" outline="0" fieldPosition="0">
        <references count="2">
          <reference field="18" count="1" selected="0">
            <x v="90"/>
          </reference>
          <reference field="19" count="1">
            <x v="29"/>
          </reference>
        </references>
      </pivotArea>
    </format>
    <format dxfId="574">
      <pivotArea dataOnly="0" labelOnly="1" outline="0" fieldPosition="0">
        <references count="2">
          <reference field="18" count="1" selected="0">
            <x v="91"/>
          </reference>
          <reference field="19" count="1">
            <x v="117"/>
          </reference>
        </references>
      </pivotArea>
    </format>
    <format dxfId="573">
      <pivotArea dataOnly="0" labelOnly="1" outline="0" fieldPosition="0">
        <references count="2">
          <reference field="18" count="1" selected="0">
            <x v="92"/>
          </reference>
          <reference field="19" count="1">
            <x v="120"/>
          </reference>
        </references>
      </pivotArea>
    </format>
    <format dxfId="572">
      <pivotArea dataOnly="0" labelOnly="1" outline="0" fieldPosition="0">
        <references count="2">
          <reference field="18" count="1" selected="0">
            <x v="93"/>
          </reference>
          <reference field="19" count="1">
            <x v="112"/>
          </reference>
        </references>
      </pivotArea>
    </format>
    <format dxfId="571">
      <pivotArea dataOnly="0" labelOnly="1" outline="0" fieldPosition="0">
        <references count="2">
          <reference field="18" count="1" selected="0">
            <x v="94"/>
          </reference>
          <reference field="19" count="1">
            <x v="89"/>
          </reference>
        </references>
      </pivotArea>
    </format>
    <format dxfId="570">
      <pivotArea dataOnly="0" labelOnly="1" outline="0" fieldPosition="0">
        <references count="2">
          <reference field="18" count="1" selected="0">
            <x v="95"/>
          </reference>
          <reference field="19" count="1">
            <x v="90"/>
          </reference>
        </references>
      </pivotArea>
    </format>
    <format dxfId="569">
      <pivotArea dataOnly="0" labelOnly="1" outline="0" fieldPosition="0">
        <references count="2">
          <reference field="18" count="1" selected="0">
            <x v="96"/>
          </reference>
          <reference field="19" count="1">
            <x v="143"/>
          </reference>
        </references>
      </pivotArea>
    </format>
    <format dxfId="568">
      <pivotArea dataOnly="0" labelOnly="1" outline="0" fieldPosition="0">
        <references count="2">
          <reference field="18" count="1" selected="0">
            <x v="97"/>
          </reference>
          <reference field="19" count="1">
            <x v="87"/>
          </reference>
        </references>
      </pivotArea>
    </format>
    <format dxfId="567">
      <pivotArea dataOnly="0" labelOnly="1" outline="0" fieldPosition="0">
        <references count="2">
          <reference field="18" count="1" selected="0">
            <x v="98"/>
          </reference>
          <reference field="19" count="1">
            <x v="46"/>
          </reference>
        </references>
      </pivotArea>
    </format>
    <format dxfId="566">
      <pivotArea dataOnly="0" labelOnly="1" outline="0" fieldPosition="0">
        <references count="2">
          <reference field="18" count="1" selected="0">
            <x v="99"/>
          </reference>
          <reference field="19" count="1">
            <x v="42"/>
          </reference>
        </references>
      </pivotArea>
    </format>
    <format dxfId="565">
      <pivotArea dataOnly="0" labelOnly="1" outline="0" fieldPosition="0">
        <references count="2">
          <reference field="18" count="1" selected="0">
            <x v="100"/>
          </reference>
          <reference field="19" count="1">
            <x v="127"/>
          </reference>
        </references>
      </pivotArea>
    </format>
    <format dxfId="564">
      <pivotArea dataOnly="0" labelOnly="1" outline="0" fieldPosition="0">
        <references count="2">
          <reference field="18" count="1" selected="0">
            <x v="101"/>
          </reference>
          <reference field="19" count="1">
            <x v="105"/>
          </reference>
        </references>
      </pivotArea>
    </format>
    <format dxfId="563">
      <pivotArea dataOnly="0" labelOnly="1" outline="0" fieldPosition="0">
        <references count="2">
          <reference field="18" count="1" selected="0">
            <x v="102"/>
          </reference>
          <reference field="19" count="1">
            <x v="53"/>
          </reference>
        </references>
      </pivotArea>
    </format>
    <format dxfId="562">
      <pivotArea dataOnly="0" labelOnly="1" outline="0" fieldPosition="0">
        <references count="2">
          <reference field="18" count="1" selected="0">
            <x v="103"/>
          </reference>
          <reference field="19" count="1">
            <x v="111"/>
          </reference>
        </references>
      </pivotArea>
    </format>
    <format dxfId="561">
      <pivotArea dataOnly="0" labelOnly="1" outline="0" fieldPosition="0">
        <references count="2">
          <reference field="18" count="1" selected="0">
            <x v="104"/>
          </reference>
          <reference field="19" count="1">
            <x v="30"/>
          </reference>
        </references>
      </pivotArea>
    </format>
    <format dxfId="560">
      <pivotArea dataOnly="0" labelOnly="1" outline="0" fieldPosition="0">
        <references count="2">
          <reference field="18" count="1" selected="0">
            <x v="105"/>
          </reference>
          <reference field="19" count="1">
            <x v="91"/>
          </reference>
        </references>
      </pivotArea>
    </format>
    <format dxfId="559">
      <pivotArea dataOnly="0" labelOnly="1" outline="0" fieldPosition="0">
        <references count="2">
          <reference field="18" count="1" selected="0">
            <x v="106"/>
          </reference>
          <reference field="19" count="1">
            <x v="82"/>
          </reference>
        </references>
      </pivotArea>
    </format>
    <format dxfId="558">
      <pivotArea dataOnly="0" labelOnly="1" outline="0" fieldPosition="0">
        <references count="2">
          <reference field="18" count="1" selected="0">
            <x v="107"/>
          </reference>
          <reference field="19" count="1">
            <x v="31"/>
          </reference>
        </references>
      </pivotArea>
    </format>
    <format dxfId="557">
      <pivotArea dataOnly="0" labelOnly="1" outline="0" fieldPosition="0">
        <references count="2">
          <reference field="18" count="1" selected="0">
            <x v="108"/>
          </reference>
          <reference field="19" count="1">
            <x v="139"/>
          </reference>
        </references>
      </pivotArea>
    </format>
    <format dxfId="556">
      <pivotArea dataOnly="0" labelOnly="1" outline="0" fieldPosition="0">
        <references count="2">
          <reference field="18" count="1" selected="0">
            <x v="109"/>
          </reference>
          <reference field="19" count="1">
            <x v="138"/>
          </reference>
        </references>
      </pivotArea>
    </format>
    <format dxfId="555">
      <pivotArea dataOnly="0" labelOnly="1" outline="0" fieldPosition="0">
        <references count="2">
          <reference field="18" count="1" selected="0">
            <x v="110"/>
          </reference>
          <reference field="19" count="1">
            <x v="133"/>
          </reference>
        </references>
      </pivotArea>
    </format>
    <format dxfId="554">
      <pivotArea dataOnly="0" labelOnly="1" outline="0" fieldPosition="0">
        <references count="2">
          <reference field="18" count="1" selected="0">
            <x v="111"/>
          </reference>
          <reference field="19" count="1">
            <x v="14"/>
          </reference>
        </references>
      </pivotArea>
    </format>
    <format dxfId="553">
      <pivotArea dataOnly="0" labelOnly="1" outline="0" fieldPosition="0">
        <references count="2">
          <reference field="18" count="1" selected="0">
            <x v="112"/>
          </reference>
          <reference field="19" count="1">
            <x v="15"/>
          </reference>
        </references>
      </pivotArea>
    </format>
    <format dxfId="552">
      <pivotArea dataOnly="0" labelOnly="1" outline="0" fieldPosition="0">
        <references count="2">
          <reference field="18" count="1" selected="0">
            <x v="113"/>
          </reference>
          <reference field="19" count="1">
            <x v="12"/>
          </reference>
        </references>
      </pivotArea>
    </format>
    <format dxfId="551">
      <pivotArea dataOnly="0" labelOnly="1" outline="0" fieldPosition="0">
        <references count="2">
          <reference field="18" count="1" selected="0">
            <x v="114"/>
          </reference>
          <reference field="19" count="1">
            <x v="13"/>
          </reference>
        </references>
      </pivotArea>
    </format>
    <format dxfId="550">
      <pivotArea dataOnly="0" labelOnly="1" outline="0" fieldPosition="0">
        <references count="2">
          <reference field="18" count="1" selected="0">
            <x v="115"/>
          </reference>
          <reference field="19" count="1">
            <x v="11"/>
          </reference>
        </references>
      </pivotArea>
    </format>
    <format dxfId="549">
      <pivotArea dataOnly="0" labelOnly="1" outline="0" fieldPosition="0">
        <references count="2">
          <reference field="18" count="1" selected="0">
            <x v="116"/>
          </reference>
          <reference field="19" count="1">
            <x v="78"/>
          </reference>
        </references>
      </pivotArea>
    </format>
    <format dxfId="548">
      <pivotArea dataOnly="0" labelOnly="1" outline="0" fieldPosition="0">
        <references count="2">
          <reference field="18" count="1" selected="0">
            <x v="117"/>
          </reference>
          <reference field="19" count="1">
            <x v="16"/>
          </reference>
        </references>
      </pivotArea>
    </format>
    <format dxfId="547">
      <pivotArea dataOnly="0" labelOnly="1" outline="0" fieldPosition="0">
        <references count="2">
          <reference field="18" count="1" selected="0">
            <x v="118"/>
          </reference>
          <reference field="19" count="1">
            <x v="36"/>
          </reference>
        </references>
      </pivotArea>
    </format>
    <format dxfId="546">
      <pivotArea dataOnly="0" labelOnly="1" outline="0" fieldPosition="0">
        <references count="2">
          <reference field="18" count="1" selected="0">
            <x v="119"/>
          </reference>
          <reference field="19" count="1">
            <x v="84"/>
          </reference>
        </references>
      </pivotArea>
    </format>
    <format dxfId="545">
      <pivotArea dataOnly="0" labelOnly="1" outline="0" fieldPosition="0">
        <references count="2">
          <reference field="18" count="1" selected="0">
            <x v="120"/>
          </reference>
          <reference field="19" count="1">
            <x v="40"/>
          </reference>
        </references>
      </pivotArea>
    </format>
    <format dxfId="544">
      <pivotArea dataOnly="0" labelOnly="1" outline="0" fieldPosition="0">
        <references count="2">
          <reference field="18" count="1" selected="0">
            <x v="121"/>
          </reference>
          <reference field="19" count="1">
            <x v="18"/>
          </reference>
        </references>
      </pivotArea>
    </format>
    <format dxfId="543">
      <pivotArea dataOnly="0" labelOnly="1" outline="0" fieldPosition="0">
        <references count="2">
          <reference field="18" count="1" selected="0">
            <x v="122"/>
          </reference>
          <reference field="19" count="1">
            <x v="39"/>
          </reference>
        </references>
      </pivotArea>
    </format>
    <format dxfId="542">
      <pivotArea dataOnly="0" labelOnly="1" outline="0" fieldPosition="0">
        <references count="2">
          <reference field="18" count="1" selected="0">
            <x v="123"/>
          </reference>
          <reference field="19" count="1">
            <x v="59"/>
          </reference>
        </references>
      </pivotArea>
    </format>
    <format dxfId="541">
      <pivotArea dataOnly="0" labelOnly="1" outline="0" fieldPosition="0">
        <references count="2">
          <reference field="18" count="1" selected="0">
            <x v="124"/>
          </reference>
          <reference field="19" count="1">
            <x v="141"/>
          </reference>
        </references>
      </pivotArea>
    </format>
    <format dxfId="540">
      <pivotArea dataOnly="0" labelOnly="1" outline="0" fieldPosition="0">
        <references count="2">
          <reference field="18" count="1" selected="0">
            <x v="125"/>
          </reference>
          <reference field="19" count="1">
            <x v="34"/>
          </reference>
        </references>
      </pivotArea>
    </format>
    <format dxfId="539">
      <pivotArea dataOnly="0" labelOnly="1" outline="0" fieldPosition="0">
        <references count="2">
          <reference field="18" count="1" selected="0">
            <x v="126"/>
          </reference>
          <reference field="19" count="1">
            <x v="62"/>
          </reference>
        </references>
      </pivotArea>
    </format>
    <format dxfId="538">
      <pivotArea dataOnly="0" labelOnly="1" outline="0" fieldPosition="0">
        <references count="2">
          <reference field="18" count="1" selected="0">
            <x v="127"/>
          </reference>
          <reference field="19" count="1">
            <x v="64"/>
          </reference>
        </references>
      </pivotArea>
    </format>
    <format dxfId="537">
      <pivotArea dataOnly="0" labelOnly="1" outline="0" fieldPosition="0">
        <references count="2">
          <reference field="18" count="1" selected="0">
            <x v="128"/>
          </reference>
          <reference field="19" count="1">
            <x v="63"/>
          </reference>
        </references>
      </pivotArea>
    </format>
    <format dxfId="536">
      <pivotArea dataOnly="0" labelOnly="1" outline="0" fieldPosition="0">
        <references count="2">
          <reference field="18" count="1" selected="0">
            <x v="129"/>
          </reference>
          <reference field="19" count="1">
            <x v="131"/>
          </reference>
        </references>
      </pivotArea>
    </format>
    <format dxfId="535">
      <pivotArea dataOnly="0" labelOnly="1" outline="0" fieldPosition="0">
        <references count="2">
          <reference field="18" count="1" selected="0">
            <x v="130"/>
          </reference>
          <reference field="19" count="1">
            <x v="37"/>
          </reference>
        </references>
      </pivotArea>
    </format>
    <format dxfId="534">
      <pivotArea dataOnly="0" labelOnly="1" outline="0" fieldPosition="0">
        <references count="2">
          <reference field="18" count="1" selected="0">
            <x v="131"/>
          </reference>
          <reference field="19" count="1">
            <x v="38"/>
          </reference>
        </references>
      </pivotArea>
    </format>
    <format dxfId="533">
      <pivotArea dataOnly="0" labelOnly="1" outline="0" fieldPosition="0">
        <references count="2">
          <reference field="18" count="1" selected="0">
            <x v="132"/>
          </reference>
          <reference field="19" count="1">
            <x v="88"/>
          </reference>
        </references>
      </pivotArea>
    </format>
    <format dxfId="532">
      <pivotArea dataOnly="0" labelOnly="1" outline="0" fieldPosition="0">
        <references count="2">
          <reference field="18" count="1" selected="0">
            <x v="133"/>
          </reference>
          <reference field="19" count="1">
            <x v="49"/>
          </reference>
        </references>
      </pivotArea>
    </format>
    <format dxfId="531">
      <pivotArea dataOnly="0" labelOnly="1" outline="0" fieldPosition="0">
        <references count="2">
          <reference field="18" count="1" selected="0">
            <x v="134"/>
          </reference>
          <reference field="19" count="1">
            <x v="81"/>
          </reference>
        </references>
      </pivotArea>
    </format>
    <format dxfId="530">
      <pivotArea dataOnly="0" labelOnly="1" outline="0" fieldPosition="0">
        <references count="2">
          <reference field="18" count="1" selected="0">
            <x v="135"/>
          </reference>
          <reference field="19" count="1">
            <x v="4"/>
          </reference>
        </references>
      </pivotArea>
    </format>
    <format dxfId="529">
      <pivotArea dataOnly="0" labelOnly="1" outline="0" fieldPosition="0">
        <references count="2">
          <reference field="18" count="1" selected="0">
            <x v="136"/>
          </reference>
          <reference field="19" count="1">
            <x v="137"/>
          </reference>
        </references>
      </pivotArea>
    </format>
    <format dxfId="528">
      <pivotArea dataOnly="0" labelOnly="1" outline="0" fieldPosition="0">
        <references count="2">
          <reference field="18" count="1" selected="0">
            <x v="137"/>
          </reference>
          <reference field="19" count="1">
            <x v="132"/>
          </reference>
        </references>
      </pivotArea>
    </format>
    <format dxfId="527">
      <pivotArea dataOnly="0" labelOnly="1" outline="0" fieldPosition="0">
        <references count="2">
          <reference field="18" count="1" selected="0">
            <x v="138"/>
          </reference>
          <reference field="19" count="1">
            <x v="61"/>
          </reference>
        </references>
      </pivotArea>
    </format>
    <format dxfId="526">
      <pivotArea dataOnly="0" labelOnly="1" outline="0" fieldPosition="0">
        <references count="2">
          <reference field="18" count="1" selected="0">
            <x v="139"/>
          </reference>
          <reference field="19" count="1">
            <x v="32"/>
          </reference>
        </references>
      </pivotArea>
    </format>
    <format dxfId="525">
      <pivotArea dataOnly="0" labelOnly="1" outline="0" fieldPosition="0">
        <references count="2">
          <reference field="18" count="1" selected="0">
            <x v="140"/>
          </reference>
          <reference field="19" count="1">
            <x v="24"/>
          </reference>
        </references>
      </pivotArea>
    </format>
    <format dxfId="524">
      <pivotArea dataOnly="0" labelOnly="1" outline="0" fieldPosition="0">
        <references count="2">
          <reference field="18" count="1" selected="0">
            <x v="141"/>
          </reference>
          <reference field="19" count="1">
            <x v="25"/>
          </reference>
        </references>
      </pivotArea>
    </format>
    <format dxfId="523">
      <pivotArea dataOnly="0" labelOnly="1" outline="0" fieldPosition="0">
        <references count="2">
          <reference field="18" count="1" selected="0">
            <x v="142"/>
          </reference>
          <reference field="19" count="1">
            <x v="33"/>
          </reference>
        </references>
      </pivotArea>
    </format>
    <format dxfId="522">
      <pivotArea dataOnly="0" labelOnly="1" outline="0" fieldPosition="0">
        <references count="2">
          <reference field="18" count="1" selected="0">
            <x v="143"/>
          </reference>
          <reference field="19" count="1">
            <x v="0"/>
          </reference>
        </references>
      </pivotArea>
    </format>
    <format dxfId="521">
      <pivotArea dataOnly="0" labelOnly="1" outline="0" fieldPosition="0">
        <references count="2">
          <reference field="18" count="1" selected="0">
            <x v="144"/>
          </reference>
          <reference field="19" count="1">
            <x v="60"/>
          </reference>
        </references>
      </pivotArea>
    </format>
    <format dxfId="520">
      <pivotArea outline="0" collapsedLevelsAreSubtotals="1" fieldPosition="0"/>
    </format>
    <format dxfId="519">
      <pivotArea dataOnly="0" labelOnly="1" outline="0" axis="axisValues" fieldPosition="0"/>
    </format>
    <format dxfId="518">
      <pivotArea field="13" type="button" dataOnly="0" labelOnly="1" outline="0" axis="axisRow" fieldPosition="0"/>
    </format>
    <format dxfId="517">
      <pivotArea dataOnly="0" labelOnly="1" fieldPosition="0">
        <references count="1">
          <reference field="13" count="0"/>
        </references>
      </pivotArea>
    </format>
    <format dxfId="516">
      <pivotArea dataOnly="0" labelOnly="1" grandRow="1" outline="0" fieldPosition="0"/>
    </format>
    <format dxfId="515">
      <pivotArea dataOnly="0" labelOnly="1" fieldPosition="0">
        <references count="2">
          <reference field="11" count="1">
            <x v="1"/>
          </reference>
          <reference field="13" count="1" selected="0">
            <x v="0"/>
          </reference>
        </references>
      </pivotArea>
    </format>
    <format dxfId="514">
      <pivotArea dataOnly="0" labelOnly="1" fieldPosition="0">
        <references count="2">
          <reference field="11" count="1">
            <x v="7"/>
          </reference>
          <reference field="13" count="1" selected="0">
            <x v="1"/>
          </reference>
        </references>
      </pivotArea>
    </format>
    <format dxfId="513">
      <pivotArea dataOnly="0" labelOnly="1" fieldPosition="0">
        <references count="2">
          <reference field="11" count="1">
            <x v="6"/>
          </reference>
          <reference field="13" count="1" selected="0">
            <x v="2"/>
          </reference>
        </references>
      </pivotArea>
    </format>
    <format dxfId="512">
      <pivotArea dataOnly="0" labelOnly="1" fieldPosition="0">
        <references count="2">
          <reference field="11" count="1">
            <x v="7"/>
          </reference>
          <reference field="13" count="1" selected="0">
            <x v="3"/>
          </reference>
        </references>
      </pivotArea>
    </format>
    <format dxfId="511">
      <pivotArea dataOnly="0" labelOnly="1" fieldPosition="0">
        <references count="2">
          <reference field="11" count="1">
            <x v="2"/>
          </reference>
          <reference field="13" count="1" selected="0">
            <x v="4"/>
          </reference>
        </references>
      </pivotArea>
    </format>
    <format dxfId="510">
      <pivotArea dataOnly="0" labelOnly="1" fieldPosition="0">
        <references count="2">
          <reference field="11" count="1">
            <x v="4"/>
          </reference>
          <reference field="13" count="1" selected="0">
            <x v="5"/>
          </reference>
        </references>
      </pivotArea>
    </format>
    <format dxfId="509">
      <pivotArea dataOnly="0" labelOnly="1" fieldPosition="0">
        <references count="2">
          <reference field="11" count="1">
            <x v="5"/>
          </reference>
          <reference field="13" count="1" selected="0">
            <x v="6"/>
          </reference>
        </references>
      </pivotArea>
    </format>
    <format dxfId="508">
      <pivotArea dataOnly="0" labelOnly="1" fieldPosition="0">
        <references count="2">
          <reference field="11" count="1">
            <x v="5"/>
          </reference>
          <reference field="13" count="1" selected="0">
            <x v="7"/>
          </reference>
        </references>
      </pivotArea>
    </format>
    <format dxfId="507">
      <pivotArea dataOnly="0" labelOnly="1" fieldPosition="0">
        <references count="2">
          <reference field="11" count="1">
            <x v="5"/>
          </reference>
          <reference field="13" count="1" selected="0">
            <x v="8"/>
          </reference>
        </references>
      </pivotArea>
    </format>
    <format dxfId="506">
      <pivotArea dataOnly="0" labelOnly="1" fieldPosition="0">
        <references count="2">
          <reference field="11" count="1">
            <x v="4"/>
          </reference>
          <reference field="13" count="1" selected="0">
            <x v="9"/>
          </reference>
        </references>
      </pivotArea>
    </format>
    <format dxfId="505">
      <pivotArea dataOnly="0" labelOnly="1" fieldPosition="0">
        <references count="2">
          <reference field="11" count="1">
            <x v="1"/>
          </reference>
          <reference field="13" count="1" selected="0">
            <x v="10"/>
          </reference>
        </references>
      </pivotArea>
    </format>
    <format dxfId="504">
      <pivotArea dataOnly="0" labelOnly="1" fieldPosition="0">
        <references count="2">
          <reference field="11" count="1">
            <x v="4"/>
          </reference>
          <reference field="13" count="1" selected="0">
            <x v="11"/>
          </reference>
        </references>
      </pivotArea>
    </format>
    <format dxfId="503">
      <pivotArea dataOnly="0" labelOnly="1" fieldPosition="0">
        <references count="2">
          <reference field="11" count="1">
            <x v="0"/>
          </reference>
          <reference field="13" count="1" selected="0">
            <x v="12"/>
          </reference>
        </references>
      </pivotArea>
    </format>
    <format dxfId="502">
      <pivotArea dataOnly="0" labelOnly="1" fieldPosition="0">
        <references count="2">
          <reference field="11" count="1">
            <x v="5"/>
          </reference>
          <reference field="13" count="1" selected="0">
            <x v="13"/>
          </reference>
        </references>
      </pivotArea>
    </format>
    <format dxfId="501">
      <pivotArea dataOnly="0" labelOnly="1" fieldPosition="0">
        <references count="2">
          <reference field="11" count="1">
            <x v="1"/>
          </reference>
          <reference field="13" count="1" selected="0">
            <x v="14"/>
          </reference>
        </references>
      </pivotArea>
    </format>
    <format dxfId="500">
      <pivotArea dataOnly="0" labelOnly="1" fieldPosition="0">
        <references count="2">
          <reference field="11" count="1">
            <x v="5"/>
          </reference>
          <reference field="13" count="1" selected="0">
            <x v="15"/>
          </reference>
        </references>
      </pivotArea>
    </format>
    <format dxfId="499">
      <pivotArea dataOnly="0" labelOnly="1" fieldPosition="0">
        <references count="2">
          <reference field="11" count="1">
            <x v="4"/>
          </reference>
          <reference field="13" count="1" selected="0">
            <x v="16"/>
          </reference>
        </references>
      </pivotArea>
    </format>
    <format dxfId="498">
      <pivotArea dataOnly="0" labelOnly="1" fieldPosition="0">
        <references count="2">
          <reference field="11" count="1">
            <x v="3"/>
          </reference>
          <reference field="13" count="1" selected="0">
            <x v="17"/>
          </reference>
        </references>
      </pivotArea>
    </format>
    <format dxfId="497">
      <pivotArea dataOnly="0" labelOnly="1" fieldPosition="0">
        <references count="2">
          <reference field="11" count="1">
            <x v="4"/>
          </reference>
          <reference field="13" count="1" selected="0">
            <x v="18"/>
          </reference>
        </references>
      </pivotArea>
    </format>
    <format dxfId="496">
      <pivotArea dataOnly="0" labelOnly="1" fieldPosition="0">
        <references count="2">
          <reference field="11" count="1">
            <x v="7"/>
          </reference>
          <reference field="13" count="1" selected="0">
            <x v="19"/>
          </reference>
        </references>
      </pivotArea>
    </format>
    <format dxfId="495">
      <pivotArea dataOnly="0" labelOnly="1" fieldPosition="0">
        <references count="2">
          <reference field="11" count="1">
            <x v="1"/>
          </reference>
          <reference field="13" count="1" selected="0">
            <x v="20"/>
          </reference>
        </references>
      </pivotArea>
    </format>
    <format dxfId="494">
      <pivotArea dataOnly="0" labelOnly="1" fieldPosition="0">
        <references count="2">
          <reference field="11" count="1">
            <x v="2"/>
          </reference>
          <reference field="13" count="1" selected="0">
            <x v="21"/>
          </reference>
        </references>
      </pivotArea>
    </format>
    <format dxfId="493">
      <pivotArea dataOnly="0" labelOnly="1" fieldPosition="0">
        <references count="2">
          <reference field="11" count="1">
            <x v="4"/>
          </reference>
          <reference field="13" count="1" selected="0">
            <x v="22"/>
          </reference>
        </references>
      </pivotArea>
    </format>
    <format dxfId="492">
      <pivotArea dataOnly="0" labelOnly="1" fieldPosition="0">
        <references count="2">
          <reference field="11" count="1">
            <x v="4"/>
          </reference>
          <reference field="13" count="1" selected="0">
            <x v="23"/>
          </reference>
        </references>
      </pivotArea>
    </format>
    <format dxfId="491">
      <pivotArea dataOnly="0" labelOnly="1" fieldPosition="0">
        <references count="2">
          <reference field="11" count="1">
            <x v="5"/>
          </reference>
          <reference field="13" count="1" selected="0">
            <x v="24"/>
          </reference>
        </references>
      </pivotArea>
    </format>
    <format dxfId="490">
      <pivotArea dataOnly="0" labelOnly="1" fieldPosition="0">
        <references count="2">
          <reference field="11" count="1">
            <x v="7"/>
          </reference>
          <reference field="13" count="1" selected="0">
            <x v="25"/>
          </reference>
        </references>
      </pivotArea>
    </format>
    <format dxfId="489">
      <pivotArea dataOnly="0" labelOnly="1" fieldPosition="0">
        <references count="2">
          <reference field="11" count="1">
            <x v="7"/>
          </reference>
          <reference field="13" count="1" selected="0">
            <x v="26"/>
          </reference>
        </references>
      </pivotArea>
    </format>
    <format dxfId="488">
      <pivotArea dataOnly="0" labelOnly="1" fieldPosition="0">
        <references count="2">
          <reference field="11" count="1">
            <x v="7"/>
          </reference>
          <reference field="13" count="1" selected="0">
            <x v="27"/>
          </reference>
        </references>
      </pivotArea>
    </format>
    <format dxfId="487">
      <pivotArea dataOnly="0" labelOnly="1" fieldPosition="0">
        <references count="2">
          <reference field="11" count="1">
            <x v="5"/>
          </reference>
          <reference field="13" count="1" selected="0">
            <x v="28"/>
          </reference>
        </references>
      </pivotArea>
    </format>
    <format dxfId="486">
      <pivotArea dataOnly="0" labelOnly="1" fieldPosition="0">
        <references count="2">
          <reference field="11" count="1">
            <x v="2"/>
          </reference>
          <reference field="13" count="1" selected="0">
            <x v="29"/>
          </reference>
        </references>
      </pivotArea>
    </format>
    <format dxfId="485">
      <pivotArea dataOnly="0" labelOnly="1" fieldPosition="0">
        <references count="2">
          <reference field="11" count="1">
            <x v="1"/>
          </reference>
          <reference field="13" count="1" selected="0">
            <x v="30"/>
          </reference>
        </references>
      </pivotArea>
    </format>
    <format dxfId="484">
      <pivotArea dataOnly="0" labelOnly="1" fieldPosition="0">
        <references count="2">
          <reference field="11" count="1">
            <x v="1"/>
          </reference>
          <reference field="13" count="1" selected="0">
            <x v="31"/>
          </reference>
        </references>
      </pivotArea>
    </format>
    <format dxfId="483">
      <pivotArea dataOnly="0" labelOnly="1" fieldPosition="0">
        <references count="2">
          <reference field="11" count="1">
            <x v="1"/>
          </reference>
          <reference field="13" count="1" selected="0">
            <x v="32"/>
          </reference>
        </references>
      </pivotArea>
    </format>
    <format dxfId="482">
      <pivotArea dataOnly="0" labelOnly="1" fieldPosition="0">
        <references count="2">
          <reference field="11" count="1">
            <x v="4"/>
          </reference>
          <reference field="13" count="1" selected="0">
            <x v="33"/>
          </reference>
        </references>
      </pivotArea>
    </format>
    <format dxfId="481">
      <pivotArea dataOnly="0" labelOnly="1" fieldPosition="0">
        <references count="2">
          <reference field="11" count="1">
            <x v="1"/>
          </reference>
          <reference field="13" count="1" selected="0">
            <x v="34"/>
          </reference>
        </references>
      </pivotArea>
    </format>
    <format dxfId="480">
      <pivotArea dataOnly="0" labelOnly="1" fieldPosition="0">
        <references count="2">
          <reference field="11" count="1">
            <x v="1"/>
          </reference>
          <reference field="13" count="1" selected="0">
            <x v="35"/>
          </reference>
        </references>
      </pivotArea>
    </format>
    <format dxfId="479">
      <pivotArea dataOnly="0" labelOnly="1" fieldPosition="0">
        <references count="2">
          <reference field="11" count="1">
            <x v="0"/>
          </reference>
          <reference field="13" count="1" selected="0">
            <x v="36"/>
          </reference>
        </references>
      </pivotArea>
    </format>
    <format dxfId="478">
      <pivotArea dataOnly="0" labelOnly="1" fieldPosition="0">
        <references count="3">
          <reference field="11" count="1" selected="0">
            <x v="1"/>
          </reference>
          <reference field="13" count="1" selected="0">
            <x v="0"/>
          </reference>
          <reference field="15" count="1">
            <x v="12"/>
          </reference>
        </references>
      </pivotArea>
    </format>
    <format dxfId="477">
      <pivotArea dataOnly="0" labelOnly="1" fieldPosition="0">
        <references count="3">
          <reference field="11" count="1" selected="0">
            <x v="7"/>
          </reference>
          <reference field="13" count="1" selected="0">
            <x v="1"/>
          </reference>
          <reference field="15" count="1">
            <x v="1"/>
          </reference>
        </references>
      </pivotArea>
    </format>
    <format dxfId="476">
      <pivotArea dataOnly="0" labelOnly="1" fieldPosition="0">
        <references count="3">
          <reference field="11" count="1" selected="0">
            <x v="6"/>
          </reference>
          <reference field="13" count="1" selected="0">
            <x v="2"/>
          </reference>
          <reference field="15" count="2">
            <x v="16"/>
            <x v="26"/>
          </reference>
        </references>
      </pivotArea>
    </format>
    <format dxfId="475">
      <pivotArea dataOnly="0" labelOnly="1" fieldPosition="0">
        <references count="3">
          <reference field="11" count="1" selected="0">
            <x v="7"/>
          </reference>
          <reference field="13" count="1" selected="0">
            <x v="3"/>
          </reference>
          <reference field="15" count="4">
            <x v="5"/>
            <x v="6"/>
            <x v="7"/>
            <x v="39"/>
          </reference>
        </references>
      </pivotArea>
    </format>
    <format dxfId="474">
      <pivotArea dataOnly="0" labelOnly="1" fieldPosition="0">
        <references count="3">
          <reference field="11" count="1" selected="0">
            <x v="2"/>
          </reference>
          <reference field="13" count="1" selected="0">
            <x v="4"/>
          </reference>
          <reference field="15" count="1">
            <x v="2"/>
          </reference>
        </references>
      </pivotArea>
    </format>
    <format dxfId="473">
      <pivotArea dataOnly="0" labelOnly="1" fieldPosition="0">
        <references count="3">
          <reference field="11" count="1" selected="0">
            <x v="4"/>
          </reference>
          <reference field="13" count="1" selected="0">
            <x v="5"/>
          </reference>
          <reference field="15" count="2">
            <x v="30"/>
            <x v="53"/>
          </reference>
        </references>
      </pivotArea>
    </format>
    <format dxfId="472">
      <pivotArea dataOnly="0" labelOnly="1" fieldPosition="0">
        <references count="3">
          <reference field="11" count="1" selected="0">
            <x v="5"/>
          </reference>
          <reference field="13" count="1" selected="0">
            <x v="6"/>
          </reference>
          <reference field="15" count="1">
            <x v="48"/>
          </reference>
        </references>
      </pivotArea>
    </format>
    <format dxfId="471">
      <pivotArea dataOnly="0" labelOnly="1" fieldPosition="0">
        <references count="3">
          <reference field="11" count="1" selected="0">
            <x v="5"/>
          </reference>
          <reference field="13" count="1" selected="0">
            <x v="7"/>
          </reference>
          <reference field="15" count="1">
            <x v="47"/>
          </reference>
        </references>
      </pivotArea>
    </format>
    <format dxfId="470">
      <pivotArea dataOnly="0" labelOnly="1" fieldPosition="0">
        <references count="3">
          <reference field="11" count="1" selected="0">
            <x v="5"/>
          </reference>
          <reference field="13" count="1" selected="0">
            <x v="8"/>
          </reference>
          <reference field="15" count="1">
            <x v="43"/>
          </reference>
        </references>
      </pivotArea>
    </format>
    <format dxfId="469">
      <pivotArea dataOnly="0" labelOnly="1" fieldPosition="0">
        <references count="3">
          <reference field="11" count="1" selected="0">
            <x v="4"/>
          </reference>
          <reference field="13" count="1" selected="0">
            <x v="9"/>
          </reference>
          <reference field="15" count="1">
            <x v="17"/>
          </reference>
        </references>
      </pivotArea>
    </format>
    <format dxfId="468">
      <pivotArea dataOnly="0" labelOnly="1" fieldPosition="0">
        <references count="3">
          <reference field="11" count="1" selected="0">
            <x v="1"/>
          </reference>
          <reference field="13" count="1" selected="0">
            <x v="10"/>
          </reference>
          <reference field="15" count="3">
            <x v="4"/>
            <x v="18"/>
            <x v="28"/>
          </reference>
        </references>
      </pivotArea>
    </format>
    <format dxfId="467">
      <pivotArea dataOnly="0" labelOnly="1" fieldPosition="0">
        <references count="3">
          <reference field="11" count="1" selected="0">
            <x v="4"/>
          </reference>
          <reference field="13" count="1" selected="0">
            <x v="11"/>
          </reference>
          <reference field="15" count="1">
            <x v="22"/>
          </reference>
        </references>
      </pivotArea>
    </format>
    <format dxfId="466">
      <pivotArea dataOnly="0" labelOnly="1" fieldPosition="0">
        <references count="3">
          <reference field="11" count="1" selected="0">
            <x v="0"/>
          </reference>
          <reference field="13" count="1" selected="0">
            <x v="12"/>
          </reference>
          <reference field="15" count="1">
            <x v="35"/>
          </reference>
        </references>
      </pivotArea>
    </format>
    <format dxfId="465">
      <pivotArea dataOnly="0" labelOnly="1" fieldPosition="0">
        <references count="3">
          <reference field="11" count="1" selected="0">
            <x v="5"/>
          </reference>
          <reference field="13" count="1" selected="0">
            <x v="13"/>
          </reference>
          <reference field="15" count="1">
            <x v="46"/>
          </reference>
        </references>
      </pivotArea>
    </format>
    <format dxfId="464">
      <pivotArea dataOnly="0" labelOnly="1" fieldPosition="0">
        <references count="3">
          <reference field="11" count="1" selected="0">
            <x v="1"/>
          </reference>
          <reference field="13" count="1" selected="0">
            <x v="14"/>
          </reference>
          <reference field="15" count="1">
            <x v="36"/>
          </reference>
        </references>
      </pivotArea>
    </format>
    <format dxfId="463">
      <pivotArea dataOnly="0" labelOnly="1" fieldPosition="0">
        <references count="3">
          <reference field="11" count="1" selected="0">
            <x v="5"/>
          </reference>
          <reference field="13" count="1" selected="0">
            <x v="15"/>
          </reference>
          <reference field="15" count="3">
            <x v="3"/>
            <x v="27"/>
            <x v="49"/>
          </reference>
        </references>
      </pivotArea>
    </format>
    <format dxfId="462">
      <pivotArea dataOnly="0" labelOnly="1" fieldPosition="0">
        <references count="3">
          <reference field="11" count="1" selected="0">
            <x v="4"/>
          </reference>
          <reference field="13" count="1" selected="0">
            <x v="16"/>
          </reference>
          <reference field="15" count="4">
            <x v="14"/>
            <x v="23"/>
            <x v="24"/>
            <x v="51"/>
          </reference>
        </references>
      </pivotArea>
    </format>
    <format dxfId="461">
      <pivotArea dataOnly="0" labelOnly="1" fieldPosition="0">
        <references count="3">
          <reference field="11" count="1" selected="0">
            <x v="3"/>
          </reference>
          <reference field="13" count="1" selected="0">
            <x v="17"/>
          </reference>
          <reference field="15" count="1">
            <x v="54"/>
          </reference>
        </references>
      </pivotArea>
    </format>
    <format dxfId="460">
      <pivotArea dataOnly="0" labelOnly="1" fieldPosition="0">
        <references count="3">
          <reference field="11" count="1" selected="0">
            <x v="4"/>
          </reference>
          <reference field="13" count="1" selected="0">
            <x v="18"/>
          </reference>
          <reference field="15" count="1">
            <x v="38"/>
          </reference>
        </references>
      </pivotArea>
    </format>
    <format dxfId="459">
      <pivotArea dataOnly="0" labelOnly="1" fieldPosition="0">
        <references count="3">
          <reference field="11" count="1" selected="0">
            <x v="7"/>
          </reference>
          <reference field="13" count="1" selected="0">
            <x v="19"/>
          </reference>
          <reference field="15" count="1">
            <x v="34"/>
          </reference>
        </references>
      </pivotArea>
    </format>
    <format dxfId="458">
      <pivotArea dataOnly="0" labelOnly="1" fieldPosition="0">
        <references count="3">
          <reference field="11" count="1" selected="0">
            <x v="1"/>
          </reference>
          <reference field="13" count="1" selected="0">
            <x v="20"/>
          </reference>
          <reference field="15" count="3">
            <x v="0"/>
            <x v="25"/>
            <x v="40"/>
          </reference>
        </references>
      </pivotArea>
    </format>
    <format dxfId="457">
      <pivotArea dataOnly="0" labelOnly="1" fieldPosition="0">
        <references count="3">
          <reference field="11" count="1" selected="0">
            <x v="2"/>
          </reference>
          <reference field="13" count="1" selected="0">
            <x v="21"/>
          </reference>
          <reference field="15" count="3">
            <x v="15"/>
            <x v="29"/>
            <x v="33"/>
          </reference>
        </references>
      </pivotArea>
    </format>
    <format dxfId="456">
      <pivotArea dataOnly="0" labelOnly="1" fieldPosition="0">
        <references count="3">
          <reference field="11" count="1" selected="0">
            <x v="4"/>
          </reference>
          <reference field="13" count="1" selected="0">
            <x v="22"/>
          </reference>
          <reference field="15" count="1">
            <x v="42"/>
          </reference>
        </references>
      </pivotArea>
    </format>
    <format dxfId="455">
      <pivotArea dataOnly="0" labelOnly="1" fieldPosition="0">
        <references count="3">
          <reference field="11" count="1" selected="0">
            <x v="4"/>
          </reference>
          <reference field="13" count="1" selected="0">
            <x v="23"/>
          </reference>
          <reference field="15" count="1">
            <x v="44"/>
          </reference>
        </references>
      </pivotArea>
    </format>
    <format dxfId="454">
      <pivotArea dataOnly="0" labelOnly="1" fieldPosition="0">
        <references count="3">
          <reference field="11" count="1" selected="0">
            <x v="5"/>
          </reference>
          <reference field="13" count="1" selected="0">
            <x v="24"/>
          </reference>
          <reference field="15" count="2">
            <x v="32"/>
            <x v="37"/>
          </reference>
        </references>
      </pivotArea>
    </format>
    <format dxfId="453">
      <pivotArea dataOnly="0" labelOnly="1" fieldPosition="0">
        <references count="3">
          <reference field="11" count="1" selected="0">
            <x v="7"/>
          </reference>
          <reference field="13" count="1" selected="0">
            <x v="25"/>
          </reference>
          <reference field="15" count="3">
            <x v="13"/>
            <x v="31"/>
            <x v="55"/>
          </reference>
        </references>
      </pivotArea>
    </format>
    <format dxfId="452">
      <pivotArea dataOnly="0" labelOnly="1" fieldPosition="0">
        <references count="3">
          <reference field="11" count="1" selected="0">
            <x v="7"/>
          </reference>
          <reference field="13" count="1" selected="0">
            <x v="26"/>
          </reference>
          <reference field="15" count="1">
            <x v="45"/>
          </reference>
        </references>
      </pivotArea>
    </format>
    <format dxfId="451">
      <pivotArea dataOnly="0" labelOnly="1" fieldPosition="0">
        <references count="3">
          <reference field="11" count="1" selected="0">
            <x v="7"/>
          </reference>
          <reference field="13" count="1" selected="0">
            <x v="27"/>
          </reference>
          <reference field="15" count="1">
            <x v="10"/>
          </reference>
        </references>
      </pivotArea>
    </format>
    <format dxfId="450">
      <pivotArea dataOnly="0" labelOnly="1" fieldPosition="0">
        <references count="3">
          <reference field="11" count="1" selected="0">
            <x v="5"/>
          </reference>
          <reference field="13" count="1" selected="0">
            <x v="28"/>
          </reference>
          <reference field="15" count="1">
            <x v="50"/>
          </reference>
        </references>
      </pivotArea>
    </format>
    <format dxfId="449">
      <pivotArea dataOnly="0" labelOnly="1" fieldPosition="0">
        <references count="3">
          <reference field="11" count="1" selected="0">
            <x v="2"/>
          </reference>
          <reference field="13" count="1" selected="0">
            <x v="29"/>
          </reference>
          <reference field="15" count="1">
            <x v="8"/>
          </reference>
        </references>
      </pivotArea>
    </format>
    <format dxfId="448">
      <pivotArea dataOnly="0" labelOnly="1" fieldPosition="0">
        <references count="3">
          <reference field="11" count="1" selected="0">
            <x v="1"/>
          </reference>
          <reference field="13" count="1" selected="0">
            <x v="30"/>
          </reference>
          <reference field="15" count="1">
            <x v="20"/>
          </reference>
        </references>
      </pivotArea>
    </format>
    <format dxfId="447">
      <pivotArea dataOnly="0" labelOnly="1" fieldPosition="0">
        <references count="3">
          <reference field="11" count="1" selected="0">
            <x v="1"/>
          </reference>
          <reference field="13" count="1" selected="0">
            <x v="31"/>
          </reference>
          <reference field="15" count="1">
            <x v="41"/>
          </reference>
        </references>
      </pivotArea>
    </format>
    <format dxfId="446">
      <pivotArea dataOnly="0" labelOnly="1" fieldPosition="0">
        <references count="3">
          <reference field="11" count="1" selected="0">
            <x v="1"/>
          </reference>
          <reference field="13" count="1" selected="0">
            <x v="32"/>
          </reference>
          <reference field="15" count="1">
            <x v="11"/>
          </reference>
        </references>
      </pivotArea>
    </format>
    <format dxfId="445">
      <pivotArea dataOnly="0" labelOnly="1" fieldPosition="0">
        <references count="3">
          <reference field="11" count="1" selected="0">
            <x v="4"/>
          </reference>
          <reference field="13" count="1" selected="0">
            <x v="33"/>
          </reference>
          <reference field="15" count="1">
            <x v="21"/>
          </reference>
        </references>
      </pivotArea>
    </format>
    <format dxfId="444">
      <pivotArea dataOnly="0" labelOnly="1" fieldPosition="0">
        <references count="3">
          <reference field="11" count="1" selected="0">
            <x v="1"/>
          </reference>
          <reference field="13" count="1" selected="0">
            <x v="34"/>
          </reference>
          <reference field="15" count="1">
            <x v="9"/>
          </reference>
        </references>
      </pivotArea>
    </format>
    <format dxfId="443">
      <pivotArea dataOnly="0" labelOnly="1" fieldPosition="0">
        <references count="3">
          <reference field="11" count="1" selected="0">
            <x v="1"/>
          </reference>
          <reference field="13" count="1" selected="0">
            <x v="35"/>
          </reference>
          <reference field="15" count="1">
            <x v="52"/>
          </reference>
        </references>
      </pivotArea>
    </format>
    <format dxfId="442">
      <pivotArea dataOnly="0" labelOnly="1" fieldPosition="0">
        <references count="3">
          <reference field="11" count="1" selected="0">
            <x v="0"/>
          </reference>
          <reference field="13" count="1" selected="0">
            <x v="36"/>
          </reference>
          <reference field="15" count="1">
            <x v="19"/>
          </reference>
        </references>
      </pivotArea>
    </format>
    <format dxfId="441">
      <pivotArea dataOnly="0" labelOnly="1" fieldPosition="0">
        <references count="4">
          <reference field="11" count="1" selected="0">
            <x v="1"/>
          </reference>
          <reference field="13" count="1" selected="0">
            <x v="0"/>
          </reference>
          <reference field="15" count="1" selected="0">
            <x v="12"/>
          </reference>
          <reference field="18" count="1">
            <x v="108"/>
          </reference>
        </references>
      </pivotArea>
    </format>
    <format dxfId="440">
      <pivotArea dataOnly="0" labelOnly="1" fieldPosition="0">
        <references count="4">
          <reference field="11" count="1" selected="0">
            <x v="7"/>
          </reference>
          <reference field="13" count="1" selected="0">
            <x v="1"/>
          </reference>
          <reference field="15" count="1" selected="0">
            <x v="1"/>
          </reference>
          <reference field="18" count="1">
            <x v="108"/>
          </reference>
        </references>
      </pivotArea>
    </format>
    <format dxfId="439">
      <pivotArea dataOnly="0" labelOnly="1" fieldPosition="0">
        <references count="4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16"/>
          </reference>
          <reference field="18" count="3">
            <x v="60"/>
            <x v="69"/>
            <x v="103"/>
          </reference>
        </references>
      </pivotArea>
    </format>
    <format dxfId="438">
      <pivotArea dataOnly="0" labelOnly="1" fieldPosition="0">
        <references count="4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26"/>
          </reference>
          <reference field="18" count="13">
            <x v="17"/>
            <x v="19"/>
            <x v="24"/>
            <x v="45"/>
            <x v="48"/>
            <x v="49"/>
            <x v="59"/>
            <x v="67"/>
            <x v="69"/>
            <x v="71"/>
            <x v="74"/>
            <x v="107"/>
            <x v="129"/>
          </reference>
        </references>
      </pivotArea>
    </format>
    <format dxfId="437">
      <pivotArea dataOnly="0" labelOnly="1" fieldPosition="0">
        <references count="4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5"/>
          </reference>
          <reference field="18" count="7">
            <x v="36"/>
            <x v="47"/>
            <x v="51"/>
            <x v="98"/>
            <x v="111"/>
            <x v="113"/>
            <x v="133"/>
          </reference>
        </references>
      </pivotArea>
    </format>
    <format dxfId="436">
      <pivotArea dataOnly="0" labelOnly="1" fieldPosition="0">
        <references count="4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6"/>
          </reference>
          <reference field="18" count="2">
            <x v="98"/>
            <x v="114"/>
          </reference>
        </references>
      </pivotArea>
    </format>
    <format dxfId="435">
      <pivotArea dataOnly="0" labelOnly="1" fieldPosition="0">
        <references count="4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7"/>
          </reference>
          <reference field="18" count="1">
            <x v="111"/>
          </reference>
        </references>
      </pivotArea>
    </format>
    <format dxfId="434">
      <pivotArea dataOnly="0" labelOnly="1" fieldPosition="0">
        <references count="4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39"/>
          </reference>
          <reference field="18" count="1">
            <x v="112"/>
          </reference>
        </references>
      </pivotArea>
    </format>
    <format dxfId="433">
      <pivotArea dataOnly="0" labelOnly="1" fieldPosition="0">
        <references count="4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6">
            <x v="25"/>
            <x v="27"/>
            <x v="28"/>
            <x v="31"/>
            <x v="32"/>
            <x v="42"/>
            <x v="46"/>
            <x v="50"/>
            <x v="64"/>
            <x v="74"/>
            <x v="98"/>
            <x v="120"/>
            <x v="122"/>
            <x v="125"/>
            <x v="126"/>
            <x v="133"/>
          </reference>
        </references>
      </pivotArea>
    </format>
    <format dxfId="432">
      <pivotArea dataOnly="0" labelOnly="1" fieldPosition="0">
        <references count="4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25">
            <x v="19"/>
            <x v="33"/>
            <x v="34"/>
            <x v="36"/>
            <x v="46"/>
            <x v="50"/>
            <x v="51"/>
            <x v="52"/>
            <x v="56"/>
            <x v="58"/>
            <x v="59"/>
            <x v="60"/>
            <x v="68"/>
            <x v="71"/>
            <x v="80"/>
            <x v="83"/>
            <x v="84"/>
            <x v="94"/>
            <x v="96"/>
            <x v="117"/>
            <x v="118"/>
            <x v="119"/>
            <x v="120"/>
            <x v="121"/>
            <x v="130"/>
          </reference>
        </references>
      </pivotArea>
    </format>
    <format dxfId="431">
      <pivotArea dataOnly="0" labelOnly="1" fieldPosition="0">
        <references count="4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53"/>
          </reference>
          <reference field="18" count="7">
            <x v="20"/>
            <x v="62"/>
            <x v="68"/>
            <x v="74"/>
            <x v="134"/>
            <x v="137"/>
            <x v="138"/>
          </reference>
        </references>
      </pivotArea>
    </format>
    <format dxfId="430">
      <pivotArea dataOnly="0" labelOnly="1" fieldPosition="0">
        <references count="4">
          <reference field="11" count="1" selected="0">
            <x v="5"/>
          </reference>
          <reference field="13" count="1" selected="0">
            <x v="6"/>
          </reference>
          <reference field="15" count="1" selected="0">
            <x v="48"/>
          </reference>
          <reference field="18" count="13">
            <x v="21"/>
            <x v="29"/>
            <x v="30"/>
            <x v="34"/>
            <x v="36"/>
            <x v="46"/>
            <x v="50"/>
            <x v="54"/>
            <x v="64"/>
            <x v="72"/>
            <x v="126"/>
            <x v="128"/>
            <x v="133"/>
          </reference>
        </references>
      </pivotArea>
    </format>
    <format dxfId="429">
      <pivotArea dataOnly="0" labelOnly="1" fieldPosition="0">
        <references count="4">
          <reference field="11" count="1" selected="0">
            <x v="5"/>
          </reference>
          <reference field="13" count="1" selected="0">
            <x v="7"/>
          </reference>
          <reference field="15" count="1" selected="0">
            <x v="47"/>
          </reference>
          <reference field="18" count="5">
            <x v="21"/>
            <x v="33"/>
            <x v="46"/>
            <x v="50"/>
            <x v="57"/>
          </reference>
        </references>
      </pivotArea>
    </format>
    <format dxfId="428">
      <pivotArea dataOnly="0" labelOnly="1" fieldPosition="0">
        <references count="4">
          <reference field="11" count="1" selected="0">
            <x v="5"/>
          </reference>
          <reference field="13" count="1" selected="0">
            <x v="8"/>
          </reference>
          <reference field="15" count="1" selected="0">
            <x v="43"/>
          </reference>
          <reference field="18" count="5">
            <x v="21"/>
            <x v="45"/>
            <x v="46"/>
            <x v="64"/>
            <x v="89"/>
          </reference>
        </references>
      </pivotArea>
    </format>
    <format dxfId="427">
      <pivotArea dataOnly="0" labelOnly="1" fieldPosition="0">
        <references count="4">
          <reference field="11" count="1" selected="0">
            <x v="4"/>
          </reference>
          <reference field="13" count="1" selected="0">
            <x v="9"/>
          </reference>
          <reference field="15" count="1" selected="0">
            <x v="17"/>
          </reference>
          <reference field="18" count="6">
            <x v="60"/>
            <x v="71"/>
            <x v="74"/>
            <x v="90"/>
            <x v="92"/>
            <x v="93"/>
          </reference>
        </references>
      </pivotArea>
    </format>
    <format dxfId="426">
      <pivotArea dataOnly="0" labelOnly="1" fieldPosition="0">
        <references count="4">
          <reference field="11" count="1" selected="0">
            <x v="1"/>
          </reference>
          <reference field="13" count="1" selected="0">
            <x v="10"/>
          </reference>
          <reference field="15" count="1" selected="0">
            <x v="4"/>
          </reference>
          <reference field="18" count="1">
            <x v="114"/>
          </reference>
        </references>
      </pivotArea>
    </format>
    <format dxfId="425">
      <pivotArea dataOnly="0" labelOnly="1" fieldPosition="0">
        <references count="4">
          <reference field="11" count="1" selected="0">
            <x v="1"/>
          </reference>
          <reference field="13" count="1" selected="0">
            <x v="10"/>
          </reference>
          <reference field="15" count="1" selected="0">
            <x v="18"/>
          </reference>
          <reference field="18" count="6">
            <x v="74"/>
            <x v="75"/>
            <x v="98"/>
            <x v="101"/>
            <x v="102"/>
            <x v="136"/>
          </reference>
        </references>
      </pivotArea>
    </format>
    <format dxfId="424">
      <pivotArea dataOnly="0" labelOnly="1" fieldPosition="0">
        <references count="4">
          <reference field="11" count="1" selected="0">
            <x v="1"/>
          </reference>
          <reference field="13" count="1" selected="0">
            <x v="10"/>
          </reference>
          <reference field="15" count="1" selected="0">
            <x v="28"/>
          </reference>
          <reference field="18" count="1">
            <x v="115"/>
          </reference>
        </references>
      </pivotArea>
    </format>
    <format dxfId="423">
      <pivotArea dataOnly="0" labelOnly="1" fieldPosition="0">
        <references count="4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25">
            <x v="17"/>
            <x v="24"/>
            <x v="26"/>
            <x v="40"/>
            <x v="50"/>
            <x v="52"/>
            <x v="60"/>
            <x v="65"/>
            <x v="66"/>
            <x v="68"/>
            <x v="71"/>
            <x v="75"/>
            <x v="76"/>
            <x v="77"/>
            <x v="82"/>
            <x v="94"/>
            <x v="95"/>
            <x v="96"/>
            <x v="97"/>
            <x v="98"/>
            <x v="106"/>
            <x v="116"/>
            <x v="118"/>
            <x v="140"/>
            <x v="142"/>
          </reference>
        </references>
      </pivotArea>
    </format>
    <format dxfId="422">
      <pivotArea dataOnly="0" labelOnly="1" fieldPosition="0">
        <references count="4">
          <reference field="11" count="1" selected="0">
            <x v="0"/>
          </reference>
          <reference field="13" count="1" selected="0">
            <x v="12"/>
          </reference>
          <reference field="15" count="1" selected="0">
            <x v="35"/>
          </reference>
          <reference field="18" count="10">
            <x v="22"/>
            <x v="25"/>
            <x v="38"/>
            <x v="43"/>
            <x v="74"/>
            <x v="98"/>
            <x v="108"/>
            <x v="111"/>
            <x v="133"/>
            <x v="135"/>
          </reference>
        </references>
      </pivotArea>
    </format>
    <format dxfId="421">
      <pivotArea dataOnly="0" labelOnly="1" fieldPosition="0">
        <references count="4">
          <reference field="11" count="1" selected="0">
            <x v="5"/>
          </reference>
          <reference field="13" count="1" selected="0">
            <x v="13"/>
          </reference>
          <reference field="15" count="1" selected="0">
            <x v="46"/>
          </reference>
          <reference field="18" count="4">
            <x v="25"/>
            <x v="46"/>
            <x v="50"/>
            <x v="88"/>
          </reference>
        </references>
      </pivotArea>
    </format>
    <format dxfId="420">
      <pivotArea dataOnly="0" labelOnly="1" fieldPosition="0">
        <references count="4">
          <reference field="11" count="1" selected="0">
            <x v="1"/>
          </reference>
          <reference field="13" count="1" selected="0">
            <x v="14"/>
          </reference>
          <reference field="15" count="1" selected="0">
            <x v="36"/>
          </reference>
          <reference field="18" count="1">
            <x v="111"/>
          </reference>
        </references>
      </pivotArea>
    </format>
    <format dxfId="419">
      <pivotArea dataOnly="0" labelOnly="1" fieldPosition="0">
        <references count="4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3"/>
          </reference>
          <reference field="18" count="8">
            <x v="24"/>
            <x v="26"/>
            <x v="33"/>
            <x v="34"/>
            <x v="51"/>
            <x v="53"/>
            <x v="88"/>
            <x v="98"/>
          </reference>
        </references>
      </pivotArea>
    </format>
    <format dxfId="418">
      <pivotArea dataOnly="0" labelOnly="1" fieldPosition="0">
        <references count="4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27"/>
          </reference>
          <reference field="18" count="6">
            <x v="39"/>
            <x v="40"/>
            <x v="46"/>
            <x v="50"/>
            <x v="130"/>
            <x v="134"/>
          </reference>
        </references>
      </pivotArea>
    </format>
    <format dxfId="417">
      <pivotArea dataOnly="0" labelOnly="1" fieldPosition="0">
        <references count="4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49"/>
          </reference>
          <reference field="18" count="1">
            <x v="63"/>
          </reference>
        </references>
      </pivotArea>
    </format>
    <format dxfId="416">
      <pivotArea dataOnly="0" labelOnly="1" fieldPosition="0">
        <references count="4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50">
            <x v="2"/>
            <x v="17"/>
            <x v="18"/>
            <x v="19"/>
            <x v="20"/>
            <x v="21"/>
            <x v="22"/>
            <x v="24"/>
            <x v="29"/>
            <x v="30"/>
            <x v="32"/>
            <x v="33"/>
            <x v="34"/>
            <x v="36"/>
            <x v="38"/>
            <x v="42"/>
            <x v="44"/>
            <x v="45"/>
            <x v="46"/>
            <x v="50"/>
            <x v="51"/>
            <x v="53"/>
            <x v="55"/>
            <x v="57"/>
            <x v="58"/>
            <x v="59"/>
            <x v="61"/>
            <x v="62"/>
            <x v="63"/>
            <x v="65"/>
            <x v="66"/>
            <x v="67"/>
            <x v="68"/>
            <x v="69"/>
            <x v="71"/>
            <x v="72"/>
            <x v="74"/>
            <x v="78"/>
            <x v="79"/>
            <x v="81"/>
            <x v="82"/>
            <x v="83"/>
            <x v="86"/>
            <x v="88"/>
            <x v="91"/>
            <x v="98"/>
            <x v="100"/>
            <x v="102"/>
            <x v="103"/>
            <x v="107"/>
          </reference>
        </references>
      </pivotArea>
    </format>
    <format dxfId="415">
      <pivotArea dataOnly="0" labelOnly="1" fieldPosition="0">
        <references count="4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6">
            <x v="116"/>
            <x v="119"/>
            <x v="120"/>
            <x v="124"/>
            <x v="129"/>
            <x v="132"/>
          </reference>
        </references>
      </pivotArea>
    </format>
    <format dxfId="414">
      <pivotArea dataOnly="0" labelOnly="1" fieldPosition="0">
        <references count="4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23"/>
          </reference>
          <reference field="18" count="1">
            <x v="44"/>
          </reference>
        </references>
      </pivotArea>
    </format>
    <format dxfId="413">
      <pivotArea dataOnly="0" labelOnly="1" fieldPosition="0">
        <references count="4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24"/>
          </reference>
          <reference field="18" count="1">
            <x v="44"/>
          </reference>
        </references>
      </pivotArea>
    </format>
    <format dxfId="412">
      <pivotArea dataOnly="0" labelOnly="1" fieldPosition="0">
        <references count="4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8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75"/>
          </reference>
        </references>
      </pivotArea>
    </format>
    <format dxfId="411">
      <pivotArea dataOnly="0" labelOnly="1" fieldPosition="0">
        <references count="4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20">
            <x v="29"/>
            <x v="30"/>
            <x v="33"/>
            <x v="34"/>
            <x v="36"/>
            <x v="37"/>
            <x v="41"/>
            <x v="42"/>
            <x v="46"/>
            <x v="50"/>
            <x v="55"/>
            <x v="57"/>
            <x v="64"/>
            <x v="66"/>
            <x v="67"/>
            <x v="73"/>
            <x v="88"/>
            <x v="102"/>
            <x v="105"/>
            <x v="126"/>
          </reference>
        </references>
      </pivotArea>
    </format>
    <format dxfId="410">
      <pivotArea dataOnly="0" labelOnly="1" fieldPosition="0">
        <references count="4">
          <reference field="11" count="1" selected="0">
            <x v="4"/>
          </reference>
          <reference field="13" count="1" selected="0">
            <x v="18"/>
          </reference>
          <reference field="15" count="1" selected="0">
            <x v="38"/>
          </reference>
          <reference field="18" count="1">
            <x v="74"/>
          </reference>
        </references>
      </pivotArea>
    </format>
    <format dxfId="409">
      <pivotArea dataOnly="0" labelOnly="1" fieldPosition="0">
        <references count="4">
          <reference field="11" count="1" selected="0">
            <x v="7"/>
          </reference>
          <reference field="13" count="1" selected="0">
            <x v="19"/>
          </reference>
          <reference field="15" count="1" selected="0">
            <x v="34"/>
          </reference>
          <reference field="18" count="10">
            <x v="19"/>
            <x v="21"/>
            <x v="24"/>
            <x v="36"/>
            <x v="40"/>
            <x v="50"/>
            <x v="51"/>
            <x v="97"/>
            <x v="98"/>
            <x v="99"/>
          </reference>
        </references>
      </pivotArea>
    </format>
    <format dxfId="408">
      <pivotArea dataOnly="0" labelOnly="1" fieldPosition="0">
        <references count="4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0"/>
          </reference>
          <reference field="18" count="5">
            <x v="74"/>
            <x v="94"/>
            <x v="96"/>
            <x v="97"/>
            <x v="98"/>
          </reference>
        </references>
      </pivotArea>
    </format>
    <format dxfId="407">
      <pivotArea dataOnly="0" labelOnly="1" fieldPosition="0">
        <references count="4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25"/>
          </reference>
          <reference field="18" count="2">
            <x v="98"/>
            <x v="110"/>
          </reference>
        </references>
      </pivotArea>
    </format>
    <format dxfId="406">
      <pivotArea dataOnly="0" labelOnly="1" fieldPosition="0">
        <references count="4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40"/>
          </reference>
          <reference field="18" count="9">
            <x v="17"/>
            <x v="21"/>
            <x v="30"/>
            <x v="33"/>
            <x v="36"/>
            <x v="46"/>
            <x v="50"/>
            <x v="55"/>
            <x v="111"/>
          </reference>
        </references>
      </pivotArea>
    </format>
    <format dxfId="405">
      <pivotArea dataOnly="0" labelOnly="1" fieldPosition="0">
        <references count="4">
          <reference field="11" count="1" selected="0">
            <x v="2"/>
          </reference>
          <reference field="13" count="1" selected="0">
            <x v="21"/>
          </reference>
          <reference field="15" count="1" selected="0">
            <x v="15"/>
          </reference>
          <reference field="18" count="1">
            <x v="110"/>
          </reference>
        </references>
      </pivotArea>
    </format>
    <format dxfId="404">
      <pivotArea dataOnly="0" labelOnly="1" fieldPosition="0">
        <references count="4">
          <reference field="11" count="1" selected="0">
            <x v="2"/>
          </reference>
          <reference field="13" count="1" selected="0">
            <x v="21"/>
          </reference>
          <reference field="15" count="1" selected="0">
            <x v="29"/>
          </reference>
          <reference field="18" count="1">
            <x v="110"/>
          </reference>
        </references>
      </pivotArea>
    </format>
    <format dxfId="403">
      <pivotArea dataOnly="0" labelOnly="1" fieldPosition="0">
        <references count="4">
          <reference field="11" count="1" selected="0">
            <x v="2"/>
          </reference>
          <reference field="13" count="1" selected="0">
            <x v="21"/>
          </reference>
          <reference field="15" count="1" selected="0">
            <x v="33"/>
          </reference>
          <reference field="18" count="1">
            <x v="38"/>
          </reference>
        </references>
      </pivotArea>
    </format>
    <format dxfId="402">
      <pivotArea dataOnly="0" labelOnly="1" fieldPosition="0">
        <references count="4">
          <reference field="11" count="1" selected="0">
            <x v="4"/>
          </reference>
          <reference field="13" count="1" selected="0">
            <x v="22"/>
          </reference>
          <reference field="15" count="1" selected="0">
            <x v="42"/>
          </reference>
          <reference field="18" count="7">
            <x v="101"/>
            <x v="103"/>
            <x v="108"/>
            <x v="109"/>
            <x v="136"/>
            <x v="143"/>
            <x v="144"/>
          </reference>
        </references>
      </pivotArea>
    </format>
    <format dxfId="401">
      <pivotArea dataOnly="0" labelOnly="1" fieldPosition="0">
        <references count="4">
          <reference field="11" count="1" selected="0">
            <x v="4"/>
          </reference>
          <reference field="13" count="1" selected="0">
            <x v="23"/>
          </reference>
          <reference field="15" count="1" selected="0">
            <x v="44"/>
          </reference>
          <reference field="18" count="3">
            <x v="23"/>
            <x v="104"/>
            <x v="105"/>
          </reference>
        </references>
      </pivotArea>
    </format>
    <format dxfId="400">
      <pivotArea dataOnly="0" labelOnly="1" fieldPosition="0">
        <references count="4">
          <reference field="11" count="1" selected="0">
            <x v="5"/>
          </reference>
          <reference field="13" count="1" selected="0">
            <x v="24"/>
          </reference>
          <reference field="15" count="1" selected="0">
            <x v="32"/>
          </reference>
          <reference field="18" count="5">
            <x v="46"/>
            <x v="71"/>
            <x v="139"/>
            <x v="140"/>
            <x v="141"/>
          </reference>
        </references>
      </pivotArea>
    </format>
    <format dxfId="399">
      <pivotArea dataOnly="0" labelOnly="1" fieldPosition="0">
        <references count="4">
          <reference field="11" count="1" selected="0">
            <x v="5"/>
          </reference>
          <reference field="13" count="1" selected="0">
            <x v="24"/>
          </reference>
          <reference field="15" count="1" selected="0">
            <x v="37"/>
          </reference>
          <reference field="18" count="2">
            <x v="139"/>
            <x v="141"/>
          </reference>
        </references>
      </pivotArea>
    </format>
    <format dxfId="398">
      <pivotArea dataOnly="0" labelOnly="1" fieldPosition="0">
        <references count="4">
          <reference field="11" count="1" selected="0">
            <x v="7"/>
          </reference>
          <reference field="13" count="1" selected="0">
            <x v="25"/>
          </reference>
          <reference field="15" count="1" selected="0">
            <x v="13"/>
          </reference>
          <reference field="18" count="4">
            <x v="70"/>
            <x v="98"/>
            <x v="111"/>
            <x v="113"/>
          </reference>
        </references>
      </pivotArea>
    </format>
    <format dxfId="397">
      <pivotArea dataOnly="0" labelOnly="1" fieldPosition="0">
        <references count="4">
          <reference field="11" count="1" selected="0">
            <x v="7"/>
          </reference>
          <reference field="13" count="1" selected="0">
            <x v="25"/>
          </reference>
          <reference field="15" count="1" selected="0">
            <x v="31"/>
          </reference>
          <reference field="18" count="1">
            <x v="111"/>
          </reference>
        </references>
      </pivotArea>
    </format>
    <format dxfId="396">
      <pivotArea dataOnly="0" labelOnly="1" fieldPosition="0">
        <references count="4">
          <reference field="11" count="1" selected="0">
            <x v="7"/>
          </reference>
          <reference field="13" count="1" selected="0">
            <x v="25"/>
          </reference>
          <reference field="15" count="1" selected="0">
            <x v="55"/>
          </reference>
          <reference field="18" count="1">
            <x v="111"/>
          </reference>
        </references>
      </pivotArea>
    </format>
    <format dxfId="395">
      <pivotArea dataOnly="0" labelOnly="1" fieldPosition="0">
        <references count="4">
          <reference field="11" count="1" selected="0">
            <x v="7"/>
          </reference>
          <reference field="13" count="1" selected="0">
            <x v="26"/>
          </reference>
          <reference field="15" count="1" selected="0">
            <x v="45"/>
          </reference>
          <reference field="18" count="1">
            <x v="98"/>
          </reference>
        </references>
      </pivotArea>
    </format>
    <format dxfId="394">
      <pivotArea dataOnly="0" labelOnly="1" fieldPosition="0">
        <references count="4">
          <reference field="11" count="1" selected="0">
            <x v="7"/>
          </reference>
          <reference field="13" count="1" selected="0">
            <x v="27"/>
          </reference>
          <reference field="15" count="1" selected="0">
            <x v="10"/>
          </reference>
          <reference field="18" count="4">
            <x v="24"/>
            <x v="65"/>
            <x v="89"/>
            <x v="98"/>
          </reference>
        </references>
      </pivotArea>
    </format>
    <format dxfId="393">
      <pivotArea dataOnly="0" labelOnly="1" fieldPosition="0">
        <references count="4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25">
            <x v="21"/>
            <x v="30"/>
            <x v="33"/>
            <x v="35"/>
            <x v="36"/>
            <x v="38"/>
            <x v="39"/>
            <x v="40"/>
            <x v="42"/>
            <x v="45"/>
            <x v="46"/>
            <x v="50"/>
            <x v="71"/>
            <x v="74"/>
            <x v="85"/>
            <x v="87"/>
            <x v="88"/>
            <x v="89"/>
            <x v="116"/>
            <x v="122"/>
            <x v="123"/>
            <x v="127"/>
            <x v="129"/>
            <x v="131"/>
            <x v="134"/>
          </reference>
        </references>
      </pivotArea>
    </format>
    <format dxfId="392">
      <pivotArea dataOnly="0" labelOnly="1" fieldPosition="0">
        <references count="4">
          <reference field="11" count="1" selected="0">
            <x v="2"/>
          </reference>
          <reference field="13" count="1" selected="0">
            <x v="29"/>
          </reference>
          <reference field="15" count="1" selected="0">
            <x v="8"/>
          </reference>
          <reference field="18" count="2">
            <x v="98"/>
            <x v="111"/>
          </reference>
        </references>
      </pivotArea>
    </format>
    <format dxfId="391">
      <pivotArea dataOnly="0" labelOnly="1" fieldPosition="0">
        <references count="4">
          <reference field="11" count="1" selected="0">
            <x v="1"/>
          </reference>
          <reference field="13" count="1" selected="0">
            <x v="30"/>
          </reference>
          <reference field="15" count="1" selected="0">
            <x v="20"/>
          </reference>
          <reference field="18" count="5">
            <x v="24"/>
            <x v="36"/>
            <x v="46"/>
            <x v="66"/>
            <x v="83"/>
          </reference>
        </references>
      </pivotArea>
    </format>
    <format dxfId="390">
      <pivotArea dataOnly="0" labelOnly="1" fieldPosition="0">
        <references count="4">
          <reference field="11" count="1" selected="0">
            <x v="1"/>
          </reference>
          <reference field="13" count="1" selected="0">
            <x v="31"/>
          </reference>
          <reference field="15" count="1" selected="0">
            <x v="41"/>
          </reference>
          <reference field="18" count="1">
            <x v="108"/>
          </reference>
        </references>
      </pivotArea>
    </format>
    <format dxfId="389">
      <pivotArea dataOnly="0" labelOnly="1" fieldPosition="0">
        <references count="4">
          <reference field="11" count="1" selected="0">
            <x v="1"/>
          </reference>
          <reference field="13" count="1" selected="0">
            <x v="32"/>
          </reference>
          <reference field="15" count="1" selected="0">
            <x v="11"/>
          </reference>
          <reference field="18" count="1">
            <x v="108"/>
          </reference>
        </references>
      </pivotArea>
    </format>
    <format dxfId="388">
      <pivotArea dataOnly="0" labelOnly="1" fieldPosition="0">
        <references count="4">
          <reference field="11" count="1" selected="0">
            <x v="4"/>
          </reference>
          <reference field="13" count="1" selected="0">
            <x v="33"/>
          </reference>
          <reference field="15" count="1" selected="0">
            <x v="21"/>
          </reference>
          <reference field="18" count="4">
            <x v="45"/>
            <x v="71"/>
            <x v="94"/>
            <x v="96"/>
          </reference>
        </references>
      </pivotArea>
    </format>
    <format dxfId="387">
      <pivotArea dataOnly="0" labelOnly="1" fieldPosition="0">
        <references count="4">
          <reference field="11" count="1" selected="0">
            <x v="1"/>
          </reference>
          <reference field="13" count="1" selected="0">
            <x v="34"/>
          </reference>
          <reference field="15" count="1" selected="0">
            <x v="9"/>
          </reference>
          <reference field="18" count="2">
            <x v="111"/>
            <x v="114"/>
          </reference>
        </references>
      </pivotArea>
    </format>
    <format dxfId="386">
      <pivotArea dataOnly="0" labelOnly="1" fieldPosition="0">
        <references count="4">
          <reference field="11" count="1" selected="0">
            <x v="1"/>
          </reference>
          <reference field="13" count="1" selected="0">
            <x v="35"/>
          </reference>
          <reference field="15" count="1" selected="0">
            <x v="52"/>
          </reference>
          <reference field="18" count="1">
            <x v="108"/>
          </reference>
        </references>
      </pivotArea>
    </format>
    <format dxfId="385">
      <pivotArea dataOnly="0" labelOnly="1" fieldPosition="0">
        <references count="4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4">
            <x v="17"/>
            <x v="21"/>
            <x v="25"/>
            <x v="27"/>
            <x v="33"/>
            <x v="39"/>
            <x v="40"/>
            <x v="50"/>
            <x v="54"/>
            <x v="98"/>
            <x v="122"/>
            <x v="123"/>
            <x v="133"/>
            <x v="134"/>
          </reference>
        </references>
      </pivotArea>
    </format>
    <format dxfId="384">
      <pivotArea dataOnly="0" labelOnly="1" fieldPosition="0">
        <references count="5">
          <reference field="11" count="1" selected="0">
            <x v="1"/>
          </reference>
          <reference field="13" count="1" selected="0">
            <x v="0"/>
          </reference>
          <reference field="15" count="1" selected="0">
            <x v="12"/>
          </reference>
          <reference field="18" count="1" selected="0">
            <x v="108"/>
          </reference>
          <reference field="19" count="1">
            <x v="139"/>
          </reference>
        </references>
      </pivotArea>
    </format>
    <format dxfId="383">
      <pivotArea dataOnly="0" labelOnly="1" fieldPosition="0">
        <references count="5">
          <reference field="11" count="1" selected="0">
            <x v="7"/>
          </reference>
          <reference field="13" count="1" selected="0">
            <x v="1"/>
          </reference>
          <reference field="15" count="1" selected="0">
            <x v="1"/>
          </reference>
          <reference field="18" count="1" selected="0">
            <x v="108"/>
          </reference>
          <reference field="19" count="1">
            <x v="139"/>
          </reference>
        </references>
      </pivotArea>
    </format>
    <format dxfId="382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16"/>
          </reference>
          <reference field="18" count="1" selected="0">
            <x v="60"/>
          </reference>
          <reference field="19" count="1">
            <x v="129"/>
          </reference>
        </references>
      </pivotArea>
    </format>
    <format dxfId="381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16"/>
          </reference>
          <reference field="18" count="1" selected="0">
            <x v="69"/>
          </reference>
          <reference field="19" count="1">
            <x v="114"/>
          </reference>
        </references>
      </pivotArea>
    </format>
    <format dxfId="380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16"/>
          </reference>
          <reference field="18" count="1" selected="0">
            <x v="103"/>
          </reference>
          <reference field="19" count="1">
            <x v="111"/>
          </reference>
        </references>
      </pivotArea>
    </format>
    <format dxfId="379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26"/>
          </reference>
          <reference field="18" count="1" selected="0">
            <x v="17"/>
          </reference>
          <reference field="19" count="1">
            <x v="74"/>
          </reference>
        </references>
      </pivotArea>
    </format>
    <format dxfId="378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26"/>
          </reference>
          <reference field="18" count="1" selected="0">
            <x v="19"/>
          </reference>
          <reference field="19" count="1">
            <x v="75"/>
          </reference>
        </references>
      </pivotArea>
    </format>
    <format dxfId="377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26"/>
          </reference>
          <reference field="18" count="1" selected="0">
            <x v="24"/>
          </reference>
          <reference field="19" count="1">
            <x v="96"/>
          </reference>
        </references>
      </pivotArea>
    </format>
    <format dxfId="376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26"/>
          </reference>
          <reference field="18" count="1" selected="0">
            <x v="45"/>
          </reference>
          <reference field="19" count="1">
            <x v="142"/>
          </reference>
        </references>
      </pivotArea>
    </format>
    <format dxfId="375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26"/>
          </reference>
          <reference field="18" count="1" selected="0">
            <x v="48"/>
          </reference>
          <reference field="19" count="1">
            <x v="76"/>
          </reference>
        </references>
      </pivotArea>
    </format>
    <format dxfId="374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26"/>
          </reference>
          <reference field="18" count="1" selected="0">
            <x v="49"/>
          </reference>
          <reference field="19" count="1">
            <x v="92"/>
          </reference>
        </references>
      </pivotArea>
    </format>
    <format dxfId="373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26"/>
          </reference>
          <reference field="18" count="1" selected="0">
            <x v="59"/>
          </reference>
          <reference field="19" count="1">
            <x v="124"/>
          </reference>
        </references>
      </pivotArea>
    </format>
    <format dxfId="372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26"/>
          </reference>
          <reference field="18" count="1" selected="0">
            <x v="67"/>
          </reference>
          <reference field="19" count="1">
            <x v="118"/>
          </reference>
        </references>
      </pivotArea>
    </format>
    <format dxfId="371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26"/>
          </reference>
          <reference field="18" count="1" selected="0">
            <x v="69"/>
          </reference>
          <reference field="19" count="1">
            <x v="114"/>
          </reference>
        </references>
      </pivotArea>
    </format>
    <format dxfId="370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26"/>
          </reference>
          <reference field="18" count="1" selected="0">
            <x v="71"/>
          </reference>
          <reference field="19" count="1">
            <x v="113"/>
          </reference>
        </references>
      </pivotArea>
    </format>
    <format dxfId="369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26"/>
          </reference>
          <reference field="18" count="1" selected="0">
            <x v="74"/>
          </reference>
          <reference field="19" count="1">
            <x v="130"/>
          </reference>
        </references>
      </pivotArea>
    </format>
    <format dxfId="368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26"/>
          </reference>
          <reference field="18" count="1" selected="0">
            <x v="107"/>
          </reference>
          <reference field="19" count="1">
            <x v="31"/>
          </reference>
        </references>
      </pivotArea>
    </format>
    <format dxfId="367">
      <pivotArea dataOnly="0" labelOnly="1" fieldPosition="0">
        <references count="5">
          <reference field="11" count="1" selected="0">
            <x v="6"/>
          </reference>
          <reference field="13" count="1" selected="0">
            <x v="2"/>
          </reference>
          <reference field="15" count="1" selected="0">
            <x v="26"/>
          </reference>
          <reference field="18" count="1" selected="0">
            <x v="129"/>
          </reference>
          <reference field="19" count="1">
            <x v="131"/>
          </reference>
        </references>
      </pivotArea>
    </format>
    <format dxfId="366">
      <pivotArea dataOnly="0" labelOnly="1" fieldPosition="0">
        <references count="5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5"/>
          </reference>
          <reference field="18" count="1" selected="0">
            <x v="36"/>
          </reference>
          <reference field="19" count="1">
            <x v="83"/>
          </reference>
        </references>
      </pivotArea>
    </format>
    <format dxfId="365">
      <pivotArea dataOnly="0" labelOnly="1" fieldPosition="0">
        <references count="5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5"/>
          </reference>
          <reference field="18" count="1" selected="0">
            <x v="47"/>
          </reference>
          <reference field="19" count="1">
            <x v="9"/>
          </reference>
        </references>
      </pivotArea>
    </format>
    <format dxfId="364">
      <pivotArea dataOnly="0" labelOnly="1" fieldPosition="0">
        <references count="5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5"/>
          </reference>
          <reference field="18" count="1" selected="0">
            <x v="51"/>
          </reference>
          <reference field="19" count="1">
            <x v="100"/>
          </reference>
        </references>
      </pivotArea>
    </format>
    <format dxfId="363">
      <pivotArea dataOnly="0" labelOnly="1" fieldPosition="0">
        <references count="5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5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362">
      <pivotArea dataOnly="0" labelOnly="1" fieldPosition="0">
        <references count="5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5"/>
          </reference>
          <reference field="18" count="1" selected="0">
            <x v="111"/>
          </reference>
          <reference field="19" count="1">
            <x v="14"/>
          </reference>
        </references>
      </pivotArea>
    </format>
    <format dxfId="361">
      <pivotArea dataOnly="0" labelOnly="1" fieldPosition="0">
        <references count="5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5"/>
          </reference>
          <reference field="18" count="1" selected="0">
            <x v="113"/>
          </reference>
          <reference field="19" count="1">
            <x v="12"/>
          </reference>
        </references>
      </pivotArea>
    </format>
    <format dxfId="360">
      <pivotArea dataOnly="0" labelOnly="1" fieldPosition="0">
        <references count="5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5"/>
          </reference>
          <reference field="18" count="1" selected="0">
            <x v="133"/>
          </reference>
          <reference field="19" count="1">
            <x v="49"/>
          </reference>
        </references>
      </pivotArea>
    </format>
    <format dxfId="359">
      <pivotArea dataOnly="0" labelOnly="1" fieldPosition="0">
        <references count="5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6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358">
      <pivotArea dataOnly="0" labelOnly="1" fieldPosition="0">
        <references count="5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6"/>
          </reference>
          <reference field="18" count="1" selected="0">
            <x v="114"/>
          </reference>
          <reference field="19" count="1">
            <x v="13"/>
          </reference>
        </references>
      </pivotArea>
    </format>
    <format dxfId="357">
      <pivotArea dataOnly="0" labelOnly="1" fieldPosition="0">
        <references count="5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7"/>
          </reference>
          <reference field="18" count="1" selected="0">
            <x v="111"/>
          </reference>
          <reference field="19" count="1">
            <x v="14"/>
          </reference>
        </references>
      </pivotArea>
    </format>
    <format dxfId="356">
      <pivotArea dataOnly="0" labelOnly="1" fieldPosition="0">
        <references count="5">
          <reference field="11" count="1" selected="0">
            <x v="7"/>
          </reference>
          <reference field="13" count="1" selected="0">
            <x v="3"/>
          </reference>
          <reference field="15" count="1" selected="0">
            <x v="39"/>
          </reference>
          <reference field="18" count="1" selected="0">
            <x v="112"/>
          </reference>
          <reference field="19" count="1">
            <x v="15"/>
          </reference>
        </references>
      </pivotArea>
    </format>
    <format dxfId="355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25"/>
          </reference>
          <reference field="19" count="1">
            <x v="95"/>
          </reference>
        </references>
      </pivotArea>
    </format>
    <format dxfId="354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27"/>
          </reference>
          <reference field="19" count="1">
            <x v="99"/>
          </reference>
        </references>
      </pivotArea>
    </format>
    <format dxfId="353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28"/>
          </reference>
          <reference field="19" count="1">
            <x v="85"/>
          </reference>
        </references>
      </pivotArea>
    </format>
    <format dxfId="352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31"/>
          </reference>
          <reference field="19" count="1">
            <x v="17"/>
          </reference>
        </references>
      </pivotArea>
    </format>
    <format dxfId="351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32"/>
          </reference>
          <reference field="19" count="1">
            <x v="144"/>
          </reference>
        </references>
      </pivotArea>
    </format>
    <format dxfId="350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42"/>
          </reference>
          <reference field="19" count="1">
            <x v="44"/>
          </reference>
        </references>
      </pivotArea>
    </format>
    <format dxfId="349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46"/>
          </reference>
          <reference field="19" count="1">
            <x v="93"/>
          </reference>
        </references>
      </pivotArea>
    </format>
    <format dxfId="348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50"/>
          </reference>
          <reference field="19" count="1">
            <x v="48"/>
          </reference>
        </references>
      </pivotArea>
    </format>
    <format dxfId="347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64"/>
          </reference>
          <reference field="19" count="1">
            <x v="7"/>
          </reference>
        </references>
      </pivotArea>
    </format>
    <format dxfId="346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74"/>
          </reference>
          <reference field="19" count="1">
            <x v="130"/>
          </reference>
        </references>
      </pivotArea>
    </format>
    <format dxfId="345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344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120"/>
          </reference>
          <reference field="19" count="1">
            <x v="40"/>
          </reference>
        </references>
      </pivotArea>
    </format>
    <format dxfId="343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122"/>
          </reference>
          <reference field="19" count="1">
            <x v="39"/>
          </reference>
        </references>
      </pivotArea>
    </format>
    <format dxfId="342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125"/>
          </reference>
          <reference field="19" count="1">
            <x v="34"/>
          </reference>
        </references>
      </pivotArea>
    </format>
    <format dxfId="341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126"/>
          </reference>
          <reference field="19" count="1">
            <x v="62"/>
          </reference>
        </references>
      </pivotArea>
    </format>
    <format dxfId="340">
      <pivotArea dataOnly="0" labelOnly="1" fieldPosition="0">
        <references count="5">
          <reference field="11" count="1" selected="0">
            <x v="2"/>
          </reference>
          <reference field="13" count="1" selected="0">
            <x v="4"/>
          </reference>
          <reference field="15" count="1" selected="0">
            <x v="2"/>
          </reference>
          <reference field="18" count="1" selected="0">
            <x v="133"/>
          </reference>
          <reference field="19" count="1">
            <x v="49"/>
          </reference>
        </references>
      </pivotArea>
    </format>
    <format dxfId="339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19"/>
          </reference>
          <reference field="19" count="1">
            <x v="75"/>
          </reference>
        </references>
      </pivotArea>
    </format>
    <format dxfId="338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33"/>
          </reference>
          <reference field="19" count="1">
            <x v="66"/>
          </reference>
        </references>
      </pivotArea>
    </format>
    <format dxfId="337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34"/>
          </reference>
          <reference field="19" count="1">
            <x v="10"/>
          </reference>
        </references>
      </pivotArea>
    </format>
    <format dxfId="336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36"/>
          </reference>
          <reference field="19" count="1">
            <x v="83"/>
          </reference>
        </references>
      </pivotArea>
    </format>
    <format dxfId="335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46"/>
          </reference>
          <reference field="19" count="1">
            <x v="93"/>
          </reference>
        </references>
      </pivotArea>
    </format>
    <format dxfId="334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50"/>
          </reference>
          <reference field="19" count="1">
            <x v="48"/>
          </reference>
        </references>
      </pivotArea>
    </format>
    <format dxfId="333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51"/>
          </reference>
          <reference field="19" count="1">
            <x v="100"/>
          </reference>
        </references>
      </pivotArea>
    </format>
    <format dxfId="332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52"/>
          </reference>
          <reference field="19" count="1">
            <x v="101"/>
          </reference>
        </references>
      </pivotArea>
    </format>
    <format dxfId="331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56"/>
          </reference>
          <reference field="19" count="1">
            <x v="50"/>
          </reference>
        </references>
      </pivotArea>
    </format>
    <format dxfId="330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58"/>
          </reference>
          <reference field="19" count="1">
            <x v="136"/>
          </reference>
        </references>
      </pivotArea>
    </format>
    <format dxfId="329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59"/>
          </reference>
          <reference field="19" count="1">
            <x v="124"/>
          </reference>
        </references>
      </pivotArea>
    </format>
    <format dxfId="328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60"/>
          </reference>
          <reference field="19" count="1">
            <x v="129"/>
          </reference>
        </references>
      </pivotArea>
    </format>
    <format dxfId="327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68"/>
          </reference>
          <reference field="19" count="1">
            <x v="116"/>
          </reference>
        </references>
      </pivotArea>
    </format>
    <format dxfId="326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71"/>
          </reference>
          <reference field="19" count="1">
            <x v="113"/>
          </reference>
        </references>
      </pivotArea>
    </format>
    <format dxfId="325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80"/>
          </reference>
          <reference field="19" count="1">
            <x v="45"/>
          </reference>
        </references>
      </pivotArea>
    </format>
    <format dxfId="324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83"/>
          </reference>
          <reference field="19" count="1">
            <x v="58"/>
          </reference>
        </references>
      </pivotArea>
    </format>
    <format dxfId="323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84"/>
          </reference>
          <reference field="19" count="1">
            <x v="55"/>
          </reference>
        </references>
      </pivotArea>
    </format>
    <format dxfId="322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94"/>
          </reference>
          <reference field="19" count="1">
            <x v="89"/>
          </reference>
        </references>
      </pivotArea>
    </format>
    <format dxfId="321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96"/>
          </reference>
          <reference field="19" count="1">
            <x v="143"/>
          </reference>
        </references>
      </pivotArea>
    </format>
    <format dxfId="320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117"/>
          </reference>
          <reference field="19" count="1">
            <x v="16"/>
          </reference>
        </references>
      </pivotArea>
    </format>
    <format dxfId="319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118"/>
          </reference>
          <reference field="19" count="1">
            <x v="36"/>
          </reference>
        </references>
      </pivotArea>
    </format>
    <format dxfId="318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119"/>
          </reference>
          <reference field="19" count="1">
            <x v="84"/>
          </reference>
        </references>
      </pivotArea>
    </format>
    <format dxfId="317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120"/>
          </reference>
          <reference field="19" count="1">
            <x v="40"/>
          </reference>
        </references>
      </pivotArea>
    </format>
    <format dxfId="316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121"/>
          </reference>
          <reference field="19" count="1">
            <x v="18"/>
          </reference>
        </references>
      </pivotArea>
    </format>
    <format dxfId="315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30"/>
          </reference>
          <reference field="18" count="1" selected="0">
            <x v="130"/>
          </reference>
          <reference field="19" count="1">
            <x v="37"/>
          </reference>
        </references>
      </pivotArea>
    </format>
    <format dxfId="314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53"/>
          </reference>
          <reference field="18" count="1" selected="0">
            <x v="20"/>
          </reference>
          <reference field="19" count="1">
            <x v="67"/>
          </reference>
        </references>
      </pivotArea>
    </format>
    <format dxfId="313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53"/>
          </reference>
          <reference field="18" count="1" selected="0">
            <x v="62"/>
          </reference>
          <reference field="19" count="1">
            <x v="8"/>
          </reference>
        </references>
      </pivotArea>
    </format>
    <format dxfId="312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53"/>
          </reference>
          <reference field="18" count="1" selected="0">
            <x v="68"/>
          </reference>
          <reference field="19" count="1">
            <x v="116"/>
          </reference>
        </references>
      </pivotArea>
    </format>
    <format dxfId="311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53"/>
          </reference>
          <reference field="18" count="1" selected="0">
            <x v="74"/>
          </reference>
          <reference field="19" count="1">
            <x v="130"/>
          </reference>
        </references>
      </pivotArea>
    </format>
    <format dxfId="310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53"/>
          </reference>
          <reference field="18" count="1" selected="0">
            <x v="134"/>
          </reference>
          <reference field="19" count="1">
            <x v="81"/>
          </reference>
        </references>
      </pivotArea>
    </format>
    <format dxfId="309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53"/>
          </reference>
          <reference field="18" count="1" selected="0">
            <x v="137"/>
          </reference>
          <reference field="19" count="1">
            <x v="132"/>
          </reference>
        </references>
      </pivotArea>
    </format>
    <format dxfId="308">
      <pivotArea dataOnly="0" labelOnly="1" fieldPosition="0">
        <references count="5">
          <reference field="11" count="1" selected="0">
            <x v="4"/>
          </reference>
          <reference field="13" count="1" selected="0">
            <x v="5"/>
          </reference>
          <reference field="15" count="1" selected="0">
            <x v="53"/>
          </reference>
          <reference field="18" count="1" selected="0">
            <x v="138"/>
          </reference>
          <reference field="19" count="1">
            <x v="61"/>
          </reference>
        </references>
      </pivotArea>
    </format>
    <format dxfId="307">
      <pivotArea dataOnly="0" labelOnly="1" fieldPosition="0">
        <references count="5">
          <reference field="11" count="1" selected="0">
            <x v="5"/>
          </reference>
          <reference field="13" count="1" selected="0">
            <x v="6"/>
          </reference>
          <reference field="15" count="1" selected="0">
            <x v="48"/>
          </reference>
          <reference field="18" count="1" selected="0">
            <x v="21"/>
          </reference>
          <reference field="19" count="1">
            <x v="65"/>
          </reference>
        </references>
      </pivotArea>
    </format>
    <format dxfId="306">
      <pivotArea dataOnly="0" labelOnly="1" fieldPosition="0">
        <references count="5">
          <reference field="11" count="1" selected="0">
            <x v="5"/>
          </reference>
          <reference field="13" count="1" selected="0">
            <x v="6"/>
          </reference>
          <reference field="15" count="1" selected="0">
            <x v="48"/>
          </reference>
          <reference field="18" count="1" selected="0">
            <x v="29"/>
          </reference>
          <reference field="19" count="1">
            <x v="97"/>
          </reference>
        </references>
      </pivotArea>
    </format>
    <format dxfId="305">
      <pivotArea dataOnly="0" labelOnly="1" fieldPosition="0">
        <references count="5">
          <reference field="11" count="1" selected="0">
            <x v="5"/>
          </reference>
          <reference field="13" count="1" selected="0">
            <x v="6"/>
          </reference>
          <reference field="15" count="1" selected="0">
            <x v="48"/>
          </reference>
          <reference field="18" count="1" selected="0">
            <x v="30"/>
          </reference>
          <reference field="19" count="1">
            <x v="19"/>
          </reference>
        </references>
      </pivotArea>
    </format>
    <format dxfId="304">
      <pivotArea dataOnly="0" labelOnly="1" fieldPosition="0">
        <references count="5">
          <reference field="11" count="1" selected="0">
            <x v="5"/>
          </reference>
          <reference field="13" count="1" selected="0">
            <x v="6"/>
          </reference>
          <reference field="15" count="1" selected="0">
            <x v="48"/>
          </reference>
          <reference field="18" count="1" selected="0">
            <x v="34"/>
          </reference>
          <reference field="19" count="1">
            <x v="10"/>
          </reference>
        </references>
      </pivotArea>
    </format>
    <format dxfId="303">
      <pivotArea dataOnly="0" labelOnly="1" fieldPosition="0">
        <references count="5">
          <reference field="11" count="1" selected="0">
            <x v="5"/>
          </reference>
          <reference field="13" count="1" selected="0">
            <x v="6"/>
          </reference>
          <reference field="15" count="1" selected="0">
            <x v="48"/>
          </reference>
          <reference field="18" count="1" selected="0">
            <x v="36"/>
          </reference>
          <reference field="19" count="1">
            <x v="83"/>
          </reference>
        </references>
      </pivotArea>
    </format>
    <format dxfId="302">
      <pivotArea dataOnly="0" labelOnly="1" fieldPosition="0">
        <references count="5">
          <reference field="11" count="1" selected="0">
            <x v="5"/>
          </reference>
          <reference field="13" count="1" selected="0">
            <x v="6"/>
          </reference>
          <reference field="15" count="1" selected="0">
            <x v="48"/>
          </reference>
          <reference field="18" count="1" selected="0">
            <x v="46"/>
          </reference>
          <reference field="19" count="1">
            <x v="93"/>
          </reference>
        </references>
      </pivotArea>
    </format>
    <format dxfId="301">
      <pivotArea dataOnly="0" labelOnly="1" fieldPosition="0">
        <references count="5">
          <reference field="11" count="1" selected="0">
            <x v="5"/>
          </reference>
          <reference field="13" count="1" selected="0">
            <x v="6"/>
          </reference>
          <reference field="15" count="1" selected="0">
            <x v="48"/>
          </reference>
          <reference field="18" count="1" selected="0">
            <x v="50"/>
          </reference>
          <reference field="19" count="1">
            <x v="48"/>
          </reference>
        </references>
      </pivotArea>
    </format>
    <format dxfId="300">
      <pivotArea dataOnly="0" labelOnly="1" fieldPosition="0">
        <references count="5">
          <reference field="11" count="1" selected="0">
            <x v="5"/>
          </reference>
          <reference field="13" count="1" selected="0">
            <x v="6"/>
          </reference>
          <reference field="15" count="1" selected="0">
            <x v="48"/>
          </reference>
          <reference field="18" count="1" selected="0">
            <x v="54"/>
          </reference>
          <reference field="19" count="1">
            <x v="102"/>
          </reference>
        </references>
      </pivotArea>
    </format>
    <format dxfId="299">
      <pivotArea dataOnly="0" labelOnly="1" fieldPosition="0">
        <references count="5">
          <reference field="11" count="1" selected="0">
            <x v="5"/>
          </reference>
          <reference field="13" count="1" selected="0">
            <x v="6"/>
          </reference>
          <reference field="15" count="1" selected="0">
            <x v="48"/>
          </reference>
          <reference field="18" count="1" selected="0">
            <x v="64"/>
          </reference>
          <reference field="19" count="1">
            <x v="7"/>
          </reference>
        </references>
      </pivotArea>
    </format>
    <format dxfId="298">
      <pivotArea dataOnly="0" labelOnly="1" fieldPosition="0">
        <references count="5">
          <reference field="11" count="1" selected="0">
            <x v="5"/>
          </reference>
          <reference field="13" count="1" selected="0">
            <x v="6"/>
          </reference>
          <reference field="15" count="1" selected="0">
            <x v="48"/>
          </reference>
          <reference field="18" count="1" selected="0">
            <x v="72"/>
          </reference>
          <reference field="19" count="1">
            <x v="122"/>
          </reference>
        </references>
      </pivotArea>
    </format>
    <format dxfId="297">
      <pivotArea dataOnly="0" labelOnly="1" fieldPosition="0">
        <references count="5">
          <reference field="11" count="1" selected="0">
            <x v="5"/>
          </reference>
          <reference field="13" count="1" selected="0">
            <x v="6"/>
          </reference>
          <reference field="15" count="1" selected="0">
            <x v="48"/>
          </reference>
          <reference field="18" count="1" selected="0">
            <x v="126"/>
          </reference>
          <reference field="19" count="1">
            <x v="62"/>
          </reference>
        </references>
      </pivotArea>
    </format>
    <format dxfId="296">
      <pivotArea dataOnly="0" labelOnly="1" fieldPosition="0">
        <references count="5">
          <reference field="11" count="1" selected="0">
            <x v="5"/>
          </reference>
          <reference field="13" count="1" selected="0">
            <x v="6"/>
          </reference>
          <reference field="15" count="1" selected="0">
            <x v="48"/>
          </reference>
          <reference field="18" count="1" selected="0">
            <x v="128"/>
          </reference>
          <reference field="19" count="1">
            <x v="63"/>
          </reference>
        </references>
      </pivotArea>
    </format>
    <format dxfId="295">
      <pivotArea dataOnly="0" labelOnly="1" fieldPosition="0">
        <references count="5">
          <reference field="11" count="1" selected="0">
            <x v="5"/>
          </reference>
          <reference field="13" count="1" selected="0">
            <x v="6"/>
          </reference>
          <reference field="15" count="1" selected="0">
            <x v="48"/>
          </reference>
          <reference field="18" count="1" selected="0">
            <x v="133"/>
          </reference>
          <reference field="19" count="1">
            <x v="49"/>
          </reference>
        </references>
      </pivotArea>
    </format>
    <format dxfId="294">
      <pivotArea dataOnly="0" labelOnly="1" fieldPosition="0">
        <references count="5">
          <reference field="11" count="1" selected="0">
            <x v="5"/>
          </reference>
          <reference field="13" count="1" selected="0">
            <x v="7"/>
          </reference>
          <reference field="15" count="1" selected="0">
            <x v="47"/>
          </reference>
          <reference field="18" count="1" selected="0">
            <x v="21"/>
          </reference>
          <reference field="19" count="1">
            <x v="65"/>
          </reference>
        </references>
      </pivotArea>
    </format>
    <format dxfId="293">
      <pivotArea dataOnly="0" labelOnly="1" fieldPosition="0">
        <references count="5">
          <reference field="11" count="1" selected="0">
            <x v="5"/>
          </reference>
          <reference field="13" count="1" selected="0">
            <x v="7"/>
          </reference>
          <reference field="15" count="1" selected="0">
            <x v="47"/>
          </reference>
          <reference field="18" count="1" selected="0">
            <x v="33"/>
          </reference>
          <reference field="19" count="1">
            <x v="66"/>
          </reference>
        </references>
      </pivotArea>
    </format>
    <format dxfId="292">
      <pivotArea dataOnly="0" labelOnly="1" fieldPosition="0">
        <references count="5">
          <reference field="11" count="1" selected="0">
            <x v="5"/>
          </reference>
          <reference field="13" count="1" selected="0">
            <x v="7"/>
          </reference>
          <reference field="15" count="1" selected="0">
            <x v="47"/>
          </reference>
          <reference field="18" count="1" selected="0">
            <x v="46"/>
          </reference>
          <reference field="19" count="1">
            <x v="93"/>
          </reference>
        </references>
      </pivotArea>
    </format>
    <format dxfId="291">
      <pivotArea dataOnly="0" labelOnly="1" fieldPosition="0">
        <references count="5">
          <reference field="11" count="1" selected="0">
            <x v="5"/>
          </reference>
          <reference field="13" count="1" selected="0">
            <x v="7"/>
          </reference>
          <reference field="15" count="1" selected="0">
            <x v="47"/>
          </reference>
          <reference field="18" count="1" selected="0">
            <x v="50"/>
          </reference>
          <reference field="19" count="1">
            <x v="48"/>
          </reference>
        </references>
      </pivotArea>
    </format>
    <format dxfId="290">
      <pivotArea dataOnly="0" labelOnly="1" fieldPosition="0">
        <references count="5">
          <reference field="11" count="1" selected="0">
            <x v="5"/>
          </reference>
          <reference field="13" count="1" selected="0">
            <x v="7"/>
          </reference>
          <reference field="15" count="1" selected="0">
            <x v="47"/>
          </reference>
          <reference field="18" count="1" selected="0">
            <x v="57"/>
          </reference>
          <reference field="19" count="1">
            <x v="35"/>
          </reference>
        </references>
      </pivotArea>
    </format>
    <format dxfId="289">
      <pivotArea dataOnly="0" labelOnly="1" fieldPosition="0">
        <references count="5">
          <reference field="11" count="1" selected="0">
            <x v="5"/>
          </reference>
          <reference field="13" count="1" selected="0">
            <x v="8"/>
          </reference>
          <reference field="15" count="1" selected="0">
            <x v="43"/>
          </reference>
          <reference field="18" count="1" selected="0">
            <x v="21"/>
          </reference>
          <reference field="19" count="1">
            <x v="65"/>
          </reference>
        </references>
      </pivotArea>
    </format>
    <format dxfId="288">
      <pivotArea dataOnly="0" labelOnly="1" fieldPosition="0">
        <references count="5">
          <reference field="11" count="1" selected="0">
            <x v="5"/>
          </reference>
          <reference field="13" count="1" selected="0">
            <x v="8"/>
          </reference>
          <reference field="15" count="1" selected="0">
            <x v="43"/>
          </reference>
          <reference field="18" count="1" selected="0">
            <x v="45"/>
          </reference>
          <reference field="19" count="1">
            <x v="142"/>
          </reference>
        </references>
      </pivotArea>
    </format>
    <format dxfId="287">
      <pivotArea dataOnly="0" labelOnly="1" fieldPosition="0">
        <references count="5">
          <reference field="11" count="1" selected="0">
            <x v="5"/>
          </reference>
          <reference field="13" count="1" selected="0">
            <x v="8"/>
          </reference>
          <reference field="15" count="1" selected="0">
            <x v="43"/>
          </reference>
          <reference field="18" count="1" selected="0">
            <x v="46"/>
          </reference>
          <reference field="19" count="1">
            <x v="93"/>
          </reference>
        </references>
      </pivotArea>
    </format>
    <format dxfId="286">
      <pivotArea dataOnly="0" labelOnly="1" fieldPosition="0">
        <references count="5">
          <reference field="11" count="1" selected="0">
            <x v="5"/>
          </reference>
          <reference field="13" count="1" selected="0">
            <x v="8"/>
          </reference>
          <reference field="15" count="1" selected="0">
            <x v="43"/>
          </reference>
          <reference field="18" count="1" selected="0">
            <x v="64"/>
          </reference>
          <reference field="19" count="1">
            <x v="7"/>
          </reference>
        </references>
      </pivotArea>
    </format>
    <format dxfId="285">
      <pivotArea dataOnly="0" labelOnly="1" fieldPosition="0">
        <references count="5">
          <reference field="11" count="1" selected="0">
            <x v="5"/>
          </reference>
          <reference field="13" count="1" selected="0">
            <x v="8"/>
          </reference>
          <reference field="15" count="1" selected="0">
            <x v="43"/>
          </reference>
          <reference field="18" count="1" selected="0">
            <x v="89"/>
          </reference>
          <reference field="19" count="1">
            <x v="121"/>
          </reference>
        </references>
      </pivotArea>
    </format>
    <format dxfId="284">
      <pivotArea dataOnly="0" labelOnly="1" fieldPosition="0">
        <references count="5">
          <reference field="11" count="1" selected="0">
            <x v="4"/>
          </reference>
          <reference field="13" count="1" selected="0">
            <x v="9"/>
          </reference>
          <reference field="15" count="1" selected="0">
            <x v="17"/>
          </reference>
          <reference field="18" count="1" selected="0">
            <x v="60"/>
          </reference>
          <reference field="19" count="1">
            <x v="129"/>
          </reference>
        </references>
      </pivotArea>
    </format>
    <format dxfId="283">
      <pivotArea dataOnly="0" labelOnly="1" fieldPosition="0">
        <references count="5">
          <reference field="11" count="1" selected="0">
            <x v="4"/>
          </reference>
          <reference field="13" count="1" selected="0">
            <x v="9"/>
          </reference>
          <reference field="15" count="1" selected="0">
            <x v="17"/>
          </reference>
          <reference field="18" count="1" selected="0">
            <x v="71"/>
          </reference>
          <reference field="19" count="1">
            <x v="113"/>
          </reference>
        </references>
      </pivotArea>
    </format>
    <format dxfId="282">
      <pivotArea dataOnly="0" labelOnly="1" fieldPosition="0">
        <references count="5">
          <reference field="11" count="1" selected="0">
            <x v="4"/>
          </reference>
          <reference field="13" count="1" selected="0">
            <x v="9"/>
          </reference>
          <reference field="15" count="1" selected="0">
            <x v="17"/>
          </reference>
          <reference field="18" count="1" selected="0">
            <x v="74"/>
          </reference>
          <reference field="19" count="1">
            <x v="130"/>
          </reference>
        </references>
      </pivotArea>
    </format>
    <format dxfId="281">
      <pivotArea dataOnly="0" labelOnly="1" fieldPosition="0">
        <references count="5">
          <reference field="11" count="1" selected="0">
            <x v="4"/>
          </reference>
          <reference field="13" count="1" selected="0">
            <x v="9"/>
          </reference>
          <reference field="15" count="1" selected="0">
            <x v="17"/>
          </reference>
          <reference field="18" count="1" selected="0">
            <x v="90"/>
          </reference>
          <reference field="19" count="1">
            <x v="29"/>
          </reference>
        </references>
      </pivotArea>
    </format>
    <format dxfId="280">
      <pivotArea dataOnly="0" labelOnly="1" fieldPosition="0">
        <references count="5">
          <reference field="11" count="1" selected="0">
            <x v="4"/>
          </reference>
          <reference field="13" count="1" selected="0">
            <x v="9"/>
          </reference>
          <reference field="15" count="1" selected="0">
            <x v="17"/>
          </reference>
          <reference field="18" count="1" selected="0">
            <x v="92"/>
          </reference>
          <reference field="19" count="1">
            <x v="120"/>
          </reference>
        </references>
      </pivotArea>
    </format>
    <format dxfId="279">
      <pivotArea dataOnly="0" labelOnly="1" fieldPosition="0">
        <references count="5">
          <reference field="11" count="1" selected="0">
            <x v="4"/>
          </reference>
          <reference field="13" count="1" selected="0">
            <x v="9"/>
          </reference>
          <reference field="15" count="1" selected="0">
            <x v="17"/>
          </reference>
          <reference field="18" count="1" selected="0">
            <x v="93"/>
          </reference>
          <reference field="19" count="1">
            <x v="112"/>
          </reference>
        </references>
      </pivotArea>
    </format>
    <format dxfId="278">
      <pivotArea dataOnly="0" labelOnly="1" fieldPosition="0">
        <references count="5">
          <reference field="11" count="1" selected="0">
            <x v="1"/>
          </reference>
          <reference field="13" count="1" selected="0">
            <x v="10"/>
          </reference>
          <reference field="15" count="1" selected="0">
            <x v="4"/>
          </reference>
          <reference field="18" count="1" selected="0">
            <x v="114"/>
          </reference>
          <reference field="19" count="1">
            <x v="13"/>
          </reference>
        </references>
      </pivotArea>
    </format>
    <format dxfId="277">
      <pivotArea dataOnly="0" labelOnly="1" fieldPosition="0">
        <references count="5">
          <reference field="11" count="1" selected="0">
            <x v="1"/>
          </reference>
          <reference field="13" count="1" selected="0">
            <x v="10"/>
          </reference>
          <reference field="15" count="1" selected="0">
            <x v="18"/>
          </reference>
          <reference field="18" count="1" selected="0">
            <x v="74"/>
          </reference>
          <reference field="19" count="1">
            <x v="130"/>
          </reference>
        </references>
      </pivotArea>
    </format>
    <format dxfId="276">
      <pivotArea dataOnly="0" labelOnly="1" fieldPosition="0">
        <references count="5">
          <reference field="11" count="1" selected="0">
            <x v="1"/>
          </reference>
          <reference field="13" count="1" selected="0">
            <x v="10"/>
          </reference>
          <reference field="15" count="1" selected="0">
            <x v="18"/>
          </reference>
          <reference field="18" count="1" selected="0">
            <x v="75"/>
          </reference>
          <reference field="19" count="1">
            <x v="126"/>
          </reference>
        </references>
      </pivotArea>
    </format>
    <format dxfId="275">
      <pivotArea dataOnly="0" labelOnly="1" fieldPosition="0">
        <references count="5">
          <reference field="11" count="1" selected="0">
            <x v="1"/>
          </reference>
          <reference field="13" count="1" selected="0">
            <x v="10"/>
          </reference>
          <reference field="15" count="1" selected="0">
            <x v="18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274">
      <pivotArea dataOnly="0" labelOnly="1" fieldPosition="0">
        <references count="5">
          <reference field="11" count="1" selected="0">
            <x v="1"/>
          </reference>
          <reference field="13" count="1" selected="0">
            <x v="10"/>
          </reference>
          <reference field="15" count="1" selected="0">
            <x v="18"/>
          </reference>
          <reference field="18" count="1" selected="0">
            <x v="101"/>
          </reference>
          <reference field="19" count="1">
            <x v="105"/>
          </reference>
        </references>
      </pivotArea>
    </format>
    <format dxfId="273">
      <pivotArea dataOnly="0" labelOnly="1" fieldPosition="0">
        <references count="5">
          <reference field="11" count="1" selected="0">
            <x v="1"/>
          </reference>
          <reference field="13" count="1" selected="0">
            <x v="10"/>
          </reference>
          <reference field="15" count="1" selected="0">
            <x v="18"/>
          </reference>
          <reference field="18" count="1" selected="0">
            <x v="102"/>
          </reference>
          <reference field="19" count="1">
            <x v="53"/>
          </reference>
        </references>
      </pivotArea>
    </format>
    <format dxfId="272">
      <pivotArea dataOnly="0" labelOnly="1" fieldPosition="0">
        <references count="5">
          <reference field="11" count="1" selected="0">
            <x v="1"/>
          </reference>
          <reference field="13" count="1" selected="0">
            <x v="10"/>
          </reference>
          <reference field="15" count="1" selected="0">
            <x v="18"/>
          </reference>
          <reference field="18" count="1" selected="0">
            <x v="136"/>
          </reference>
          <reference field="19" count="1">
            <x v="137"/>
          </reference>
        </references>
      </pivotArea>
    </format>
    <format dxfId="271">
      <pivotArea dataOnly="0" labelOnly="1" fieldPosition="0">
        <references count="5">
          <reference field="11" count="1" selected="0">
            <x v="1"/>
          </reference>
          <reference field="13" count="1" selected="0">
            <x v="10"/>
          </reference>
          <reference field="15" count="1" selected="0">
            <x v="28"/>
          </reference>
          <reference field="18" count="1" selected="0">
            <x v="115"/>
          </reference>
          <reference field="19" count="1">
            <x v="11"/>
          </reference>
        </references>
      </pivotArea>
    </format>
    <format dxfId="270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17"/>
          </reference>
          <reference field="19" count="1">
            <x v="74"/>
          </reference>
        </references>
      </pivotArea>
    </format>
    <format dxfId="269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24"/>
          </reference>
          <reference field="19" count="1">
            <x v="96"/>
          </reference>
        </references>
      </pivotArea>
    </format>
    <format dxfId="268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26"/>
          </reference>
          <reference field="19" count="1">
            <x v="140"/>
          </reference>
        </references>
      </pivotArea>
    </format>
    <format dxfId="267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40"/>
          </reference>
          <reference field="19" count="1">
            <x v="73"/>
          </reference>
        </references>
      </pivotArea>
    </format>
    <format dxfId="266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50"/>
          </reference>
          <reference field="19" count="1">
            <x v="48"/>
          </reference>
        </references>
      </pivotArea>
    </format>
    <format dxfId="265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52"/>
          </reference>
          <reference field="19" count="1">
            <x v="101"/>
          </reference>
        </references>
      </pivotArea>
    </format>
    <format dxfId="264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60"/>
          </reference>
          <reference field="19" count="1">
            <x v="129"/>
          </reference>
        </references>
      </pivotArea>
    </format>
    <format dxfId="263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65"/>
          </reference>
          <reference field="19" count="1">
            <x v="80"/>
          </reference>
        </references>
      </pivotArea>
    </format>
    <format dxfId="262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66"/>
          </reference>
          <reference field="19" count="1">
            <x v="128"/>
          </reference>
        </references>
      </pivotArea>
    </format>
    <format dxfId="261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68"/>
          </reference>
          <reference field="19" count="1">
            <x v="116"/>
          </reference>
        </references>
      </pivotArea>
    </format>
    <format dxfId="260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71"/>
          </reference>
          <reference field="19" count="1">
            <x v="113"/>
          </reference>
        </references>
      </pivotArea>
    </format>
    <format dxfId="259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75"/>
          </reference>
          <reference field="19" count="1">
            <x v="126"/>
          </reference>
        </references>
      </pivotArea>
    </format>
    <format dxfId="258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76"/>
          </reference>
          <reference field="19" count="1">
            <x v="115"/>
          </reference>
        </references>
      </pivotArea>
    </format>
    <format dxfId="257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77"/>
          </reference>
          <reference field="19" count="1">
            <x v="123"/>
          </reference>
        </references>
      </pivotArea>
    </format>
    <format dxfId="256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82"/>
          </reference>
          <reference field="19" count="1">
            <x v="23"/>
          </reference>
        </references>
      </pivotArea>
    </format>
    <format dxfId="255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94"/>
          </reference>
          <reference field="19" count="1">
            <x v="89"/>
          </reference>
        </references>
      </pivotArea>
    </format>
    <format dxfId="254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95"/>
          </reference>
          <reference field="19" count="1">
            <x v="90"/>
          </reference>
        </references>
      </pivotArea>
    </format>
    <format dxfId="253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96"/>
          </reference>
          <reference field="19" count="1">
            <x v="143"/>
          </reference>
        </references>
      </pivotArea>
    </format>
    <format dxfId="252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97"/>
          </reference>
          <reference field="19" count="1">
            <x v="87"/>
          </reference>
        </references>
      </pivotArea>
    </format>
    <format dxfId="251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250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106"/>
          </reference>
          <reference field="19" count="1">
            <x v="82"/>
          </reference>
        </references>
      </pivotArea>
    </format>
    <format dxfId="249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116"/>
          </reference>
          <reference field="19" count="1">
            <x v="78"/>
          </reference>
        </references>
      </pivotArea>
    </format>
    <format dxfId="248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118"/>
          </reference>
          <reference field="19" count="1">
            <x v="36"/>
          </reference>
        </references>
      </pivotArea>
    </format>
    <format dxfId="247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140"/>
          </reference>
          <reference field="19" count="1">
            <x v="24"/>
          </reference>
        </references>
      </pivotArea>
    </format>
    <format dxfId="246">
      <pivotArea dataOnly="0" labelOnly="1" fieldPosition="0">
        <references count="5">
          <reference field="11" count="1" selected="0">
            <x v="4"/>
          </reference>
          <reference field="13" count="1" selected="0">
            <x v="11"/>
          </reference>
          <reference field="15" count="1" selected="0">
            <x v="22"/>
          </reference>
          <reference field="18" count="1" selected="0">
            <x v="142"/>
          </reference>
          <reference field="19" count="1">
            <x v="33"/>
          </reference>
        </references>
      </pivotArea>
    </format>
    <format dxfId="245">
      <pivotArea dataOnly="0" labelOnly="1" fieldPosition="0">
        <references count="5">
          <reference field="11" count="1" selected="0">
            <x v="0"/>
          </reference>
          <reference field="13" count="1" selected="0">
            <x v="12"/>
          </reference>
          <reference field="15" count="1" selected="0">
            <x v="35"/>
          </reference>
          <reference field="18" count="1" selected="0">
            <x v="22"/>
          </reference>
          <reference field="19" count="1">
            <x v="70"/>
          </reference>
        </references>
      </pivotArea>
    </format>
    <format dxfId="244">
      <pivotArea dataOnly="0" labelOnly="1" fieldPosition="0">
        <references count="5">
          <reference field="11" count="1" selected="0">
            <x v="0"/>
          </reference>
          <reference field="13" count="1" selected="0">
            <x v="12"/>
          </reference>
          <reference field="15" count="1" selected="0">
            <x v="35"/>
          </reference>
          <reference field="18" count="1" selected="0">
            <x v="25"/>
          </reference>
          <reference field="19" count="1">
            <x v="95"/>
          </reference>
        </references>
      </pivotArea>
    </format>
    <format dxfId="243">
      <pivotArea dataOnly="0" labelOnly="1" fieldPosition="0">
        <references count="5">
          <reference field="11" count="1" selected="0">
            <x v="0"/>
          </reference>
          <reference field="13" count="1" selected="0">
            <x v="12"/>
          </reference>
          <reference field="15" count="1" selected="0">
            <x v="35"/>
          </reference>
          <reference field="18" count="1" selected="0">
            <x v="38"/>
          </reference>
          <reference field="19" count="1">
            <x v="43"/>
          </reference>
        </references>
      </pivotArea>
    </format>
    <format dxfId="242">
      <pivotArea dataOnly="0" labelOnly="1" fieldPosition="0">
        <references count="5">
          <reference field="11" count="1" selected="0">
            <x v="0"/>
          </reference>
          <reference field="13" count="1" selected="0">
            <x v="12"/>
          </reference>
          <reference field="15" count="1" selected="0">
            <x v="35"/>
          </reference>
          <reference field="18" count="1" selected="0">
            <x v="43"/>
          </reference>
          <reference field="19" count="1">
            <x v="86"/>
          </reference>
        </references>
      </pivotArea>
    </format>
    <format dxfId="241">
      <pivotArea dataOnly="0" labelOnly="1" fieldPosition="0">
        <references count="5">
          <reference field="11" count="1" selected="0">
            <x v="0"/>
          </reference>
          <reference field="13" count="1" selected="0">
            <x v="12"/>
          </reference>
          <reference field="15" count="1" selected="0">
            <x v="35"/>
          </reference>
          <reference field="18" count="1" selected="0">
            <x v="74"/>
          </reference>
          <reference field="19" count="1">
            <x v="130"/>
          </reference>
        </references>
      </pivotArea>
    </format>
    <format dxfId="240">
      <pivotArea dataOnly="0" labelOnly="1" fieldPosition="0">
        <references count="5">
          <reference field="11" count="1" selected="0">
            <x v="0"/>
          </reference>
          <reference field="13" count="1" selected="0">
            <x v="12"/>
          </reference>
          <reference field="15" count="1" selected="0">
            <x v="35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239">
      <pivotArea dataOnly="0" labelOnly="1" fieldPosition="0">
        <references count="5">
          <reference field="11" count="1" selected="0">
            <x v="0"/>
          </reference>
          <reference field="13" count="1" selected="0">
            <x v="12"/>
          </reference>
          <reference field="15" count="1" selected="0">
            <x v="35"/>
          </reference>
          <reference field="18" count="1" selected="0">
            <x v="108"/>
          </reference>
          <reference field="19" count="1">
            <x v="139"/>
          </reference>
        </references>
      </pivotArea>
    </format>
    <format dxfId="238">
      <pivotArea dataOnly="0" labelOnly="1" fieldPosition="0">
        <references count="5">
          <reference field="11" count="1" selected="0">
            <x v="0"/>
          </reference>
          <reference field="13" count="1" selected="0">
            <x v="12"/>
          </reference>
          <reference field="15" count="1" selected="0">
            <x v="35"/>
          </reference>
          <reference field="18" count="1" selected="0">
            <x v="111"/>
          </reference>
          <reference field="19" count="1">
            <x v="14"/>
          </reference>
        </references>
      </pivotArea>
    </format>
    <format dxfId="237">
      <pivotArea dataOnly="0" labelOnly="1" fieldPosition="0">
        <references count="5">
          <reference field="11" count="1" selected="0">
            <x v="0"/>
          </reference>
          <reference field="13" count="1" selected="0">
            <x v="12"/>
          </reference>
          <reference field="15" count="1" selected="0">
            <x v="35"/>
          </reference>
          <reference field="18" count="1" selected="0">
            <x v="133"/>
          </reference>
          <reference field="19" count="1">
            <x v="49"/>
          </reference>
        </references>
      </pivotArea>
    </format>
    <format dxfId="236">
      <pivotArea dataOnly="0" labelOnly="1" fieldPosition="0">
        <references count="5">
          <reference field="11" count="1" selected="0">
            <x v="0"/>
          </reference>
          <reference field="13" count="1" selected="0">
            <x v="12"/>
          </reference>
          <reference field="15" count="1" selected="0">
            <x v="35"/>
          </reference>
          <reference field="18" count="1" selected="0">
            <x v="135"/>
          </reference>
          <reference field="19" count="1">
            <x v="4"/>
          </reference>
        </references>
      </pivotArea>
    </format>
    <format dxfId="235">
      <pivotArea dataOnly="0" labelOnly="1" fieldPosition="0">
        <references count="5">
          <reference field="11" count="1" selected="0">
            <x v="5"/>
          </reference>
          <reference field="13" count="1" selected="0">
            <x v="13"/>
          </reference>
          <reference field="15" count="1" selected="0">
            <x v="46"/>
          </reference>
          <reference field="18" count="1" selected="0">
            <x v="25"/>
          </reference>
          <reference field="19" count="1">
            <x v="95"/>
          </reference>
        </references>
      </pivotArea>
    </format>
    <format dxfId="234">
      <pivotArea dataOnly="0" labelOnly="1" fieldPosition="0">
        <references count="5">
          <reference field="11" count="1" selected="0">
            <x v="5"/>
          </reference>
          <reference field="13" count="1" selected="0">
            <x v="13"/>
          </reference>
          <reference field="15" count="1" selected="0">
            <x v="46"/>
          </reference>
          <reference field="18" count="1" selected="0">
            <x v="46"/>
          </reference>
          <reference field="19" count="1">
            <x v="93"/>
          </reference>
        </references>
      </pivotArea>
    </format>
    <format dxfId="233">
      <pivotArea dataOnly="0" labelOnly="1" fieldPosition="0">
        <references count="5">
          <reference field="11" count="1" selected="0">
            <x v="5"/>
          </reference>
          <reference field="13" count="1" selected="0">
            <x v="13"/>
          </reference>
          <reference field="15" count="1" selected="0">
            <x v="46"/>
          </reference>
          <reference field="18" count="1" selected="0">
            <x v="50"/>
          </reference>
          <reference field="19" count="1">
            <x v="48"/>
          </reference>
        </references>
      </pivotArea>
    </format>
    <format dxfId="232">
      <pivotArea dataOnly="0" labelOnly="1" fieldPosition="0">
        <references count="5">
          <reference field="11" count="1" selected="0">
            <x v="5"/>
          </reference>
          <reference field="13" count="1" selected="0">
            <x v="13"/>
          </reference>
          <reference field="15" count="1" selected="0">
            <x v="46"/>
          </reference>
          <reference field="18" count="1" selected="0">
            <x v="88"/>
          </reference>
          <reference field="19" count="1">
            <x v="57"/>
          </reference>
        </references>
      </pivotArea>
    </format>
    <format dxfId="231">
      <pivotArea dataOnly="0" labelOnly="1" fieldPosition="0">
        <references count="5">
          <reference field="11" count="1" selected="0">
            <x v="1"/>
          </reference>
          <reference field="13" count="1" selected="0">
            <x v="14"/>
          </reference>
          <reference field="15" count="1" selected="0">
            <x v="36"/>
          </reference>
          <reference field="18" count="1" selected="0">
            <x v="111"/>
          </reference>
          <reference field="19" count="1">
            <x v="14"/>
          </reference>
        </references>
      </pivotArea>
    </format>
    <format dxfId="230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3"/>
          </reference>
          <reference field="18" count="1" selected="0">
            <x v="24"/>
          </reference>
          <reference field="19" count="1">
            <x v="96"/>
          </reference>
        </references>
      </pivotArea>
    </format>
    <format dxfId="229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3"/>
          </reference>
          <reference field="18" count="1" selected="0">
            <x v="26"/>
          </reference>
          <reference field="19" count="1">
            <x v="140"/>
          </reference>
        </references>
      </pivotArea>
    </format>
    <format dxfId="228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3"/>
          </reference>
          <reference field="18" count="1" selected="0">
            <x v="33"/>
          </reference>
          <reference field="19" count="1">
            <x v="66"/>
          </reference>
        </references>
      </pivotArea>
    </format>
    <format dxfId="227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3"/>
          </reference>
          <reference field="18" count="1" selected="0">
            <x v="34"/>
          </reference>
          <reference field="19" count="1">
            <x v="10"/>
          </reference>
        </references>
      </pivotArea>
    </format>
    <format dxfId="226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3"/>
          </reference>
          <reference field="18" count="1" selected="0">
            <x v="51"/>
          </reference>
          <reference field="19" count="1">
            <x v="100"/>
          </reference>
        </references>
      </pivotArea>
    </format>
    <format dxfId="225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3"/>
          </reference>
          <reference field="18" count="1" selected="0">
            <x v="53"/>
          </reference>
          <reference field="19" count="1">
            <x v="103"/>
          </reference>
        </references>
      </pivotArea>
    </format>
    <format dxfId="224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3"/>
          </reference>
          <reference field="18" count="1" selected="0">
            <x v="88"/>
          </reference>
          <reference field="19" count="1">
            <x v="57"/>
          </reference>
        </references>
      </pivotArea>
    </format>
    <format dxfId="223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3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222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27"/>
          </reference>
          <reference field="18" count="1" selected="0">
            <x v="39"/>
          </reference>
          <reference field="19" count="1">
            <x v="77"/>
          </reference>
        </references>
      </pivotArea>
    </format>
    <format dxfId="221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27"/>
          </reference>
          <reference field="18" count="1" selected="0">
            <x v="40"/>
          </reference>
          <reference field="19" count="1">
            <x v="73"/>
          </reference>
        </references>
      </pivotArea>
    </format>
    <format dxfId="220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27"/>
          </reference>
          <reference field="18" count="1" selected="0">
            <x v="46"/>
          </reference>
          <reference field="19" count="1">
            <x v="93"/>
          </reference>
        </references>
      </pivotArea>
    </format>
    <format dxfId="219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27"/>
          </reference>
          <reference field="18" count="1" selected="0">
            <x v="50"/>
          </reference>
          <reference field="19" count="1">
            <x v="48"/>
          </reference>
        </references>
      </pivotArea>
    </format>
    <format dxfId="218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27"/>
          </reference>
          <reference field="18" count="1" selected="0">
            <x v="130"/>
          </reference>
          <reference field="19" count="1">
            <x v="37"/>
          </reference>
        </references>
      </pivotArea>
    </format>
    <format dxfId="217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27"/>
          </reference>
          <reference field="18" count="1" selected="0">
            <x v="134"/>
          </reference>
          <reference field="19" count="1">
            <x v="81"/>
          </reference>
        </references>
      </pivotArea>
    </format>
    <format dxfId="216">
      <pivotArea dataOnly="0" labelOnly="1" fieldPosition="0">
        <references count="5">
          <reference field="11" count="1" selected="0">
            <x v="5"/>
          </reference>
          <reference field="13" count="1" selected="0">
            <x v="15"/>
          </reference>
          <reference field="15" count="1" selected="0">
            <x v="49"/>
          </reference>
          <reference field="18" count="1" selected="0">
            <x v="63"/>
          </reference>
          <reference field="19" count="1">
            <x v="6"/>
          </reference>
        </references>
      </pivotArea>
    </format>
    <format dxfId="215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2"/>
          </reference>
          <reference field="19" count="1">
            <x v="51"/>
          </reference>
        </references>
      </pivotArea>
    </format>
    <format dxfId="214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17"/>
          </reference>
          <reference field="19" count="1">
            <x v="74"/>
          </reference>
        </references>
      </pivotArea>
    </format>
    <format dxfId="213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18"/>
          </reference>
          <reference field="19" count="1">
            <x v="71"/>
          </reference>
        </references>
      </pivotArea>
    </format>
    <format dxfId="212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19"/>
          </reference>
          <reference field="19" count="1">
            <x v="75"/>
          </reference>
        </references>
      </pivotArea>
    </format>
    <format dxfId="211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20"/>
          </reference>
          <reference field="19" count="1">
            <x v="67"/>
          </reference>
        </references>
      </pivotArea>
    </format>
    <format dxfId="210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21"/>
          </reference>
          <reference field="19" count="1">
            <x v="65"/>
          </reference>
        </references>
      </pivotArea>
    </format>
    <format dxfId="209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22"/>
          </reference>
          <reference field="19" count="1">
            <x v="70"/>
          </reference>
        </references>
      </pivotArea>
    </format>
    <format dxfId="208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24"/>
          </reference>
          <reference field="19" count="1">
            <x v="96"/>
          </reference>
        </references>
      </pivotArea>
    </format>
    <format dxfId="207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29"/>
          </reference>
          <reference field="19" count="1">
            <x v="97"/>
          </reference>
        </references>
      </pivotArea>
    </format>
    <format dxfId="206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30"/>
          </reference>
          <reference field="19" count="1">
            <x v="19"/>
          </reference>
        </references>
      </pivotArea>
    </format>
    <format dxfId="205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32"/>
          </reference>
          <reference field="19" count="1">
            <x v="144"/>
          </reference>
        </references>
      </pivotArea>
    </format>
    <format dxfId="204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33"/>
          </reference>
          <reference field="19" count="1">
            <x v="66"/>
          </reference>
        </references>
      </pivotArea>
    </format>
    <format dxfId="203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34"/>
          </reference>
          <reference field="19" count="1">
            <x v="10"/>
          </reference>
        </references>
      </pivotArea>
    </format>
    <format dxfId="202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36"/>
          </reference>
          <reference field="19" count="1">
            <x v="83"/>
          </reference>
        </references>
      </pivotArea>
    </format>
    <format dxfId="201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38"/>
          </reference>
          <reference field="19" count="1">
            <x v="43"/>
          </reference>
        </references>
      </pivotArea>
    </format>
    <format dxfId="200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42"/>
          </reference>
          <reference field="19" count="1">
            <x v="44"/>
          </reference>
        </references>
      </pivotArea>
    </format>
    <format dxfId="199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44"/>
          </reference>
          <reference field="19" count="1">
            <x v="20"/>
          </reference>
        </references>
      </pivotArea>
    </format>
    <format dxfId="198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45"/>
          </reference>
          <reference field="19" count="1">
            <x v="142"/>
          </reference>
        </references>
      </pivotArea>
    </format>
    <format dxfId="197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46"/>
          </reference>
          <reference field="19" count="1">
            <x v="93"/>
          </reference>
        </references>
      </pivotArea>
    </format>
    <format dxfId="196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50"/>
          </reference>
          <reference field="19" count="1">
            <x v="48"/>
          </reference>
        </references>
      </pivotArea>
    </format>
    <format dxfId="195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51"/>
          </reference>
          <reference field="19" count="1">
            <x v="100"/>
          </reference>
        </references>
      </pivotArea>
    </format>
    <format dxfId="194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53"/>
          </reference>
          <reference field="19" count="1">
            <x v="103"/>
          </reference>
        </references>
      </pivotArea>
    </format>
    <format dxfId="193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55"/>
          </reference>
          <reference field="19" count="1">
            <x v="104"/>
          </reference>
        </references>
      </pivotArea>
    </format>
    <format dxfId="192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57"/>
          </reference>
          <reference field="19" count="1">
            <x v="35"/>
          </reference>
        </references>
      </pivotArea>
    </format>
    <format dxfId="191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58"/>
          </reference>
          <reference field="19" count="1">
            <x v="136"/>
          </reference>
        </references>
      </pivotArea>
    </format>
    <format dxfId="190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59"/>
          </reference>
          <reference field="19" count="1">
            <x v="124"/>
          </reference>
        </references>
      </pivotArea>
    </format>
    <format dxfId="189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61"/>
          </reference>
          <reference field="19" count="1">
            <x v="5"/>
          </reference>
        </references>
      </pivotArea>
    </format>
    <format dxfId="188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62"/>
          </reference>
          <reference field="19" count="1">
            <x v="8"/>
          </reference>
        </references>
      </pivotArea>
    </format>
    <format dxfId="187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63"/>
          </reference>
          <reference field="19" count="1">
            <x v="6"/>
          </reference>
        </references>
      </pivotArea>
    </format>
    <format dxfId="186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65"/>
          </reference>
          <reference field="19" count="1">
            <x v="80"/>
          </reference>
        </references>
      </pivotArea>
    </format>
    <format dxfId="185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66"/>
          </reference>
          <reference field="19" count="1">
            <x v="128"/>
          </reference>
        </references>
      </pivotArea>
    </format>
    <format dxfId="184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67"/>
          </reference>
          <reference field="19" count="1">
            <x v="118"/>
          </reference>
        </references>
      </pivotArea>
    </format>
    <format dxfId="183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68"/>
          </reference>
          <reference field="19" count="1">
            <x v="116"/>
          </reference>
        </references>
      </pivotArea>
    </format>
    <format dxfId="182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69"/>
          </reference>
          <reference field="19" count="1">
            <x v="114"/>
          </reference>
        </references>
      </pivotArea>
    </format>
    <format dxfId="181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71"/>
          </reference>
          <reference field="19" count="1">
            <x v="113"/>
          </reference>
        </references>
      </pivotArea>
    </format>
    <format dxfId="180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72"/>
          </reference>
          <reference field="19" count="1">
            <x v="122"/>
          </reference>
        </references>
      </pivotArea>
    </format>
    <format dxfId="179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74"/>
          </reference>
          <reference field="19" count="1">
            <x v="130"/>
          </reference>
        </references>
      </pivotArea>
    </format>
    <format dxfId="178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78"/>
          </reference>
          <reference field="19" count="1">
            <x v="110"/>
          </reference>
        </references>
      </pivotArea>
    </format>
    <format dxfId="177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79"/>
          </reference>
          <reference field="19" count="1">
            <x v="109"/>
          </reference>
        </references>
      </pivotArea>
    </format>
    <format dxfId="176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81"/>
          </reference>
          <reference field="19" count="1">
            <x v="21"/>
          </reference>
        </references>
      </pivotArea>
    </format>
    <format dxfId="175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82"/>
          </reference>
          <reference field="19" count="1">
            <x v="23"/>
          </reference>
        </references>
      </pivotArea>
    </format>
    <format dxfId="174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83"/>
          </reference>
          <reference field="19" count="1">
            <x v="58"/>
          </reference>
        </references>
      </pivotArea>
    </format>
    <format dxfId="173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86"/>
          </reference>
          <reference field="19" count="1">
            <x v="107"/>
          </reference>
        </references>
      </pivotArea>
    </format>
    <format dxfId="172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88"/>
          </reference>
          <reference field="19" count="1">
            <x v="57"/>
          </reference>
        </references>
      </pivotArea>
    </format>
    <format dxfId="171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91"/>
          </reference>
          <reference field="19" count="1">
            <x v="117"/>
          </reference>
        </references>
      </pivotArea>
    </format>
    <format dxfId="170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169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100"/>
          </reference>
          <reference field="19" count="1">
            <x v="127"/>
          </reference>
        </references>
      </pivotArea>
    </format>
    <format dxfId="168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102"/>
          </reference>
          <reference field="19" count="1">
            <x v="53"/>
          </reference>
        </references>
      </pivotArea>
    </format>
    <format dxfId="167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103"/>
          </reference>
          <reference field="19" count="1">
            <x v="111"/>
          </reference>
        </references>
      </pivotArea>
    </format>
    <format dxfId="166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107"/>
          </reference>
          <reference field="19" count="1">
            <x v="31"/>
          </reference>
        </references>
      </pivotArea>
    </format>
    <format dxfId="165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116"/>
          </reference>
          <reference field="19" count="1">
            <x v="78"/>
          </reference>
        </references>
      </pivotArea>
    </format>
    <format dxfId="164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119"/>
          </reference>
          <reference field="19" count="1">
            <x v="84"/>
          </reference>
        </references>
      </pivotArea>
    </format>
    <format dxfId="163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120"/>
          </reference>
          <reference field="19" count="1">
            <x v="40"/>
          </reference>
        </references>
      </pivotArea>
    </format>
    <format dxfId="162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124"/>
          </reference>
          <reference field="19" count="1">
            <x v="141"/>
          </reference>
        </references>
      </pivotArea>
    </format>
    <format dxfId="161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129"/>
          </reference>
          <reference field="19" count="1">
            <x v="131"/>
          </reference>
        </references>
      </pivotArea>
    </format>
    <format dxfId="160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14"/>
          </reference>
          <reference field="18" count="1" selected="0">
            <x v="132"/>
          </reference>
          <reference field="19" count="1">
            <x v="88"/>
          </reference>
        </references>
      </pivotArea>
    </format>
    <format dxfId="159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23"/>
          </reference>
          <reference field="18" count="1" selected="0">
            <x v="44"/>
          </reference>
          <reference field="19" count="1">
            <x v="20"/>
          </reference>
        </references>
      </pivotArea>
    </format>
    <format dxfId="158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24"/>
          </reference>
          <reference field="18" count="1" selected="0">
            <x v="44"/>
          </reference>
          <reference field="19" count="1">
            <x v="20"/>
          </reference>
        </references>
      </pivotArea>
    </format>
    <format dxfId="157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0"/>
          </reference>
          <reference field="19" count="1">
            <x v="28"/>
          </reference>
        </references>
      </pivotArea>
    </format>
    <format dxfId="156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1"/>
          </reference>
          <reference field="19" count="1">
            <x v="134"/>
          </reference>
        </references>
      </pivotArea>
    </format>
    <format dxfId="155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2"/>
          </reference>
          <reference field="19" count="1">
            <x v="51"/>
          </reference>
        </references>
      </pivotArea>
    </format>
    <format dxfId="154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3"/>
          </reference>
          <reference field="19" count="1">
            <x v="135"/>
          </reference>
        </references>
      </pivotArea>
    </format>
    <format dxfId="153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4"/>
          </reference>
          <reference field="19" count="1">
            <x v="108"/>
          </reference>
        </references>
      </pivotArea>
    </format>
    <format dxfId="152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5"/>
          </reference>
          <reference field="19" count="1">
            <x v="94"/>
          </reference>
        </references>
      </pivotArea>
    </format>
    <format dxfId="151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6"/>
          </reference>
          <reference field="19" count="1">
            <x v="47"/>
          </reference>
        </references>
      </pivotArea>
    </format>
    <format dxfId="150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7"/>
          </reference>
          <reference field="19" count="1">
            <x v="52"/>
          </reference>
        </references>
      </pivotArea>
    </format>
    <format dxfId="149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8"/>
          </reference>
          <reference field="19" count="1">
            <x v="22"/>
          </reference>
        </references>
      </pivotArea>
    </format>
    <format dxfId="148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9"/>
          </reference>
          <reference field="19" count="1">
            <x v="26"/>
          </reference>
        </references>
      </pivotArea>
    </format>
    <format dxfId="147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10"/>
          </reference>
          <reference field="19" count="1">
            <x v="27"/>
          </reference>
        </references>
      </pivotArea>
    </format>
    <format dxfId="146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11"/>
          </reference>
          <reference field="19" count="1">
            <x v="2"/>
          </reference>
        </references>
      </pivotArea>
    </format>
    <format dxfId="145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12"/>
          </reference>
          <reference field="19" count="1">
            <x v="1"/>
          </reference>
        </references>
      </pivotArea>
    </format>
    <format dxfId="144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13"/>
          </reference>
          <reference field="19" count="1">
            <x v="3"/>
          </reference>
        </references>
      </pivotArea>
    </format>
    <format dxfId="143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14"/>
          </reference>
          <reference field="19" count="1">
            <x v="54"/>
          </reference>
        </references>
      </pivotArea>
    </format>
    <format dxfId="142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15"/>
          </reference>
          <reference field="19" count="1">
            <x v="79"/>
          </reference>
        </references>
      </pivotArea>
    </format>
    <format dxfId="141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16"/>
          </reference>
          <reference field="19" count="1">
            <x v="41"/>
          </reference>
        </references>
      </pivotArea>
    </format>
    <format dxfId="140">
      <pivotArea dataOnly="0" labelOnly="1" fieldPosition="0">
        <references count="5">
          <reference field="11" count="1" selected="0">
            <x v="4"/>
          </reference>
          <reference field="13" count="1" selected="0">
            <x v="16"/>
          </reference>
          <reference field="15" count="1" selected="0">
            <x v="51"/>
          </reference>
          <reference field="18" count="1" selected="0">
            <x v="75"/>
          </reference>
          <reference field="19" count="1">
            <x v="126"/>
          </reference>
        </references>
      </pivotArea>
    </format>
    <format dxfId="139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29"/>
          </reference>
          <reference field="19" count="1">
            <x v="97"/>
          </reference>
        </references>
      </pivotArea>
    </format>
    <format dxfId="138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30"/>
          </reference>
          <reference field="19" count="1">
            <x v="19"/>
          </reference>
        </references>
      </pivotArea>
    </format>
    <format dxfId="137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33"/>
          </reference>
          <reference field="19" count="1">
            <x v="66"/>
          </reference>
        </references>
      </pivotArea>
    </format>
    <format dxfId="136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34"/>
          </reference>
          <reference field="19" count="1">
            <x v="10"/>
          </reference>
        </references>
      </pivotArea>
    </format>
    <format dxfId="135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36"/>
          </reference>
          <reference field="19" count="1">
            <x v="83"/>
          </reference>
        </references>
      </pivotArea>
    </format>
    <format dxfId="134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37"/>
          </reference>
          <reference field="19" count="1">
            <x v="98"/>
          </reference>
        </references>
      </pivotArea>
    </format>
    <format dxfId="133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41"/>
          </reference>
          <reference field="19" count="1">
            <x v="72"/>
          </reference>
        </references>
      </pivotArea>
    </format>
    <format dxfId="132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42"/>
          </reference>
          <reference field="19" count="1">
            <x v="44"/>
          </reference>
        </references>
      </pivotArea>
    </format>
    <format dxfId="131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46"/>
          </reference>
          <reference field="19" count="1">
            <x v="93"/>
          </reference>
        </references>
      </pivotArea>
    </format>
    <format dxfId="130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50"/>
          </reference>
          <reference field="19" count="1">
            <x v="48"/>
          </reference>
        </references>
      </pivotArea>
    </format>
    <format dxfId="129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55"/>
          </reference>
          <reference field="19" count="1">
            <x v="104"/>
          </reference>
        </references>
      </pivotArea>
    </format>
    <format dxfId="128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57"/>
          </reference>
          <reference field="19" count="1">
            <x v="35"/>
          </reference>
        </references>
      </pivotArea>
    </format>
    <format dxfId="127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64"/>
          </reference>
          <reference field="19" count="1">
            <x v="7"/>
          </reference>
        </references>
      </pivotArea>
    </format>
    <format dxfId="126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66"/>
          </reference>
          <reference field="19" count="1">
            <x v="128"/>
          </reference>
        </references>
      </pivotArea>
    </format>
    <format dxfId="125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67"/>
          </reference>
          <reference field="19" count="1">
            <x v="118"/>
          </reference>
        </references>
      </pivotArea>
    </format>
    <format dxfId="124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73"/>
          </reference>
          <reference field="19" count="1">
            <x v="125"/>
          </reference>
        </references>
      </pivotArea>
    </format>
    <format dxfId="123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88"/>
          </reference>
          <reference field="19" count="1">
            <x v="57"/>
          </reference>
        </references>
      </pivotArea>
    </format>
    <format dxfId="122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102"/>
          </reference>
          <reference field="19" count="1">
            <x v="53"/>
          </reference>
        </references>
      </pivotArea>
    </format>
    <format dxfId="121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105"/>
          </reference>
          <reference field="19" count="1">
            <x v="91"/>
          </reference>
        </references>
      </pivotArea>
    </format>
    <format dxfId="120">
      <pivotArea dataOnly="0" labelOnly="1" fieldPosition="0">
        <references count="5">
          <reference field="11" count="1" selected="0">
            <x v="3"/>
          </reference>
          <reference field="13" count="1" selected="0">
            <x v="17"/>
          </reference>
          <reference field="15" count="1" selected="0">
            <x v="54"/>
          </reference>
          <reference field="18" count="1" selected="0">
            <x v="126"/>
          </reference>
          <reference field="19" count="1">
            <x v="62"/>
          </reference>
        </references>
      </pivotArea>
    </format>
    <format dxfId="119">
      <pivotArea dataOnly="0" labelOnly="1" fieldPosition="0">
        <references count="5">
          <reference field="11" count="1" selected="0">
            <x v="4"/>
          </reference>
          <reference field="13" count="1" selected="0">
            <x v="18"/>
          </reference>
          <reference field="15" count="1" selected="0">
            <x v="38"/>
          </reference>
          <reference field="18" count="1" selected="0">
            <x v="74"/>
          </reference>
          <reference field="19" count="1">
            <x v="130"/>
          </reference>
        </references>
      </pivotArea>
    </format>
    <format dxfId="118">
      <pivotArea dataOnly="0" labelOnly="1" fieldPosition="0">
        <references count="5">
          <reference field="11" count="1" selected="0">
            <x v="7"/>
          </reference>
          <reference field="13" count="1" selected="0">
            <x v="19"/>
          </reference>
          <reference field="15" count="1" selected="0">
            <x v="34"/>
          </reference>
          <reference field="18" count="1" selected="0">
            <x v="19"/>
          </reference>
          <reference field="19" count="1">
            <x v="75"/>
          </reference>
        </references>
      </pivotArea>
    </format>
    <format dxfId="117">
      <pivotArea dataOnly="0" labelOnly="1" fieldPosition="0">
        <references count="5">
          <reference field="11" count="1" selected="0">
            <x v="7"/>
          </reference>
          <reference field="13" count="1" selected="0">
            <x v="19"/>
          </reference>
          <reference field="15" count="1" selected="0">
            <x v="34"/>
          </reference>
          <reference field="18" count="1" selected="0">
            <x v="21"/>
          </reference>
          <reference field="19" count="1">
            <x v="65"/>
          </reference>
        </references>
      </pivotArea>
    </format>
    <format dxfId="116">
      <pivotArea dataOnly="0" labelOnly="1" fieldPosition="0">
        <references count="5">
          <reference field="11" count="1" selected="0">
            <x v="7"/>
          </reference>
          <reference field="13" count="1" selected="0">
            <x v="19"/>
          </reference>
          <reference field="15" count="1" selected="0">
            <x v="34"/>
          </reference>
          <reference field="18" count="1" selected="0">
            <x v="24"/>
          </reference>
          <reference field="19" count="1">
            <x v="96"/>
          </reference>
        </references>
      </pivotArea>
    </format>
    <format dxfId="115">
      <pivotArea dataOnly="0" labelOnly="1" fieldPosition="0">
        <references count="5">
          <reference field="11" count="1" selected="0">
            <x v="7"/>
          </reference>
          <reference field="13" count="1" selected="0">
            <x v="19"/>
          </reference>
          <reference field="15" count="1" selected="0">
            <x v="34"/>
          </reference>
          <reference field="18" count="1" selected="0">
            <x v="36"/>
          </reference>
          <reference field="19" count="1">
            <x v="83"/>
          </reference>
        </references>
      </pivotArea>
    </format>
    <format dxfId="114">
      <pivotArea dataOnly="0" labelOnly="1" fieldPosition="0">
        <references count="5">
          <reference field="11" count="1" selected="0">
            <x v="7"/>
          </reference>
          <reference field="13" count="1" selected="0">
            <x v="19"/>
          </reference>
          <reference field="15" count="1" selected="0">
            <x v="34"/>
          </reference>
          <reference field="18" count="1" selected="0">
            <x v="40"/>
          </reference>
          <reference field="19" count="1">
            <x v="73"/>
          </reference>
        </references>
      </pivotArea>
    </format>
    <format dxfId="113">
      <pivotArea dataOnly="0" labelOnly="1" fieldPosition="0">
        <references count="5">
          <reference field="11" count="1" selected="0">
            <x v="7"/>
          </reference>
          <reference field="13" count="1" selected="0">
            <x v="19"/>
          </reference>
          <reference field="15" count="1" selected="0">
            <x v="34"/>
          </reference>
          <reference field="18" count="1" selected="0">
            <x v="50"/>
          </reference>
          <reference field="19" count="1">
            <x v="48"/>
          </reference>
        </references>
      </pivotArea>
    </format>
    <format dxfId="112">
      <pivotArea dataOnly="0" labelOnly="1" fieldPosition="0">
        <references count="5">
          <reference field="11" count="1" selected="0">
            <x v="7"/>
          </reference>
          <reference field="13" count="1" selected="0">
            <x v="19"/>
          </reference>
          <reference field="15" count="1" selected="0">
            <x v="34"/>
          </reference>
          <reference field="18" count="1" selected="0">
            <x v="51"/>
          </reference>
          <reference field="19" count="1">
            <x v="100"/>
          </reference>
        </references>
      </pivotArea>
    </format>
    <format dxfId="111">
      <pivotArea dataOnly="0" labelOnly="1" fieldPosition="0">
        <references count="5">
          <reference field="11" count="1" selected="0">
            <x v="7"/>
          </reference>
          <reference field="13" count="1" selected="0">
            <x v="19"/>
          </reference>
          <reference field="15" count="1" selected="0">
            <x v="34"/>
          </reference>
          <reference field="18" count="1" selected="0">
            <x v="97"/>
          </reference>
          <reference field="19" count="1">
            <x v="87"/>
          </reference>
        </references>
      </pivotArea>
    </format>
    <format dxfId="110">
      <pivotArea dataOnly="0" labelOnly="1" fieldPosition="0">
        <references count="5">
          <reference field="11" count="1" selected="0">
            <x v="7"/>
          </reference>
          <reference field="13" count="1" selected="0">
            <x v="19"/>
          </reference>
          <reference field="15" count="1" selected="0">
            <x v="34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109">
      <pivotArea dataOnly="0" labelOnly="1" fieldPosition="0">
        <references count="5">
          <reference field="11" count="1" selected="0">
            <x v="7"/>
          </reference>
          <reference field="13" count="1" selected="0">
            <x v="19"/>
          </reference>
          <reference field="15" count="1" selected="0">
            <x v="34"/>
          </reference>
          <reference field="18" count="1" selected="0">
            <x v="99"/>
          </reference>
          <reference field="19" count="1">
            <x v="42"/>
          </reference>
        </references>
      </pivotArea>
    </format>
    <format dxfId="108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0"/>
          </reference>
          <reference field="18" count="1" selected="0">
            <x v="74"/>
          </reference>
          <reference field="19" count="1">
            <x v="130"/>
          </reference>
        </references>
      </pivotArea>
    </format>
    <format dxfId="107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0"/>
          </reference>
          <reference field="18" count="1" selected="0">
            <x v="94"/>
          </reference>
          <reference field="19" count="1">
            <x v="89"/>
          </reference>
        </references>
      </pivotArea>
    </format>
    <format dxfId="106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0"/>
          </reference>
          <reference field="18" count="1" selected="0">
            <x v="96"/>
          </reference>
          <reference field="19" count="1">
            <x v="143"/>
          </reference>
        </references>
      </pivotArea>
    </format>
    <format dxfId="105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0"/>
          </reference>
          <reference field="18" count="1" selected="0">
            <x v="97"/>
          </reference>
          <reference field="19" count="1">
            <x v="87"/>
          </reference>
        </references>
      </pivotArea>
    </format>
    <format dxfId="104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0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103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25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102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25"/>
          </reference>
          <reference field="18" count="1" selected="0">
            <x v="110"/>
          </reference>
          <reference field="19" count="1">
            <x v="133"/>
          </reference>
        </references>
      </pivotArea>
    </format>
    <format dxfId="101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40"/>
          </reference>
          <reference field="18" count="1" selected="0">
            <x v="17"/>
          </reference>
          <reference field="19" count="1">
            <x v="74"/>
          </reference>
        </references>
      </pivotArea>
    </format>
    <format dxfId="100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40"/>
          </reference>
          <reference field="18" count="1" selected="0">
            <x v="21"/>
          </reference>
          <reference field="19" count="1">
            <x v="65"/>
          </reference>
        </references>
      </pivotArea>
    </format>
    <format dxfId="99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40"/>
          </reference>
          <reference field="18" count="1" selected="0">
            <x v="30"/>
          </reference>
          <reference field="19" count="1">
            <x v="19"/>
          </reference>
        </references>
      </pivotArea>
    </format>
    <format dxfId="98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40"/>
          </reference>
          <reference field="18" count="1" selected="0">
            <x v="33"/>
          </reference>
          <reference field="19" count="1">
            <x v="66"/>
          </reference>
        </references>
      </pivotArea>
    </format>
    <format dxfId="97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40"/>
          </reference>
          <reference field="18" count="1" selected="0">
            <x v="36"/>
          </reference>
          <reference field="19" count="1">
            <x v="83"/>
          </reference>
        </references>
      </pivotArea>
    </format>
    <format dxfId="96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40"/>
          </reference>
          <reference field="18" count="1" selected="0">
            <x v="46"/>
          </reference>
          <reference field="19" count="1">
            <x v="93"/>
          </reference>
        </references>
      </pivotArea>
    </format>
    <format dxfId="95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40"/>
          </reference>
          <reference field="18" count="1" selected="0">
            <x v="50"/>
          </reference>
          <reference field="19" count="1">
            <x v="48"/>
          </reference>
        </references>
      </pivotArea>
    </format>
    <format dxfId="94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40"/>
          </reference>
          <reference field="18" count="1" selected="0">
            <x v="55"/>
          </reference>
          <reference field="19" count="1">
            <x v="104"/>
          </reference>
        </references>
      </pivotArea>
    </format>
    <format dxfId="93">
      <pivotArea dataOnly="0" labelOnly="1" fieldPosition="0">
        <references count="5">
          <reference field="11" count="1" selected="0">
            <x v="1"/>
          </reference>
          <reference field="13" count="1" selected="0">
            <x v="20"/>
          </reference>
          <reference field="15" count="1" selected="0">
            <x v="40"/>
          </reference>
          <reference field="18" count="1" selected="0">
            <x v="111"/>
          </reference>
          <reference field="19" count="1">
            <x v="14"/>
          </reference>
        </references>
      </pivotArea>
    </format>
    <format dxfId="92">
      <pivotArea dataOnly="0" labelOnly="1" fieldPosition="0">
        <references count="5">
          <reference field="11" count="1" selected="0">
            <x v="2"/>
          </reference>
          <reference field="13" count="1" selected="0">
            <x v="21"/>
          </reference>
          <reference field="15" count="1" selected="0">
            <x v="15"/>
          </reference>
          <reference field="18" count="1" selected="0">
            <x v="110"/>
          </reference>
          <reference field="19" count="1">
            <x v="133"/>
          </reference>
        </references>
      </pivotArea>
    </format>
    <format dxfId="91">
      <pivotArea dataOnly="0" labelOnly="1" fieldPosition="0">
        <references count="5">
          <reference field="11" count="1" selected="0">
            <x v="2"/>
          </reference>
          <reference field="13" count="1" selected="0">
            <x v="21"/>
          </reference>
          <reference field="15" count="1" selected="0">
            <x v="29"/>
          </reference>
          <reference field="18" count="1" selected="0">
            <x v="110"/>
          </reference>
          <reference field="19" count="1">
            <x v="133"/>
          </reference>
        </references>
      </pivotArea>
    </format>
    <format dxfId="90">
      <pivotArea dataOnly="0" labelOnly="1" fieldPosition="0">
        <references count="5">
          <reference field="11" count="1" selected="0">
            <x v="2"/>
          </reference>
          <reference field="13" count="1" selected="0">
            <x v="21"/>
          </reference>
          <reference field="15" count="1" selected="0">
            <x v="33"/>
          </reference>
          <reference field="18" count="1" selected="0">
            <x v="38"/>
          </reference>
          <reference field="19" count="1">
            <x v="43"/>
          </reference>
        </references>
      </pivotArea>
    </format>
    <format dxfId="89">
      <pivotArea dataOnly="0" labelOnly="1" fieldPosition="0">
        <references count="5">
          <reference field="11" count="1" selected="0">
            <x v="4"/>
          </reference>
          <reference field="13" count="1" selected="0">
            <x v="22"/>
          </reference>
          <reference field="15" count="1" selected="0">
            <x v="42"/>
          </reference>
          <reference field="18" count="1" selected="0">
            <x v="101"/>
          </reference>
          <reference field="19" count="1">
            <x v="105"/>
          </reference>
        </references>
      </pivotArea>
    </format>
    <format dxfId="88">
      <pivotArea dataOnly="0" labelOnly="1" fieldPosition="0">
        <references count="5">
          <reference field="11" count="1" selected="0">
            <x v="4"/>
          </reference>
          <reference field="13" count="1" selected="0">
            <x v="22"/>
          </reference>
          <reference field="15" count="1" selected="0">
            <x v="42"/>
          </reference>
          <reference field="18" count="1" selected="0">
            <x v="103"/>
          </reference>
          <reference field="19" count="1">
            <x v="111"/>
          </reference>
        </references>
      </pivotArea>
    </format>
    <format dxfId="87">
      <pivotArea dataOnly="0" labelOnly="1" fieldPosition="0">
        <references count="5">
          <reference field="11" count="1" selected="0">
            <x v="4"/>
          </reference>
          <reference field="13" count="1" selected="0">
            <x v="22"/>
          </reference>
          <reference field="15" count="1" selected="0">
            <x v="42"/>
          </reference>
          <reference field="18" count="1" selected="0">
            <x v="108"/>
          </reference>
          <reference field="19" count="1">
            <x v="139"/>
          </reference>
        </references>
      </pivotArea>
    </format>
    <format dxfId="86">
      <pivotArea dataOnly="0" labelOnly="1" fieldPosition="0">
        <references count="5">
          <reference field="11" count="1" selected="0">
            <x v="4"/>
          </reference>
          <reference field="13" count="1" selected="0">
            <x v="22"/>
          </reference>
          <reference field="15" count="1" selected="0">
            <x v="42"/>
          </reference>
          <reference field="18" count="1" selected="0">
            <x v="109"/>
          </reference>
          <reference field="19" count="1">
            <x v="138"/>
          </reference>
        </references>
      </pivotArea>
    </format>
    <format dxfId="85">
      <pivotArea dataOnly="0" labelOnly="1" fieldPosition="0">
        <references count="5">
          <reference field="11" count="1" selected="0">
            <x v="4"/>
          </reference>
          <reference field="13" count="1" selected="0">
            <x v="22"/>
          </reference>
          <reference field="15" count="1" selected="0">
            <x v="42"/>
          </reference>
          <reference field="18" count="1" selected="0">
            <x v="136"/>
          </reference>
          <reference field="19" count="1">
            <x v="137"/>
          </reference>
        </references>
      </pivotArea>
    </format>
    <format dxfId="84">
      <pivotArea dataOnly="0" labelOnly="1" fieldPosition="0">
        <references count="5">
          <reference field="11" count="1" selected="0">
            <x v="4"/>
          </reference>
          <reference field="13" count="1" selected="0">
            <x v="22"/>
          </reference>
          <reference field="15" count="1" selected="0">
            <x v="42"/>
          </reference>
          <reference field="18" count="1" selected="0">
            <x v="143"/>
          </reference>
          <reference field="19" count="1">
            <x v="0"/>
          </reference>
        </references>
      </pivotArea>
    </format>
    <format dxfId="83">
      <pivotArea dataOnly="0" labelOnly="1" fieldPosition="0">
        <references count="5">
          <reference field="11" count="1" selected="0">
            <x v="4"/>
          </reference>
          <reference field="13" count="1" selected="0">
            <x v="22"/>
          </reference>
          <reference field="15" count="1" selected="0">
            <x v="42"/>
          </reference>
          <reference field="18" count="1" selected="0">
            <x v="144"/>
          </reference>
          <reference field="19" count="1">
            <x v="60"/>
          </reference>
        </references>
      </pivotArea>
    </format>
    <format dxfId="82">
      <pivotArea dataOnly="0" labelOnly="1" fieldPosition="0">
        <references count="5">
          <reference field="11" count="1" selected="0">
            <x v="4"/>
          </reference>
          <reference field="13" count="1" selected="0">
            <x v="23"/>
          </reference>
          <reference field="15" count="1" selected="0">
            <x v="44"/>
          </reference>
          <reference field="18" count="1" selected="0">
            <x v="23"/>
          </reference>
          <reference field="19" count="1">
            <x v="69"/>
          </reference>
        </references>
      </pivotArea>
    </format>
    <format dxfId="81">
      <pivotArea dataOnly="0" labelOnly="1" fieldPosition="0">
        <references count="5">
          <reference field="11" count="1" selected="0">
            <x v="4"/>
          </reference>
          <reference field="13" count="1" selected="0">
            <x v="23"/>
          </reference>
          <reference field="15" count="1" selected="0">
            <x v="44"/>
          </reference>
          <reference field="18" count="1" selected="0">
            <x v="104"/>
          </reference>
          <reference field="19" count="1">
            <x v="30"/>
          </reference>
        </references>
      </pivotArea>
    </format>
    <format dxfId="80">
      <pivotArea dataOnly="0" labelOnly="1" fieldPosition="0">
        <references count="5">
          <reference field="11" count="1" selected="0">
            <x v="4"/>
          </reference>
          <reference field="13" count="1" selected="0">
            <x v="23"/>
          </reference>
          <reference field="15" count="1" selected="0">
            <x v="44"/>
          </reference>
          <reference field="18" count="1" selected="0">
            <x v="105"/>
          </reference>
          <reference field="19" count="1">
            <x v="91"/>
          </reference>
        </references>
      </pivotArea>
    </format>
    <format dxfId="79">
      <pivotArea dataOnly="0" labelOnly="1" fieldPosition="0">
        <references count="5">
          <reference field="11" count="1" selected="0">
            <x v="5"/>
          </reference>
          <reference field="13" count="1" selected="0">
            <x v="24"/>
          </reference>
          <reference field="15" count="1" selected="0">
            <x v="32"/>
          </reference>
          <reference field="18" count="1" selected="0">
            <x v="46"/>
          </reference>
          <reference field="19" count="1">
            <x v="93"/>
          </reference>
        </references>
      </pivotArea>
    </format>
    <format dxfId="78">
      <pivotArea dataOnly="0" labelOnly="1" fieldPosition="0">
        <references count="5">
          <reference field="11" count="1" selected="0">
            <x v="5"/>
          </reference>
          <reference field="13" count="1" selected="0">
            <x v="24"/>
          </reference>
          <reference field="15" count="1" selected="0">
            <x v="32"/>
          </reference>
          <reference field="18" count="1" selected="0">
            <x v="71"/>
          </reference>
          <reference field="19" count="1">
            <x v="113"/>
          </reference>
        </references>
      </pivotArea>
    </format>
    <format dxfId="77">
      <pivotArea dataOnly="0" labelOnly="1" fieldPosition="0">
        <references count="5">
          <reference field="11" count="1" selected="0">
            <x v="5"/>
          </reference>
          <reference field="13" count="1" selected="0">
            <x v="24"/>
          </reference>
          <reference field="15" count="1" selected="0">
            <x v="32"/>
          </reference>
          <reference field="18" count="1" selected="0">
            <x v="139"/>
          </reference>
          <reference field="19" count="1">
            <x v="32"/>
          </reference>
        </references>
      </pivotArea>
    </format>
    <format dxfId="76">
      <pivotArea dataOnly="0" labelOnly="1" fieldPosition="0">
        <references count="5">
          <reference field="11" count="1" selected="0">
            <x v="5"/>
          </reference>
          <reference field="13" count="1" selected="0">
            <x v="24"/>
          </reference>
          <reference field="15" count="1" selected="0">
            <x v="32"/>
          </reference>
          <reference field="18" count="1" selected="0">
            <x v="140"/>
          </reference>
          <reference field="19" count="1">
            <x v="24"/>
          </reference>
        </references>
      </pivotArea>
    </format>
    <format dxfId="75">
      <pivotArea dataOnly="0" labelOnly="1" fieldPosition="0">
        <references count="5">
          <reference field="11" count="1" selected="0">
            <x v="5"/>
          </reference>
          <reference field="13" count="1" selected="0">
            <x v="24"/>
          </reference>
          <reference field="15" count="1" selected="0">
            <x v="32"/>
          </reference>
          <reference field="18" count="1" selected="0">
            <x v="141"/>
          </reference>
          <reference field="19" count="1">
            <x v="25"/>
          </reference>
        </references>
      </pivotArea>
    </format>
    <format dxfId="74">
      <pivotArea dataOnly="0" labelOnly="1" fieldPosition="0">
        <references count="5">
          <reference field="11" count="1" selected="0">
            <x v="5"/>
          </reference>
          <reference field="13" count="1" selected="0">
            <x v="24"/>
          </reference>
          <reference field="15" count="1" selected="0">
            <x v="37"/>
          </reference>
          <reference field="18" count="1" selected="0">
            <x v="139"/>
          </reference>
          <reference field="19" count="1">
            <x v="32"/>
          </reference>
        </references>
      </pivotArea>
    </format>
    <format dxfId="73">
      <pivotArea dataOnly="0" labelOnly="1" fieldPosition="0">
        <references count="5">
          <reference field="11" count="1" selected="0">
            <x v="5"/>
          </reference>
          <reference field="13" count="1" selected="0">
            <x v="24"/>
          </reference>
          <reference field="15" count="1" selected="0">
            <x v="37"/>
          </reference>
          <reference field="18" count="1" selected="0">
            <x v="141"/>
          </reference>
          <reference field="19" count="1">
            <x v="25"/>
          </reference>
        </references>
      </pivotArea>
    </format>
    <format dxfId="72">
      <pivotArea dataOnly="0" labelOnly="1" fieldPosition="0">
        <references count="5">
          <reference field="11" count="1" selected="0">
            <x v="7"/>
          </reference>
          <reference field="13" count="1" selected="0">
            <x v="25"/>
          </reference>
          <reference field="15" count="1" selected="0">
            <x v="13"/>
          </reference>
          <reference field="18" count="1" selected="0">
            <x v="70"/>
          </reference>
          <reference field="19" count="1">
            <x v="119"/>
          </reference>
        </references>
      </pivotArea>
    </format>
    <format dxfId="71">
      <pivotArea dataOnly="0" labelOnly="1" fieldPosition="0">
        <references count="5">
          <reference field="11" count="1" selected="0">
            <x v="7"/>
          </reference>
          <reference field="13" count="1" selected="0">
            <x v="25"/>
          </reference>
          <reference field="15" count="1" selected="0">
            <x v="13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70">
      <pivotArea dataOnly="0" labelOnly="1" fieldPosition="0">
        <references count="5">
          <reference field="11" count="1" selected="0">
            <x v="7"/>
          </reference>
          <reference field="13" count="1" selected="0">
            <x v="25"/>
          </reference>
          <reference field="15" count="1" selected="0">
            <x v="13"/>
          </reference>
          <reference field="18" count="1" selected="0">
            <x v="111"/>
          </reference>
          <reference field="19" count="1">
            <x v="14"/>
          </reference>
        </references>
      </pivotArea>
    </format>
    <format dxfId="69">
      <pivotArea dataOnly="0" labelOnly="1" fieldPosition="0">
        <references count="5">
          <reference field="11" count="1" selected="0">
            <x v="7"/>
          </reference>
          <reference field="13" count="1" selected="0">
            <x v="25"/>
          </reference>
          <reference field="15" count="1" selected="0">
            <x v="13"/>
          </reference>
          <reference field="18" count="1" selected="0">
            <x v="113"/>
          </reference>
          <reference field="19" count="1">
            <x v="12"/>
          </reference>
        </references>
      </pivotArea>
    </format>
    <format dxfId="68">
      <pivotArea dataOnly="0" labelOnly="1" fieldPosition="0">
        <references count="5">
          <reference field="11" count="1" selected="0">
            <x v="7"/>
          </reference>
          <reference field="13" count="1" selected="0">
            <x v="25"/>
          </reference>
          <reference field="15" count="1" selected="0">
            <x v="31"/>
          </reference>
          <reference field="18" count="1" selected="0">
            <x v="111"/>
          </reference>
          <reference field="19" count="1">
            <x v="14"/>
          </reference>
        </references>
      </pivotArea>
    </format>
    <format dxfId="67">
      <pivotArea dataOnly="0" labelOnly="1" fieldPosition="0">
        <references count="5">
          <reference field="11" count="1" selected="0">
            <x v="7"/>
          </reference>
          <reference field="13" count="1" selected="0">
            <x v="25"/>
          </reference>
          <reference field="15" count="1" selected="0">
            <x v="55"/>
          </reference>
          <reference field="18" count="1" selected="0">
            <x v="111"/>
          </reference>
          <reference field="19" count="1">
            <x v="14"/>
          </reference>
        </references>
      </pivotArea>
    </format>
    <format dxfId="66">
      <pivotArea dataOnly="0" labelOnly="1" fieldPosition="0">
        <references count="5">
          <reference field="11" count="1" selected="0">
            <x v="7"/>
          </reference>
          <reference field="13" count="1" selected="0">
            <x v="26"/>
          </reference>
          <reference field="15" count="1" selected="0">
            <x v="45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65">
      <pivotArea dataOnly="0" labelOnly="1" fieldPosition="0">
        <references count="5">
          <reference field="11" count="1" selected="0">
            <x v="7"/>
          </reference>
          <reference field="13" count="1" selected="0">
            <x v="27"/>
          </reference>
          <reference field="15" count="1" selected="0">
            <x v="10"/>
          </reference>
          <reference field="18" count="1" selected="0">
            <x v="24"/>
          </reference>
          <reference field="19" count="1">
            <x v="96"/>
          </reference>
        </references>
      </pivotArea>
    </format>
    <format dxfId="64">
      <pivotArea dataOnly="0" labelOnly="1" fieldPosition="0">
        <references count="5">
          <reference field="11" count="1" selected="0">
            <x v="7"/>
          </reference>
          <reference field="13" count="1" selected="0">
            <x v="27"/>
          </reference>
          <reference field="15" count="1" selected="0">
            <x v="10"/>
          </reference>
          <reference field="18" count="1" selected="0">
            <x v="65"/>
          </reference>
          <reference field="19" count="1">
            <x v="80"/>
          </reference>
        </references>
      </pivotArea>
    </format>
    <format dxfId="63">
      <pivotArea dataOnly="0" labelOnly="1" fieldPosition="0">
        <references count="5">
          <reference field="11" count="1" selected="0">
            <x v="7"/>
          </reference>
          <reference field="13" count="1" selected="0">
            <x v="27"/>
          </reference>
          <reference field="15" count="1" selected="0">
            <x v="10"/>
          </reference>
          <reference field="18" count="1" selected="0">
            <x v="89"/>
          </reference>
          <reference field="19" count="1">
            <x v="121"/>
          </reference>
        </references>
      </pivotArea>
    </format>
    <format dxfId="62">
      <pivotArea dataOnly="0" labelOnly="1" fieldPosition="0">
        <references count="5">
          <reference field="11" count="1" selected="0">
            <x v="7"/>
          </reference>
          <reference field="13" count="1" selected="0">
            <x v="27"/>
          </reference>
          <reference field="15" count="1" selected="0">
            <x v="10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61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21"/>
          </reference>
          <reference field="19" count="1">
            <x v="65"/>
          </reference>
        </references>
      </pivotArea>
    </format>
    <format dxfId="60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30"/>
          </reference>
          <reference field="19" count="1">
            <x v="19"/>
          </reference>
        </references>
      </pivotArea>
    </format>
    <format dxfId="59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33"/>
          </reference>
          <reference field="19" count="1">
            <x v="66"/>
          </reference>
        </references>
      </pivotArea>
    </format>
    <format dxfId="58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35"/>
          </reference>
          <reference field="19" count="1">
            <x v="68"/>
          </reference>
        </references>
      </pivotArea>
    </format>
    <format dxfId="57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36"/>
          </reference>
          <reference field="19" count="1">
            <x v="83"/>
          </reference>
        </references>
      </pivotArea>
    </format>
    <format dxfId="56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38"/>
          </reference>
          <reference field="19" count="1">
            <x v="43"/>
          </reference>
        </references>
      </pivotArea>
    </format>
    <format dxfId="55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39"/>
          </reference>
          <reference field="19" count="1">
            <x v="77"/>
          </reference>
        </references>
      </pivotArea>
    </format>
    <format dxfId="54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40"/>
          </reference>
          <reference field="19" count="1">
            <x v="73"/>
          </reference>
        </references>
      </pivotArea>
    </format>
    <format dxfId="53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42"/>
          </reference>
          <reference field="19" count="1">
            <x v="44"/>
          </reference>
        </references>
      </pivotArea>
    </format>
    <format dxfId="52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45"/>
          </reference>
          <reference field="19" count="1">
            <x v="142"/>
          </reference>
        </references>
      </pivotArea>
    </format>
    <format dxfId="51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46"/>
          </reference>
          <reference field="19" count="1">
            <x v="93"/>
          </reference>
        </references>
      </pivotArea>
    </format>
    <format dxfId="50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50"/>
          </reference>
          <reference field="19" count="1">
            <x v="48"/>
          </reference>
        </references>
      </pivotArea>
    </format>
    <format dxfId="49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71"/>
          </reference>
          <reference field="19" count="1">
            <x v="113"/>
          </reference>
        </references>
      </pivotArea>
    </format>
    <format dxfId="48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74"/>
          </reference>
          <reference field="19" count="1">
            <x v="130"/>
          </reference>
        </references>
      </pivotArea>
    </format>
    <format dxfId="47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85"/>
          </reference>
          <reference field="19" count="1">
            <x v="56"/>
          </reference>
        </references>
      </pivotArea>
    </format>
    <format dxfId="46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87"/>
          </reference>
          <reference field="19" count="1">
            <x v="106"/>
          </reference>
        </references>
      </pivotArea>
    </format>
    <format dxfId="45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88"/>
          </reference>
          <reference field="19" count="1">
            <x v="57"/>
          </reference>
        </references>
      </pivotArea>
    </format>
    <format dxfId="44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89"/>
          </reference>
          <reference field="19" count="1">
            <x v="121"/>
          </reference>
        </references>
      </pivotArea>
    </format>
    <format dxfId="43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116"/>
          </reference>
          <reference field="19" count="1">
            <x v="78"/>
          </reference>
        </references>
      </pivotArea>
    </format>
    <format dxfId="42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122"/>
          </reference>
          <reference field="19" count="1">
            <x v="39"/>
          </reference>
        </references>
      </pivotArea>
    </format>
    <format dxfId="41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123"/>
          </reference>
          <reference field="19" count="1">
            <x v="59"/>
          </reference>
        </references>
      </pivotArea>
    </format>
    <format dxfId="40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127"/>
          </reference>
          <reference field="19" count="1">
            <x v="64"/>
          </reference>
        </references>
      </pivotArea>
    </format>
    <format dxfId="39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129"/>
          </reference>
          <reference field="19" count="1">
            <x v="131"/>
          </reference>
        </references>
      </pivotArea>
    </format>
    <format dxfId="38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131"/>
          </reference>
          <reference field="19" count="1">
            <x v="38"/>
          </reference>
        </references>
      </pivotArea>
    </format>
    <format dxfId="37">
      <pivotArea dataOnly="0" labelOnly="1" fieldPosition="0">
        <references count="5">
          <reference field="11" count="1" selected="0">
            <x v="5"/>
          </reference>
          <reference field="13" count="1" selected="0">
            <x v="28"/>
          </reference>
          <reference field="15" count="1" selected="0">
            <x v="50"/>
          </reference>
          <reference field="18" count="1" selected="0">
            <x v="134"/>
          </reference>
          <reference field="19" count="1">
            <x v="81"/>
          </reference>
        </references>
      </pivotArea>
    </format>
    <format dxfId="36">
      <pivotArea dataOnly="0" labelOnly="1" fieldPosition="0">
        <references count="5">
          <reference field="11" count="1" selected="0">
            <x v="2"/>
          </reference>
          <reference field="13" count="1" selected="0">
            <x v="29"/>
          </reference>
          <reference field="15" count="1" selected="0">
            <x v="8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35">
      <pivotArea dataOnly="0" labelOnly="1" fieldPosition="0">
        <references count="5">
          <reference field="11" count="1" selected="0">
            <x v="2"/>
          </reference>
          <reference field="13" count="1" selected="0">
            <x v="29"/>
          </reference>
          <reference field="15" count="1" selected="0">
            <x v="8"/>
          </reference>
          <reference field="18" count="1" selected="0">
            <x v="111"/>
          </reference>
          <reference field="19" count="1">
            <x v="14"/>
          </reference>
        </references>
      </pivotArea>
    </format>
    <format dxfId="34">
      <pivotArea dataOnly="0" labelOnly="1" fieldPosition="0">
        <references count="5">
          <reference field="11" count="1" selected="0">
            <x v="1"/>
          </reference>
          <reference field="13" count="1" selected="0">
            <x v="30"/>
          </reference>
          <reference field="15" count="1" selected="0">
            <x v="20"/>
          </reference>
          <reference field="18" count="1" selected="0">
            <x v="24"/>
          </reference>
          <reference field="19" count="1">
            <x v="96"/>
          </reference>
        </references>
      </pivotArea>
    </format>
    <format dxfId="33">
      <pivotArea dataOnly="0" labelOnly="1" fieldPosition="0">
        <references count="5">
          <reference field="11" count="1" selected="0">
            <x v="1"/>
          </reference>
          <reference field="13" count="1" selected="0">
            <x v="30"/>
          </reference>
          <reference field="15" count="1" selected="0">
            <x v="20"/>
          </reference>
          <reference field="18" count="1" selected="0">
            <x v="36"/>
          </reference>
          <reference field="19" count="1">
            <x v="83"/>
          </reference>
        </references>
      </pivotArea>
    </format>
    <format dxfId="32">
      <pivotArea dataOnly="0" labelOnly="1" fieldPosition="0">
        <references count="5">
          <reference field="11" count="1" selected="0">
            <x v="1"/>
          </reference>
          <reference field="13" count="1" selected="0">
            <x v="30"/>
          </reference>
          <reference field="15" count="1" selected="0">
            <x v="20"/>
          </reference>
          <reference field="18" count="1" selected="0">
            <x v="46"/>
          </reference>
          <reference field="19" count="1">
            <x v="93"/>
          </reference>
        </references>
      </pivotArea>
    </format>
    <format dxfId="31">
      <pivotArea dataOnly="0" labelOnly="1" fieldPosition="0">
        <references count="5">
          <reference field="11" count="1" selected="0">
            <x v="1"/>
          </reference>
          <reference field="13" count="1" selected="0">
            <x v="30"/>
          </reference>
          <reference field="15" count="1" selected="0">
            <x v="20"/>
          </reference>
          <reference field="18" count="1" selected="0">
            <x v="66"/>
          </reference>
          <reference field="19" count="1">
            <x v="128"/>
          </reference>
        </references>
      </pivotArea>
    </format>
    <format dxfId="30">
      <pivotArea dataOnly="0" labelOnly="1" fieldPosition="0">
        <references count="5">
          <reference field="11" count="1" selected="0">
            <x v="1"/>
          </reference>
          <reference field="13" count="1" selected="0">
            <x v="30"/>
          </reference>
          <reference field="15" count="1" selected="0">
            <x v="20"/>
          </reference>
          <reference field="18" count="1" selected="0">
            <x v="83"/>
          </reference>
          <reference field="19" count="1">
            <x v="58"/>
          </reference>
        </references>
      </pivotArea>
    </format>
    <format dxfId="29">
      <pivotArea dataOnly="0" labelOnly="1" fieldPosition="0">
        <references count="5">
          <reference field="11" count="1" selected="0">
            <x v="1"/>
          </reference>
          <reference field="13" count="1" selected="0">
            <x v="31"/>
          </reference>
          <reference field="15" count="1" selected="0">
            <x v="41"/>
          </reference>
          <reference field="18" count="1" selected="0">
            <x v="108"/>
          </reference>
          <reference field="19" count="1">
            <x v="139"/>
          </reference>
        </references>
      </pivotArea>
    </format>
    <format dxfId="28">
      <pivotArea dataOnly="0" labelOnly="1" fieldPosition="0">
        <references count="5">
          <reference field="11" count="1" selected="0">
            <x v="1"/>
          </reference>
          <reference field="13" count="1" selected="0">
            <x v="32"/>
          </reference>
          <reference field="15" count="1" selected="0">
            <x v="11"/>
          </reference>
          <reference field="18" count="1" selected="0">
            <x v="108"/>
          </reference>
          <reference field="19" count="1">
            <x v="139"/>
          </reference>
        </references>
      </pivotArea>
    </format>
    <format dxfId="27">
      <pivotArea dataOnly="0" labelOnly="1" fieldPosition="0">
        <references count="5">
          <reference field="11" count="1" selected="0">
            <x v="4"/>
          </reference>
          <reference field="13" count="1" selected="0">
            <x v="33"/>
          </reference>
          <reference field="15" count="1" selected="0">
            <x v="21"/>
          </reference>
          <reference field="18" count="1" selected="0">
            <x v="45"/>
          </reference>
          <reference field="19" count="1">
            <x v="142"/>
          </reference>
        </references>
      </pivotArea>
    </format>
    <format dxfId="26">
      <pivotArea dataOnly="0" labelOnly="1" fieldPosition="0">
        <references count="5">
          <reference field="11" count="1" selected="0">
            <x v="4"/>
          </reference>
          <reference field="13" count="1" selected="0">
            <x v="33"/>
          </reference>
          <reference field="15" count="1" selected="0">
            <x v="21"/>
          </reference>
          <reference field="18" count="1" selected="0">
            <x v="71"/>
          </reference>
          <reference field="19" count="1">
            <x v="113"/>
          </reference>
        </references>
      </pivotArea>
    </format>
    <format dxfId="25">
      <pivotArea dataOnly="0" labelOnly="1" fieldPosition="0">
        <references count="5">
          <reference field="11" count="1" selected="0">
            <x v="4"/>
          </reference>
          <reference field="13" count="1" selected="0">
            <x v="33"/>
          </reference>
          <reference field="15" count="1" selected="0">
            <x v="21"/>
          </reference>
          <reference field="18" count="1" selected="0">
            <x v="94"/>
          </reference>
          <reference field="19" count="1">
            <x v="89"/>
          </reference>
        </references>
      </pivotArea>
    </format>
    <format dxfId="24">
      <pivotArea dataOnly="0" labelOnly="1" fieldPosition="0">
        <references count="5">
          <reference field="11" count="1" selected="0">
            <x v="4"/>
          </reference>
          <reference field="13" count="1" selected="0">
            <x v="33"/>
          </reference>
          <reference field="15" count="1" selected="0">
            <x v="21"/>
          </reference>
          <reference field="18" count="1" selected="0">
            <x v="96"/>
          </reference>
          <reference field="19" count="1">
            <x v="143"/>
          </reference>
        </references>
      </pivotArea>
    </format>
    <format dxfId="23">
      <pivotArea dataOnly="0" labelOnly="1" fieldPosition="0">
        <references count="5">
          <reference field="11" count="1" selected="0">
            <x v="1"/>
          </reference>
          <reference field="13" count="1" selected="0">
            <x v="34"/>
          </reference>
          <reference field="15" count="1" selected="0">
            <x v="9"/>
          </reference>
          <reference field="18" count="1" selected="0">
            <x v="111"/>
          </reference>
          <reference field="19" count="1">
            <x v="14"/>
          </reference>
        </references>
      </pivotArea>
    </format>
    <format dxfId="22">
      <pivotArea dataOnly="0" labelOnly="1" fieldPosition="0">
        <references count="5">
          <reference field="11" count="1" selected="0">
            <x v="1"/>
          </reference>
          <reference field="13" count="1" selected="0">
            <x v="34"/>
          </reference>
          <reference field="15" count="1" selected="0">
            <x v="9"/>
          </reference>
          <reference field="18" count="1" selected="0">
            <x v="114"/>
          </reference>
          <reference field="19" count="1">
            <x v="13"/>
          </reference>
        </references>
      </pivotArea>
    </format>
    <format dxfId="21">
      <pivotArea dataOnly="0" labelOnly="1" fieldPosition="0">
        <references count="5">
          <reference field="11" count="1" selected="0">
            <x v="1"/>
          </reference>
          <reference field="13" count="1" selected="0">
            <x v="35"/>
          </reference>
          <reference field="15" count="1" selected="0">
            <x v="52"/>
          </reference>
          <reference field="18" count="1" selected="0">
            <x v="108"/>
          </reference>
          <reference field="19" count="1">
            <x v="139"/>
          </reference>
        </references>
      </pivotArea>
    </format>
    <format dxfId="20">
      <pivotArea dataOnly="0" labelOnly="1" fieldPosition="0">
        <references count="5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" selected="0">
            <x v="17"/>
          </reference>
          <reference field="19" count="1">
            <x v="74"/>
          </reference>
        </references>
      </pivotArea>
    </format>
    <format dxfId="19">
      <pivotArea dataOnly="0" labelOnly="1" fieldPosition="0">
        <references count="5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" selected="0">
            <x v="21"/>
          </reference>
          <reference field="19" count="1">
            <x v="65"/>
          </reference>
        </references>
      </pivotArea>
    </format>
    <format dxfId="18">
      <pivotArea dataOnly="0" labelOnly="1" fieldPosition="0">
        <references count="5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" selected="0">
            <x v="25"/>
          </reference>
          <reference field="19" count="1">
            <x v="95"/>
          </reference>
        </references>
      </pivotArea>
    </format>
    <format dxfId="17">
      <pivotArea dataOnly="0" labelOnly="1" fieldPosition="0">
        <references count="5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" selected="0">
            <x v="27"/>
          </reference>
          <reference field="19" count="1">
            <x v="99"/>
          </reference>
        </references>
      </pivotArea>
    </format>
    <format dxfId="16">
      <pivotArea dataOnly="0" labelOnly="1" fieldPosition="0">
        <references count="5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" selected="0">
            <x v="33"/>
          </reference>
          <reference field="19" count="1">
            <x v="66"/>
          </reference>
        </references>
      </pivotArea>
    </format>
    <format dxfId="15">
      <pivotArea dataOnly="0" labelOnly="1" fieldPosition="0">
        <references count="5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" selected="0">
            <x v="39"/>
          </reference>
          <reference field="19" count="1">
            <x v="77"/>
          </reference>
        </references>
      </pivotArea>
    </format>
    <format dxfId="14">
      <pivotArea dataOnly="0" labelOnly="1" fieldPosition="0">
        <references count="5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" selected="0">
            <x v="40"/>
          </reference>
          <reference field="19" count="1">
            <x v="73"/>
          </reference>
        </references>
      </pivotArea>
    </format>
    <format dxfId="13">
      <pivotArea dataOnly="0" labelOnly="1" fieldPosition="0">
        <references count="5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" selected="0">
            <x v="50"/>
          </reference>
          <reference field="19" count="1">
            <x v="48"/>
          </reference>
        </references>
      </pivotArea>
    </format>
    <format dxfId="12">
      <pivotArea dataOnly="0" labelOnly="1" fieldPosition="0">
        <references count="5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" selected="0">
            <x v="54"/>
          </reference>
          <reference field="19" count="1">
            <x v="102"/>
          </reference>
        </references>
      </pivotArea>
    </format>
    <format dxfId="11">
      <pivotArea dataOnly="0" labelOnly="1" fieldPosition="0">
        <references count="5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" selected="0">
            <x v="98"/>
          </reference>
          <reference field="19" count="1">
            <x v="46"/>
          </reference>
        </references>
      </pivotArea>
    </format>
    <format dxfId="10">
      <pivotArea dataOnly="0" labelOnly="1" fieldPosition="0">
        <references count="5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" selected="0">
            <x v="122"/>
          </reference>
          <reference field="19" count="1">
            <x v="39"/>
          </reference>
        </references>
      </pivotArea>
    </format>
    <format dxfId="9">
      <pivotArea dataOnly="0" labelOnly="1" fieldPosition="0">
        <references count="5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" selected="0">
            <x v="123"/>
          </reference>
          <reference field="19" count="1">
            <x v="59"/>
          </reference>
        </references>
      </pivotArea>
    </format>
    <format dxfId="8">
      <pivotArea dataOnly="0" labelOnly="1" fieldPosition="0">
        <references count="5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" selected="0">
            <x v="133"/>
          </reference>
          <reference field="19" count="1">
            <x v="49"/>
          </reference>
        </references>
      </pivotArea>
    </format>
    <format dxfId="7">
      <pivotArea dataOnly="0" labelOnly="1" fieldPosition="0">
        <references count="5">
          <reference field="11" count="1" selected="0">
            <x v="0"/>
          </reference>
          <reference field="13" count="1" selected="0">
            <x v="36"/>
          </reference>
          <reference field="15" count="1" selected="0">
            <x v="19"/>
          </reference>
          <reference field="18" count="1" selected="0">
            <x v="134"/>
          </reference>
          <reference field="19" count="1">
            <x v="81"/>
          </reference>
        </references>
      </pivotArea>
    </format>
  </formats>
  <pivotTableStyleInfo name="PivotStyleMedium1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1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3CB0A97-1B26-4D7A-AF7D-89F70EC09D72}" name="TablaDinámica1" cacheId="25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compact="0" compactData="0" multipleFieldFilters="0" rowHeaderCaption="Fuente de Financiamiento">
  <location ref="A3:C13" firstHeaderRow="1" firstDataRow="1" firstDataCol="2"/>
  <pivotFields count="41">
    <pivotField compact="0" outline="0" showAll="0" defaultSubtotal="0"/>
    <pivotField compact="0" outline="0" showAll="0" defaultSubtotal="0">
      <items count="30">
        <item x="5"/>
        <item x="2"/>
        <item x="26"/>
        <item x="13"/>
        <item x="19"/>
        <item x="28"/>
        <item x="29"/>
        <item x="15"/>
        <item x="14"/>
        <item x="20"/>
        <item x="17"/>
        <item x="6"/>
        <item x="23"/>
        <item x="18"/>
        <item x="27"/>
        <item x="12"/>
        <item x="3"/>
        <item x="1"/>
        <item x="9"/>
        <item x="24"/>
        <item x="25"/>
        <item x="16"/>
        <item x="7"/>
        <item x="8"/>
        <item x="10"/>
        <item x="0"/>
        <item x="11"/>
        <item x="4"/>
        <item x="22"/>
        <item x="21"/>
      </items>
    </pivotField>
    <pivotField compact="0" outline="0" subtotalTop="0" showAll="0" defaultSubtotal="0">
      <items count="4">
        <item x="0"/>
        <item m="1" x="3"/>
        <item x="1"/>
        <item x="2"/>
      </items>
    </pivotField>
    <pivotField compact="0" outline="0" showAll="0" defaultSubtotal="0"/>
    <pivotField compact="0" outline="0" showAll="0" defaultSubtotal="0">
      <items count="18">
        <item x="7"/>
        <item x="12"/>
        <item x="11"/>
        <item x="4"/>
        <item x="15"/>
        <item x="2"/>
        <item x="17"/>
        <item x="0"/>
        <item x="5"/>
        <item x="6"/>
        <item x="13"/>
        <item x="9"/>
        <item x="16"/>
        <item x="1"/>
        <item x="8"/>
        <item x="10"/>
        <item x="3"/>
        <item x="14"/>
      </items>
    </pivotField>
    <pivotField axis="axisRow" compact="0" outline="0" showAll="0" defaultSubtotal="0">
      <items count="9">
        <item x="0"/>
        <item x="4"/>
        <item x="6"/>
        <item x="3"/>
        <item x="8"/>
        <item x="5"/>
        <item x="7"/>
        <item x="1"/>
        <item x="2"/>
      </items>
    </pivotField>
    <pivotField axis="axisRow" compact="0" outline="0" showAll="0" defaultSubtotal="0">
      <items count="9">
        <item x="3"/>
        <item x="0"/>
        <item x="4"/>
        <item x="7"/>
        <item x="5"/>
        <item x="2"/>
        <item x="8"/>
        <item x="6"/>
        <item x="1"/>
      </items>
    </pivotField>
    <pivotField compact="0" outline="0" subtotalTop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dataField="1" compact="0" numFmtId="4" outline="0" showAll="0" defaultSubtotal="0"/>
    <pivotField compact="0" outline="0" showAll="0" defaultSubtotal="0"/>
  </pivotFields>
  <rowFields count="2">
    <field x="5"/>
    <field x="6"/>
  </rowFields>
  <rowItems count="10">
    <i>
      <x/>
      <x v="1"/>
    </i>
    <i>
      <x v="1"/>
      <x v="2"/>
    </i>
    <i>
      <x v="2"/>
      <x v="7"/>
    </i>
    <i>
      <x v="3"/>
      <x/>
    </i>
    <i>
      <x v="4"/>
      <x v="6"/>
    </i>
    <i>
      <x v="5"/>
      <x v="4"/>
    </i>
    <i>
      <x v="6"/>
      <x v="3"/>
    </i>
    <i>
      <x v="7"/>
      <x v="8"/>
    </i>
    <i>
      <x v="8"/>
      <x v="5"/>
    </i>
    <i t="grand">
      <x/>
    </i>
  </rowItems>
  <colItems count="1">
    <i/>
  </colItems>
  <dataFields count="1">
    <dataField name="4ta Ampliación " fld="39" baseField="1" baseItem="6" numFmtId="4"/>
  </dataFields>
  <formats count="7">
    <format dxfId="6">
      <pivotArea field="1" type="button" dataOnly="0" labelOnly="1" outline="0"/>
    </format>
    <format dxfId="5">
      <pivotArea dataOnly="0" labelOnly="1" grandRow="1" outline="0" fieldPosition="0"/>
    </format>
    <format dxfId="4">
      <pivotArea field="1" type="button" dataOnly="0" labelOnly="1" outline="0"/>
    </format>
    <format dxfId="3">
      <pivotArea dataOnly="0" labelOnly="1" grandRow="1" outline="0" fieldPosition="0"/>
    </format>
    <format dxfId="2">
      <pivotArea outline="0" collapsedLevelsAreSubtotals="1" fieldPosition="0"/>
    </format>
    <format dxfId="1">
      <pivotArea dataOnly="0" labelOnly="1" outline="0" axis="axisValues" fieldPosition="0"/>
    </format>
    <format dxfId="0">
      <pivotArea dataOnly="0" labelOnly="1" outline="0" axis="axisValues" fieldPosition="0"/>
    </format>
  </formats>
  <pivotTableStyleInfo name="PivotStyleMedium10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ivotTable" Target="../pivotTables/pivotTable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ivotTable" Target="../pivotTables/pivotTable5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pivotTable" Target="../pivotTables/pivotTable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ivotTable" Target="../pivotTables/pivotTable7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pivotTable" Target="../pivotTables/pivotTable8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ivotTable" Target="../pivotTables/pivotTable9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pivotTable" Target="../pivotTables/pivotTable10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ivotTable" Target="../pivotTables/pivotTable11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3.bin"/><Relationship Id="rId1" Type="http://schemas.openxmlformats.org/officeDocument/2006/relationships/pivotTable" Target="../pivotTables/pivotTable12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openxmlformats.org/officeDocument/2006/relationships/pivotTable" Target="../pivotTables/pivotTable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10663-B053-485C-A12A-D199B712FA84}">
  <sheetPr codeName="Hoja1"/>
  <dimension ref="A1:AP494"/>
  <sheetViews>
    <sheetView workbookViewId="0">
      <selection activeCell="G5" sqref="G5"/>
    </sheetView>
  </sheetViews>
  <sheetFormatPr baseColWidth="10" defaultRowHeight="14.4" x14ac:dyDescent="0.3"/>
  <cols>
    <col min="2" max="3" width="24.44140625" customWidth="1"/>
    <col min="4" max="16" width="11.5546875" customWidth="1"/>
    <col min="21" max="22" width="11.5546875" customWidth="1"/>
    <col min="23" max="23" width="17.33203125" customWidth="1"/>
    <col min="24" max="24" width="15.21875" customWidth="1"/>
    <col min="25" max="25" width="16.21875" customWidth="1"/>
    <col min="26" max="27" width="13.44140625" hidden="1" customWidth="1"/>
    <col min="28" max="28" width="13.44140625" style="4" hidden="1" customWidth="1"/>
    <col min="29" max="29" width="13.44140625" hidden="1" customWidth="1"/>
    <col min="30" max="30" width="13.44140625" style="4" hidden="1" customWidth="1"/>
    <col min="31" max="31" width="13.44140625" hidden="1" customWidth="1"/>
    <col min="32" max="32" width="13.44140625" style="4" hidden="1" customWidth="1"/>
    <col min="33" max="33" width="13.77734375" hidden="1" customWidth="1"/>
    <col min="34" max="38" width="13.44140625" hidden="1" customWidth="1"/>
    <col min="39" max="39" width="17" style="5" customWidth="1"/>
    <col min="40" max="40" width="16.33203125" bestFit="1" customWidth="1"/>
    <col min="41" max="41" width="14.88671875" bestFit="1" customWidth="1"/>
    <col min="42" max="42" width="14.77734375" bestFit="1" customWidth="1"/>
  </cols>
  <sheetData>
    <row r="1" spans="1:42" x14ac:dyDescent="0.3">
      <c r="A1" t="s">
        <v>0</v>
      </c>
      <c r="B1" t="s">
        <v>1</v>
      </c>
      <c r="C1" s="4" t="s">
        <v>537</v>
      </c>
      <c r="D1" t="s">
        <v>2</v>
      </c>
      <c r="E1" t="s">
        <v>3</v>
      </c>
      <c r="F1" t="s">
        <v>4</v>
      </c>
      <c r="G1" t="s">
        <v>5</v>
      </c>
      <c r="H1" t="s">
        <v>528</v>
      </c>
      <c r="I1" t="s">
        <v>6</v>
      </c>
      <c r="J1" t="s">
        <v>7</v>
      </c>
      <c r="K1" t="s">
        <v>8</v>
      </c>
      <c r="L1" t="s">
        <v>9</v>
      </c>
      <c r="M1" t="s">
        <v>10</v>
      </c>
      <c r="N1" t="s">
        <v>11</v>
      </c>
      <c r="O1" t="s">
        <v>12</v>
      </c>
      <c r="P1" t="s">
        <v>13</v>
      </c>
      <c r="Q1" t="s">
        <v>14</v>
      </c>
      <c r="R1" t="s">
        <v>15</v>
      </c>
      <c r="S1" t="s">
        <v>16</v>
      </c>
      <c r="T1" t="s">
        <v>17</v>
      </c>
      <c r="U1" t="s">
        <v>18</v>
      </c>
      <c r="V1" t="s">
        <v>19</v>
      </c>
      <c r="W1" t="s">
        <v>20</v>
      </c>
      <c r="X1" t="s">
        <v>21</v>
      </c>
      <c r="Y1" t="s">
        <v>22</v>
      </c>
      <c r="Z1" t="s">
        <v>23</v>
      </c>
      <c r="AA1" t="s">
        <v>24</v>
      </c>
      <c r="AB1" s="4" t="s">
        <v>513</v>
      </c>
      <c r="AC1" t="s">
        <v>25</v>
      </c>
      <c r="AD1" s="4" t="s">
        <v>514</v>
      </c>
      <c r="AE1" t="s">
        <v>26</v>
      </c>
      <c r="AF1" s="4" t="s">
        <v>515</v>
      </c>
      <c r="AG1" t="s">
        <v>516</v>
      </c>
      <c r="AH1" t="s">
        <v>27</v>
      </c>
      <c r="AI1" t="s">
        <v>28</v>
      </c>
      <c r="AJ1" t="s">
        <v>29</v>
      </c>
      <c r="AK1" t="s">
        <v>30</v>
      </c>
      <c r="AL1" t="s">
        <v>31</v>
      </c>
      <c r="AM1" s="9" t="s">
        <v>517</v>
      </c>
      <c r="AN1" s="10" t="s">
        <v>521</v>
      </c>
      <c r="AO1" t="s">
        <v>518</v>
      </c>
    </row>
    <row r="2" spans="1:42" x14ac:dyDescent="0.3">
      <c r="A2" t="s">
        <v>199</v>
      </c>
      <c r="B2" t="s">
        <v>200</v>
      </c>
      <c r="C2" t="s">
        <v>538</v>
      </c>
      <c r="D2" t="s">
        <v>34</v>
      </c>
      <c r="E2" t="s">
        <v>35</v>
      </c>
      <c r="F2" t="s">
        <v>49</v>
      </c>
      <c r="G2" t="s">
        <v>50</v>
      </c>
      <c r="H2" t="s">
        <v>531</v>
      </c>
      <c r="I2" t="s">
        <v>51</v>
      </c>
      <c r="J2" t="s">
        <v>52</v>
      </c>
      <c r="K2">
        <v>6</v>
      </c>
      <c r="L2" t="s">
        <v>40</v>
      </c>
      <c r="M2" t="s">
        <v>53</v>
      </c>
      <c r="N2" t="s">
        <v>54</v>
      </c>
      <c r="O2">
        <v>24</v>
      </c>
      <c r="P2" t="s">
        <v>55</v>
      </c>
      <c r="Q2">
        <v>1000</v>
      </c>
      <c r="R2" t="s">
        <v>55</v>
      </c>
      <c r="S2">
        <v>1111</v>
      </c>
      <c r="T2" t="s">
        <v>392</v>
      </c>
      <c r="U2">
        <v>0</v>
      </c>
      <c r="V2" t="s">
        <v>46</v>
      </c>
      <c r="W2" s="1">
        <v>12975991.18</v>
      </c>
      <c r="X2" s="1">
        <v>12358086.84</v>
      </c>
      <c r="Y2" s="1">
        <v>10689201.99</v>
      </c>
      <c r="Z2" s="1">
        <v>10689201.99</v>
      </c>
      <c r="AA2" s="1">
        <v>10689201.99</v>
      </c>
      <c r="AB2" s="2">
        <f t="shared" ref="AB2:AB69" si="0">Z2-AA2</f>
        <v>0</v>
      </c>
      <c r="AC2" s="1">
        <v>10689201.99</v>
      </c>
      <c r="AD2" s="2">
        <f t="shared" ref="AD2:AD69" si="1">AA2-AC2</f>
        <v>0</v>
      </c>
      <c r="AE2" s="1">
        <v>10689201.99</v>
      </c>
      <c r="AF2" s="2">
        <f t="shared" ref="AF2:AF69" si="2">AC2-AE2</f>
        <v>0</v>
      </c>
      <c r="AG2" s="3">
        <f t="shared" ref="AG2:AG69" si="3">W2-Y2</f>
        <v>2286789.1899999995</v>
      </c>
      <c r="AH2">
        <v>0</v>
      </c>
      <c r="AI2" s="1">
        <v>617904.34</v>
      </c>
      <c r="AJ2">
        <v>0</v>
      </c>
      <c r="AK2">
        <v>0</v>
      </c>
      <c r="AL2" s="1">
        <v>617904.34</v>
      </c>
      <c r="AN2" s="1">
        <f>W2+AM2</f>
        <v>12975991.18</v>
      </c>
      <c r="AO2" s="1">
        <f>AN2-Y2</f>
        <v>2286789.1899999995</v>
      </c>
    </row>
    <row r="3" spans="1:42" x14ac:dyDescent="0.3">
      <c r="A3" t="s">
        <v>47</v>
      </c>
      <c r="B3" t="s">
        <v>48</v>
      </c>
      <c r="C3" t="s">
        <v>538</v>
      </c>
      <c r="D3" t="s">
        <v>34</v>
      </c>
      <c r="E3" t="s">
        <v>35</v>
      </c>
      <c r="F3" t="s">
        <v>49</v>
      </c>
      <c r="G3" t="s">
        <v>50</v>
      </c>
      <c r="H3" t="s">
        <v>531</v>
      </c>
      <c r="I3" t="s">
        <v>51</v>
      </c>
      <c r="J3" t="s">
        <v>52</v>
      </c>
      <c r="K3">
        <v>6</v>
      </c>
      <c r="L3" t="s">
        <v>40</v>
      </c>
      <c r="M3" t="s">
        <v>53</v>
      </c>
      <c r="N3" t="s">
        <v>54</v>
      </c>
      <c r="O3">
        <v>24</v>
      </c>
      <c r="P3" t="s">
        <v>55</v>
      </c>
      <c r="Q3">
        <v>1000</v>
      </c>
      <c r="R3" t="s">
        <v>55</v>
      </c>
      <c r="S3">
        <v>1131</v>
      </c>
      <c r="T3" t="s">
        <v>56</v>
      </c>
      <c r="U3">
        <v>0</v>
      </c>
      <c r="V3" t="s">
        <v>46</v>
      </c>
      <c r="W3" s="1">
        <v>717821089.28999996</v>
      </c>
      <c r="X3" s="1">
        <v>599999994.70000005</v>
      </c>
      <c r="Y3" s="1">
        <v>554330924.37</v>
      </c>
      <c r="Z3" s="1">
        <v>554330924.37</v>
      </c>
      <c r="AA3" s="1">
        <v>554330924.37</v>
      </c>
      <c r="AB3" s="2">
        <f t="shared" si="0"/>
        <v>0</v>
      </c>
      <c r="AC3" s="1">
        <v>554330924.37</v>
      </c>
      <c r="AD3" s="2">
        <f t="shared" si="1"/>
        <v>0</v>
      </c>
      <c r="AE3" s="1">
        <v>554330924.37</v>
      </c>
      <c r="AF3" s="2">
        <f t="shared" si="2"/>
        <v>0</v>
      </c>
      <c r="AG3" s="3">
        <f t="shared" si="3"/>
        <v>163490164.91999996</v>
      </c>
      <c r="AH3" s="1">
        <v>58893802</v>
      </c>
      <c r="AI3" s="1">
        <v>78064967.069999993</v>
      </c>
      <c r="AJ3">
        <v>0</v>
      </c>
      <c r="AK3" s="1">
        <v>19137674.48</v>
      </c>
      <c r="AL3" s="1">
        <v>117821094.59</v>
      </c>
      <c r="AM3" s="5">
        <v>-34339539.07</v>
      </c>
      <c r="AN3" s="1">
        <f t="shared" ref="AN3:AN70" si="4">W3+AM3</f>
        <v>683481550.21999991</v>
      </c>
      <c r="AO3" s="1">
        <f t="shared" ref="AO3:AO70" si="5">AN3-Y3</f>
        <v>129150625.8499999</v>
      </c>
    </row>
    <row r="4" spans="1:42" x14ac:dyDescent="0.3">
      <c r="A4" t="s">
        <v>199</v>
      </c>
      <c r="B4" t="s">
        <v>200</v>
      </c>
      <c r="C4" t="s">
        <v>538</v>
      </c>
      <c r="D4" t="s">
        <v>34</v>
      </c>
      <c r="E4" t="s">
        <v>35</v>
      </c>
      <c r="F4" t="s">
        <v>49</v>
      </c>
      <c r="G4" t="s">
        <v>50</v>
      </c>
      <c r="H4" t="s">
        <v>531</v>
      </c>
      <c r="I4" t="s">
        <v>51</v>
      </c>
      <c r="J4" t="s">
        <v>52</v>
      </c>
      <c r="K4">
        <v>6</v>
      </c>
      <c r="L4" t="s">
        <v>40</v>
      </c>
      <c r="M4" t="s">
        <v>53</v>
      </c>
      <c r="N4" t="s">
        <v>54</v>
      </c>
      <c r="O4">
        <v>24</v>
      </c>
      <c r="P4" t="s">
        <v>55</v>
      </c>
      <c r="Q4">
        <v>1000</v>
      </c>
      <c r="R4" t="s">
        <v>55</v>
      </c>
      <c r="S4">
        <v>1131</v>
      </c>
      <c r="T4" t="s">
        <v>56</v>
      </c>
      <c r="U4">
        <v>0</v>
      </c>
      <c r="V4" t="s">
        <v>46</v>
      </c>
      <c r="W4" s="1">
        <v>26371314.77</v>
      </c>
      <c r="X4" s="1">
        <v>44684572.030000001</v>
      </c>
      <c r="Y4" s="1">
        <v>27032739.329999998</v>
      </c>
      <c r="Z4" s="1">
        <v>27032739.329999998</v>
      </c>
      <c r="AA4" s="1">
        <v>27032739.329999998</v>
      </c>
      <c r="AB4" s="2">
        <f t="shared" si="0"/>
        <v>0</v>
      </c>
      <c r="AC4" s="1">
        <v>27032739.329999998</v>
      </c>
      <c r="AD4" s="2">
        <f t="shared" si="1"/>
        <v>0</v>
      </c>
      <c r="AE4" s="1">
        <v>27032739.329999998</v>
      </c>
      <c r="AF4" s="2">
        <f t="shared" si="2"/>
        <v>0</v>
      </c>
      <c r="AG4" s="3">
        <f t="shared" si="3"/>
        <v>-661424.55999999866</v>
      </c>
      <c r="AH4">
        <v>0</v>
      </c>
      <c r="AI4" s="1">
        <v>60478109.810000002</v>
      </c>
      <c r="AJ4">
        <v>0</v>
      </c>
      <c r="AK4" s="1">
        <v>78791367.069999993</v>
      </c>
      <c r="AL4" s="1">
        <v>-18313257.260000002</v>
      </c>
      <c r="AM4" s="5">
        <v>-26371314.77</v>
      </c>
      <c r="AN4" s="1">
        <f t="shared" si="4"/>
        <v>0</v>
      </c>
      <c r="AO4" s="1">
        <f t="shared" si="5"/>
        <v>-27032739.329999998</v>
      </c>
    </row>
    <row r="5" spans="1:42" x14ac:dyDescent="0.3">
      <c r="A5" t="s">
        <v>59</v>
      </c>
      <c r="B5" t="s">
        <v>60</v>
      </c>
      <c r="C5" t="s">
        <v>538</v>
      </c>
      <c r="D5" t="s">
        <v>34</v>
      </c>
      <c r="E5" t="s">
        <v>35</v>
      </c>
      <c r="F5" t="s">
        <v>49</v>
      </c>
      <c r="G5" t="s">
        <v>50</v>
      </c>
      <c r="H5" t="s">
        <v>531</v>
      </c>
      <c r="I5" t="s">
        <v>51</v>
      </c>
      <c r="J5" t="s">
        <v>52</v>
      </c>
      <c r="K5">
        <v>6</v>
      </c>
      <c r="L5" t="s">
        <v>40</v>
      </c>
      <c r="M5" t="s">
        <v>53</v>
      </c>
      <c r="N5" t="s">
        <v>54</v>
      </c>
      <c r="O5">
        <v>21</v>
      </c>
      <c r="P5" t="s">
        <v>71</v>
      </c>
      <c r="Q5">
        <v>1000</v>
      </c>
      <c r="R5" t="s">
        <v>55</v>
      </c>
      <c r="S5">
        <v>1211</v>
      </c>
      <c r="T5" t="s">
        <v>72</v>
      </c>
      <c r="U5">
        <v>42</v>
      </c>
      <c r="V5" t="s">
        <v>68</v>
      </c>
      <c r="W5" s="1">
        <v>480000</v>
      </c>
      <c r="X5">
        <v>0</v>
      </c>
      <c r="Y5" s="1">
        <v>165000</v>
      </c>
      <c r="Z5" s="1">
        <v>165000</v>
      </c>
      <c r="AA5" s="1">
        <v>165000</v>
      </c>
      <c r="AB5" s="2">
        <f t="shared" si="0"/>
        <v>0</v>
      </c>
      <c r="AC5" s="1">
        <v>165000</v>
      </c>
      <c r="AD5" s="2">
        <f t="shared" si="1"/>
        <v>0</v>
      </c>
      <c r="AE5" s="1">
        <v>165000</v>
      </c>
      <c r="AF5" s="2">
        <f t="shared" si="2"/>
        <v>0</v>
      </c>
      <c r="AG5" s="3">
        <f t="shared" si="3"/>
        <v>315000</v>
      </c>
      <c r="AH5" s="1">
        <v>480000</v>
      </c>
      <c r="AI5">
        <v>0</v>
      </c>
      <c r="AJ5">
        <v>0</v>
      </c>
      <c r="AK5">
        <v>0</v>
      </c>
      <c r="AL5" s="1">
        <v>480000</v>
      </c>
      <c r="AN5" s="1">
        <f t="shared" si="4"/>
        <v>480000</v>
      </c>
      <c r="AO5" s="1">
        <f t="shared" si="5"/>
        <v>315000</v>
      </c>
    </row>
    <row r="6" spans="1:42" x14ac:dyDescent="0.3">
      <c r="A6" t="s">
        <v>59</v>
      </c>
      <c r="B6" t="s">
        <v>60</v>
      </c>
      <c r="C6" t="s">
        <v>538</v>
      </c>
      <c r="D6" t="s">
        <v>34</v>
      </c>
      <c r="E6" t="s">
        <v>35</v>
      </c>
      <c r="F6" t="s">
        <v>49</v>
      </c>
      <c r="G6" t="s">
        <v>50</v>
      </c>
      <c r="H6" t="s">
        <v>531</v>
      </c>
      <c r="I6" t="s">
        <v>51</v>
      </c>
      <c r="J6" t="s">
        <v>52</v>
      </c>
      <c r="K6">
        <v>6</v>
      </c>
      <c r="L6" t="s">
        <v>40</v>
      </c>
      <c r="M6" t="s">
        <v>53</v>
      </c>
      <c r="N6" t="s">
        <v>54</v>
      </c>
      <c r="O6">
        <v>21</v>
      </c>
      <c r="P6" t="s">
        <v>71</v>
      </c>
      <c r="Q6">
        <v>1000</v>
      </c>
      <c r="R6" t="s">
        <v>55</v>
      </c>
      <c r="S6">
        <v>1211</v>
      </c>
      <c r="T6" t="s">
        <v>72</v>
      </c>
      <c r="U6">
        <v>51</v>
      </c>
      <c r="V6" t="s">
        <v>69</v>
      </c>
      <c r="W6" s="1">
        <v>480000</v>
      </c>
      <c r="X6">
        <v>0</v>
      </c>
      <c r="Y6" s="1">
        <v>320000</v>
      </c>
      <c r="Z6" s="1">
        <v>320000</v>
      </c>
      <c r="AA6" s="1">
        <v>320000</v>
      </c>
      <c r="AB6" s="2">
        <f t="shared" si="0"/>
        <v>0</v>
      </c>
      <c r="AC6" s="1">
        <v>300000</v>
      </c>
      <c r="AD6" s="2">
        <f t="shared" si="1"/>
        <v>20000</v>
      </c>
      <c r="AE6" s="1">
        <v>300000</v>
      </c>
      <c r="AF6" s="2">
        <f t="shared" si="2"/>
        <v>0</v>
      </c>
      <c r="AG6" s="3">
        <f t="shared" si="3"/>
        <v>160000</v>
      </c>
      <c r="AH6" s="1">
        <v>480000</v>
      </c>
      <c r="AI6">
        <v>0</v>
      </c>
      <c r="AJ6">
        <v>0</v>
      </c>
      <c r="AK6">
        <v>0</v>
      </c>
      <c r="AL6" s="1">
        <v>480000</v>
      </c>
      <c r="AN6" s="1">
        <f t="shared" si="4"/>
        <v>480000</v>
      </c>
      <c r="AO6" s="1">
        <f t="shared" si="5"/>
        <v>160000</v>
      </c>
    </row>
    <row r="7" spans="1:42" x14ac:dyDescent="0.3">
      <c r="A7" t="s">
        <v>199</v>
      </c>
      <c r="B7" t="s">
        <v>200</v>
      </c>
      <c r="C7" t="s">
        <v>538</v>
      </c>
      <c r="D7" t="s">
        <v>34</v>
      </c>
      <c r="E7" t="s">
        <v>35</v>
      </c>
      <c r="F7" t="s">
        <v>49</v>
      </c>
      <c r="G7" t="s">
        <v>50</v>
      </c>
      <c r="H7" t="s">
        <v>531</v>
      </c>
      <c r="I7" t="s">
        <v>51</v>
      </c>
      <c r="J7" t="s">
        <v>52</v>
      </c>
      <c r="K7">
        <v>6</v>
      </c>
      <c r="L7" t="s">
        <v>40</v>
      </c>
      <c r="M7" t="s">
        <v>53</v>
      </c>
      <c r="N7" t="s">
        <v>54</v>
      </c>
      <c r="O7">
        <v>24</v>
      </c>
      <c r="P7" t="s">
        <v>55</v>
      </c>
      <c r="Q7">
        <v>1000</v>
      </c>
      <c r="R7" t="s">
        <v>55</v>
      </c>
      <c r="S7">
        <v>1211</v>
      </c>
      <c r="T7" t="s">
        <v>72</v>
      </c>
      <c r="U7">
        <v>0</v>
      </c>
      <c r="V7" t="s">
        <v>46</v>
      </c>
      <c r="W7">
        <v>0</v>
      </c>
      <c r="X7">
        <v>0</v>
      </c>
      <c r="Y7" s="1">
        <v>646536.56000000006</v>
      </c>
      <c r="Z7" s="1">
        <v>646536.56000000006</v>
      </c>
      <c r="AA7" s="1">
        <v>646536.56000000006</v>
      </c>
      <c r="AB7" s="2">
        <f t="shared" si="0"/>
        <v>0</v>
      </c>
      <c r="AC7" s="1">
        <v>646536.56000000006</v>
      </c>
      <c r="AD7" s="2">
        <f t="shared" si="1"/>
        <v>0</v>
      </c>
      <c r="AE7" s="1">
        <v>646536.56000000006</v>
      </c>
      <c r="AF7" s="2">
        <f t="shared" si="2"/>
        <v>0</v>
      </c>
      <c r="AG7" s="3">
        <f t="shared" si="3"/>
        <v>-646536.56000000006</v>
      </c>
      <c r="AH7">
        <v>0</v>
      </c>
      <c r="AI7">
        <v>0</v>
      </c>
      <c r="AJ7">
        <v>0</v>
      </c>
      <c r="AK7">
        <v>0</v>
      </c>
      <c r="AL7">
        <v>0</v>
      </c>
      <c r="AN7" s="1">
        <f t="shared" si="4"/>
        <v>0</v>
      </c>
      <c r="AO7" s="1">
        <f t="shared" si="5"/>
        <v>-646536.56000000006</v>
      </c>
    </row>
    <row r="8" spans="1:42" x14ac:dyDescent="0.3">
      <c r="A8" t="s">
        <v>82</v>
      </c>
      <c r="B8" t="s">
        <v>83</v>
      </c>
      <c r="C8" t="s">
        <v>538</v>
      </c>
      <c r="D8" t="s">
        <v>34</v>
      </c>
      <c r="E8" t="s">
        <v>35</v>
      </c>
      <c r="F8" t="s">
        <v>49</v>
      </c>
      <c r="G8" t="s">
        <v>50</v>
      </c>
      <c r="H8" t="s">
        <v>531</v>
      </c>
      <c r="I8" t="s">
        <v>51</v>
      </c>
      <c r="J8" t="s">
        <v>52</v>
      </c>
      <c r="K8">
        <v>6</v>
      </c>
      <c r="L8" t="s">
        <v>40</v>
      </c>
      <c r="M8" t="s">
        <v>53</v>
      </c>
      <c r="N8" t="s">
        <v>54</v>
      </c>
      <c r="O8">
        <v>24</v>
      </c>
      <c r="P8" t="s">
        <v>55</v>
      </c>
      <c r="Q8">
        <v>1000</v>
      </c>
      <c r="R8" t="s">
        <v>55</v>
      </c>
      <c r="S8">
        <v>1221</v>
      </c>
      <c r="T8" t="s">
        <v>84</v>
      </c>
      <c r="U8">
        <v>0</v>
      </c>
      <c r="V8" t="s">
        <v>46</v>
      </c>
      <c r="W8" s="1">
        <v>26983786.079999998</v>
      </c>
      <c r="X8" s="1">
        <v>26943777.68</v>
      </c>
      <c r="Y8" s="1">
        <v>4616810.3600000003</v>
      </c>
      <c r="Z8" s="1">
        <v>4616810.3600000003</v>
      </c>
      <c r="AA8" s="1">
        <v>4616810.3600000003</v>
      </c>
      <c r="AB8" s="2">
        <f t="shared" si="0"/>
        <v>0</v>
      </c>
      <c r="AC8" s="1">
        <v>4616810.3600000003</v>
      </c>
      <c r="AD8" s="2">
        <f t="shared" si="1"/>
        <v>0</v>
      </c>
      <c r="AE8" s="1">
        <v>4616810.3600000003</v>
      </c>
      <c r="AF8" s="2">
        <f t="shared" si="2"/>
        <v>0</v>
      </c>
      <c r="AG8" s="3">
        <f t="shared" si="3"/>
        <v>22366975.719999999</v>
      </c>
      <c r="AH8">
        <v>0</v>
      </c>
      <c r="AI8" s="1">
        <v>40008.400000000001</v>
      </c>
      <c r="AJ8">
        <v>0</v>
      </c>
      <c r="AK8">
        <v>0</v>
      </c>
      <c r="AL8" s="1">
        <v>40008.400000000001</v>
      </c>
      <c r="AM8" s="5">
        <v>86641975.760000005</v>
      </c>
      <c r="AN8" s="1">
        <f t="shared" si="4"/>
        <v>113625761.84</v>
      </c>
      <c r="AO8" s="1">
        <f t="shared" si="5"/>
        <v>109008951.48</v>
      </c>
    </row>
    <row r="9" spans="1:42" x14ac:dyDescent="0.3">
      <c r="A9" t="s">
        <v>199</v>
      </c>
      <c r="B9" t="s">
        <v>200</v>
      </c>
      <c r="C9" t="s">
        <v>538</v>
      </c>
      <c r="D9" t="s">
        <v>34</v>
      </c>
      <c r="E9" t="s">
        <v>35</v>
      </c>
      <c r="F9" t="s">
        <v>49</v>
      </c>
      <c r="G9" t="s">
        <v>50</v>
      </c>
      <c r="H9" t="s">
        <v>531</v>
      </c>
      <c r="I9" t="s">
        <v>51</v>
      </c>
      <c r="J9" t="s">
        <v>52</v>
      </c>
      <c r="K9">
        <v>6</v>
      </c>
      <c r="L9" t="s">
        <v>40</v>
      </c>
      <c r="M9" t="s">
        <v>53</v>
      </c>
      <c r="N9" t="s">
        <v>54</v>
      </c>
      <c r="O9">
        <v>24</v>
      </c>
      <c r="P9" t="s">
        <v>55</v>
      </c>
      <c r="Q9" s="8">
        <v>1000</v>
      </c>
      <c r="R9" s="8" t="s">
        <v>55</v>
      </c>
      <c r="S9" s="8">
        <v>1221</v>
      </c>
      <c r="T9" s="8" t="s">
        <v>84</v>
      </c>
      <c r="U9" s="8">
        <v>0</v>
      </c>
      <c r="V9" s="8" t="s">
        <v>46</v>
      </c>
      <c r="W9" s="11">
        <v>93113377.049999997</v>
      </c>
      <c r="X9" s="1">
        <v>96348361.019999996</v>
      </c>
      <c r="Y9" s="1">
        <v>89260449.030000001</v>
      </c>
      <c r="Z9" s="1">
        <v>89260449.030000001</v>
      </c>
      <c r="AA9" s="1">
        <v>89260449.030000001</v>
      </c>
      <c r="AB9" s="2">
        <f t="shared" si="0"/>
        <v>0</v>
      </c>
      <c r="AC9" s="1">
        <v>89260449.030000001</v>
      </c>
      <c r="AD9" s="2">
        <f t="shared" si="1"/>
        <v>0</v>
      </c>
      <c r="AE9" s="11">
        <v>89260449.030000001</v>
      </c>
      <c r="AF9" s="2">
        <f t="shared" si="2"/>
        <v>0</v>
      </c>
      <c r="AG9" s="12">
        <f t="shared" si="3"/>
        <v>3852928.0199999958</v>
      </c>
      <c r="AH9">
        <v>0</v>
      </c>
      <c r="AI9" s="1">
        <v>13900502.49</v>
      </c>
      <c r="AJ9">
        <v>0</v>
      </c>
      <c r="AK9" s="1">
        <v>17135486.460000001</v>
      </c>
      <c r="AL9" s="1">
        <v>-3234983.97</v>
      </c>
      <c r="AM9" s="6">
        <v>-93113377.049999997</v>
      </c>
      <c r="AN9" s="1">
        <f t="shared" si="4"/>
        <v>0</v>
      </c>
      <c r="AO9" s="1">
        <f t="shared" si="5"/>
        <v>-89260449.030000001</v>
      </c>
      <c r="AP9" s="5">
        <f>SUBTOTAL(9,AN8:AN9)</f>
        <v>113625761.84</v>
      </c>
    </row>
    <row r="10" spans="1:42" x14ac:dyDescent="0.3">
      <c r="A10" t="s">
        <v>199</v>
      </c>
      <c r="B10" t="s">
        <v>200</v>
      </c>
      <c r="C10" t="s">
        <v>538</v>
      </c>
      <c r="D10" t="s">
        <v>34</v>
      </c>
      <c r="E10" t="s">
        <v>35</v>
      </c>
      <c r="F10" t="s">
        <v>49</v>
      </c>
      <c r="G10" t="s">
        <v>50</v>
      </c>
      <c r="H10" t="s">
        <v>531</v>
      </c>
      <c r="I10" t="s">
        <v>51</v>
      </c>
      <c r="J10" t="s">
        <v>52</v>
      </c>
      <c r="K10">
        <v>6</v>
      </c>
      <c r="L10" t="s">
        <v>40</v>
      </c>
      <c r="M10" t="s">
        <v>53</v>
      </c>
      <c r="N10" t="s">
        <v>54</v>
      </c>
      <c r="O10">
        <v>24</v>
      </c>
      <c r="P10" t="s">
        <v>55</v>
      </c>
      <c r="Q10">
        <v>1000</v>
      </c>
      <c r="R10" t="s">
        <v>55</v>
      </c>
      <c r="S10">
        <v>1231</v>
      </c>
      <c r="T10" t="s">
        <v>393</v>
      </c>
      <c r="U10">
        <v>0</v>
      </c>
      <c r="V10" t="s">
        <v>46</v>
      </c>
      <c r="W10" s="1">
        <v>26400</v>
      </c>
      <c r="X10" s="1">
        <v>26400</v>
      </c>
      <c r="Y10">
        <v>0</v>
      </c>
      <c r="Z10">
        <v>0</v>
      </c>
      <c r="AA10">
        <v>0</v>
      </c>
      <c r="AB10" s="2">
        <f t="shared" si="0"/>
        <v>0</v>
      </c>
      <c r="AC10">
        <v>0</v>
      </c>
      <c r="AD10" s="2">
        <f t="shared" si="1"/>
        <v>0</v>
      </c>
      <c r="AE10">
        <v>0</v>
      </c>
      <c r="AF10" s="2">
        <f t="shared" si="2"/>
        <v>0</v>
      </c>
      <c r="AG10" s="3">
        <f t="shared" si="3"/>
        <v>26400</v>
      </c>
      <c r="AH10">
        <v>0</v>
      </c>
      <c r="AI10">
        <v>0</v>
      </c>
      <c r="AJ10">
        <v>0</v>
      </c>
      <c r="AK10">
        <v>0</v>
      </c>
      <c r="AL10">
        <v>0</v>
      </c>
      <c r="AM10" s="5">
        <v>-26400</v>
      </c>
      <c r="AN10" s="1">
        <f t="shared" si="4"/>
        <v>0</v>
      </c>
      <c r="AO10" s="1">
        <f t="shared" si="5"/>
        <v>0</v>
      </c>
    </row>
    <row r="11" spans="1:42" x14ac:dyDescent="0.3">
      <c r="A11" t="s">
        <v>47</v>
      </c>
      <c r="B11" t="s">
        <v>48</v>
      </c>
      <c r="C11" t="s">
        <v>538</v>
      </c>
      <c r="D11" t="s">
        <v>34</v>
      </c>
      <c r="E11" t="s">
        <v>35</v>
      </c>
      <c r="F11" t="s">
        <v>49</v>
      </c>
      <c r="G11" t="s">
        <v>50</v>
      </c>
      <c r="H11" t="s">
        <v>531</v>
      </c>
      <c r="I11" t="s">
        <v>51</v>
      </c>
      <c r="J11" t="s">
        <v>52</v>
      </c>
      <c r="K11">
        <v>6</v>
      </c>
      <c r="L11" t="s">
        <v>40</v>
      </c>
      <c r="M11" t="s">
        <v>53</v>
      </c>
      <c r="N11" t="s">
        <v>54</v>
      </c>
      <c r="O11">
        <v>24</v>
      </c>
      <c r="P11" t="s">
        <v>55</v>
      </c>
      <c r="Q11">
        <v>1000</v>
      </c>
      <c r="R11" t="s">
        <v>55</v>
      </c>
      <c r="S11">
        <v>1321</v>
      </c>
      <c r="T11" t="s">
        <v>394</v>
      </c>
      <c r="U11">
        <v>0</v>
      </c>
      <c r="V11" t="s">
        <v>46</v>
      </c>
      <c r="W11" s="1"/>
      <c r="X11" s="1"/>
      <c r="AB11" s="2"/>
      <c r="AD11" s="2"/>
      <c r="AF11" s="2"/>
      <c r="AG11" s="3"/>
      <c r="AM11" s="5">
        <v>9673021.4100000001</v>
      </c>
      <c r="AN11" s="1">
        <f t="shared" si="4"/>
        <v>9673021.4100000001</v>
      </c>
      <c r="AO11" s="1"/>
    </row>
    <row r="12" spans="1:42" x14ac:dyDescent="0.3">
      <c r="A12" t="s">
        <v>199</v>
      </c>
      <c r="B12" t="s">
        <v>200</v>
      </c>
      <c r="C12" t="s">
        <v>538</v>
      </c>
      <c r="D12" t="s">
        <v>34</v>
      </c>
      <c r="E12" t="s">
        <v>35</v>
      </c>
      <c r="F12" t="s">
        <v>49</v>
      </c>
      <c r="G12" t="s">
        <v>50</v>
      </c>
      <c r="H12" t="s">
        <v>531</v>
      </c>
      <c r="I12" t="s">
        <v>51</v>
      </c>
      <c r="J12" t="s">
        <v>52</v>
      </c>
      <c r="K12">
        <v>6</v>
      </c>
      <c r="L12" t="s">
        <v>40</v>
      </c>
      <c r="M12" t="s">
        <v>53</v>
      </c>
      <c r="N12" t="s">
        <v>54</v>
      </c>
      <c r="O12">
        <v>24</v>
      </c>
      <c r="P12" t="s">
        <v>55</v>
      </c>
      <c r="Q12">
        <v>1000</v>
      </c>
      <c r="R12" t="s">
        <v>55</v>
      </c>
      <c r="S12">
        <v>1321</v>
      </c>
      <c r="T12" t="s">
        <v>394</v>
      </c>
      <c r="U12">
        <v>0</v>
      </c>
      <c r="V12" t="s">
        <v>46</v>
      </c>
      <c r="W12" s="1">
        <v>12028554</v>
      </c>
      <c r="X12" s="1">
        <v>20250338.210000001</v>
      </c>
      <c r="Y12" s="1">
        <v>10835713.25</v>
      </c>
      <c r="Z12" s="1">
        <v>10835713.25</v>
      </c>
      <c r="AA12" s="1">
        <v>10835713.25</v>
      </c>
      <c r="AB12" s="2">
        <f t="shared" si="0"/>
        <v>0</v>
      </c>
      <c r="AC12" s="1">
        <v>10832908.58</v>
      </c>
      <c r="AD12" s="2">
        <f t="shared" si="1"/>
        <v>2804.6699999999255</v>
      </c>
      <c r="AE12" s="1">
        <v>10832335.66</v>
      </c>
      <c r="AF12" s="2">
        <f t="shared" si="2"/>
        <v>572.91999999992549</v>
      </c>
      <c r="AG12" s="3">
        <f t="shared" si="3"/>
        <v>1192840.75</v>
      </c>
      <c r="AH12">
        <v>0</v>
      </c>
      <c r="AI12" s="1">
        <v>65361.22</v>
      </c>
      <c r="AJ12">
        <v>0</v>
      </c>
      <c r="AK12" s="1">
        <v>8287145.4299999997</v>
      </c>
      <c r="AL12" s="1">
        <v>-8221784.21</v>
      </c>
      <c r="AM12" s="5">
        <v>-10415696.199999999</v>
      </c>
      <c r="AN12" s="1">
        <f t="shared" si="4"/>
        <v>1612857.8000000007</v>
      </c>
      <c r="AO12" s="1">
        <f t="shared" si="5"/>
        <v>-9222855.4499999993</v>
      </c>
    </row>
    <row r="13" spans="1:42" x14ac:dyDescent="0.3">
      <c r="A13" t="s">
        <v>47</v>
      </c>
      <c r="B13" t="s">
        <v>48</v>
      </c>
      <c r="C13" t="s">
        <v>538</v>
      </c>
      <c r="D13" t="s">
        <v>34</v>
      </c>
      <c r="E13" t="s">
        <v>35</v>
      </c>
      <c r="F13" t="s">
        <v>49</v>
      </c>
      <c r="G13" t="s">
        <v>50</v>
      </c>
      <c r="H13" t="s">
        <v>531</v>
      </c>
      <c r="I13" t="s">
        <v>51</v>
      </c>
      <c r="J13" t="s">
        <v>52</v>
      </c>
      <c r="K13">
        <v>6</v>
      </c>
      <c r="L13" t="s">
        <v>40</v>
      </c>
      <c r="M13" t="s">
        <v>53</v>
      </c>
      <c r="N13" t="s">
        <v>54</v>
      </c>
      <c r="O13">
        <v>24</v>
      </c>
      <c r="P13" t="s">
        <v>55</v>
      </c>
      <c r="Q13">
        <v>1000</v>
      </c>
      <c r="R13" t="s">
        <v>55</v>
      </c>
      <c r="S13">
        <v>1322</v>
      </c>
      <c r="T13" t="s">
        <v>57</v>
      </c>
      <c r="U13">
        <v>0</v>
      </c>
      <c r="V13" t="s">
        <v>46</v>
      </c>
      <c r="W13" s="1">
        <v>110301618.84999999</v>
      </c>
      <c r="X13" s="1">
        <v>69091134.349999994</v>
      </c>
      <c r="Y13">
        <v>0</v>
      </c>
      <c r="Z13">
        <v>0</v>
      </c>
      <c r="AA13">
        <v>0</v>
      </c>
      <c r="AB13" s="2">
        <f t="shared" si="0"/>
        <v>0</v>
      </c>
      <c r="AC13">
        <v>0</v>
      </c>
      <c r="AD13" s="2">
        <f t="shared" si="1"/>
        <v>0</v>
      </c>
      <c r="AE13">
        <v>0</v>
      </c>
      <c r="AF13" s="2">
        <f t="shared" si="2"/>
        <v>0</v>
      </c>
      <c r="AG13" s="3">
        <f t="shared" si="3"/>
        <v>110301618.84999999</v>
      </c>
      <c r="AH13" s="1">
        <v>9210483.8499999996</v>
      </c>
      <c r="AI13" s="1">
        <v>32000000.649999999</v>
      </c>
      <c r="AJ13">
        <v>0</v>
      </c>
      <c r="AK13">
        <v>0</v>
      </c>
      <c r="AL13" s="1">
        <v>41210484.5</v>
      </c>
      <c r="AM13" s="5">
        <v>20773508.950000003</v>
      </c>
      <c r="AN13" s="1">
        <f t="shared" si="4"/>
        <v>131075127.8</v>
      </c>
      <c r="AO13" s="1">
        <f t="shared" si="5"/>
        <v>131075127.8</v>
      </c>
    </row>
    <row r="14" spans="1:42" x14ac:dyDescent="0.3">
      <c r="A14" t="s">
        <v>199</v>
      </c>
      <c r="B14" t="s">
        <v>200</v>
      </c>
      <c r="C14" t="s">
        <v>538</v>
      </c>
      <c r="D14" t="s">
        <v>34</v>
      </c>
      <c r="E14" t="s">
        <v>35</v>
      </c>
      <c r="F14" t="s">
        <v>49</v>
      </c>
      <c r="G14" t="s">
        <v>50</v>
      </c>
      <c r="H14" t="s">
        <v>531</v>
      </c>
      <c r="I14" t="s">
        <v>51</v>
      </c>
      <c r="J14" t="s">
        <v>52</v>
      </c>
      <c r="K14">
        <v>6</v>
      </c>
      <c r="L14" t="s">
        <v>40</v>
      </c>
      <c r="M14" t="s">
        <v>53</v>
      </c>
      <c r="N14" t="s">
        <v>54</v>
      </c>
      <c r="O14">
        <v>24</v>
      </c>
      <c r="P14" t="s">
        <v>55</v>
      </c>
      <c r="Q14">
        <v>1000</v>
      </c>
      <c r="R14" t="s">
        <v>55</v>
      </c>
      <c r="S14">
        <v>1322</v>
      </c>
      <c r="T14" t="s">
        <v>57</v>
      </c>
      <c r="U14">
        <v>0</v>
      </c>
      <c r="V14" t="s">
        <v>46</v>
      </c>
      <c r="W14" s="1">
        <v>9983921.1799999997</v>
      </c>
      <c r="X14" s="1">
        <v>88907687.939999998</v>
      </c>
      <c r="Y14" s="1">
        <v>9646706.1199999992</v>
      </c>
      <c r="Z14" s="1">
        <v>9646706.1199999992</v>
      </c>
      <c r="AA14" s="1">
        <v>9646706.1199999992</v>
      </c>
      <c r="AB14" s="2">
        <f t="shared" si="0"/>
        <v>0</v>
      </c>
      <c r="AC14" s="1">
        <v>9589033.3100000005</v>
      </c>
      <c r="AD14" s="2">
        <f t="shared" si="1"/>
        <v>57672.809999998659</v>
      </c>
      <c r="AE14" s="1">
        <v>9576429.1400000006</v>
      </c>
      <c r="AF14" s="2">
        <f t="shared" si="2"/>
        <v>12604.169999999925</v>
      </c>
      <c r="AG14" s="3">
        <f t="shared" si="3"/>
        <v>337215.06000000052</v>
      </c>
      <c r="AH14">
        <v>0</v>
      </c>
      <c r="AI14" s="1">
        <v>653612.24</v>
      </c>
      <c r="AJ14">
        <v>0</v>
      </c>
      <c r="AK14" s="1">
        <v>79577379</v>
      </c>
      <c r="AL14" s="1">
        <v>-78923766.760000005</v>
      </c>
      <c r="AM14" s="5">
        <v>-9983921.1799999997</v>
      </c>
      <c r="AN14" s="1">
        <f t="shared" si="4"/>
        <v>0</v>
      </c>
      <c r="AO14" s="1">
        <f t="shared" si="5"/>
        <v>-9646706.1199999992</v>
      </c>
    </row>
    <row r="15" spans="1:42" x14ac:dyDescent="0.3">
      <c r="A15" t="s">
        <v>199</v>
      </c>
      <c r="B15" t="s">
        <v>200</v>
      </c>
      <c r="C15" t="s">
        <v>538</v>
      </c>
      <c r="D15" t="s">
        <v>34</v>
      </c>
      <c r="E15" t="s">
        <v>35</v>
      </c>
      <c r="F15" t="s">
        <v>49</v>
      </c>
      <c r="G15" t="s">
        <v>50</v>
      </c>
      <c r="H15" t="s">
        <v>531</v>
      </c>
      <c r="I15" t="s">
        <v>51</v>
      </c>
      <c r="J15" t="s">
        <v>52</v>
      </c>
      <c r="K15">
        <v>6</v>
      </c>
      <c r="L15" t="s">
        <v>40</v>
      </c>
      <c r="M15" t="s">
        <v>53</v>
      </c>
      <c r="N15" t="s">
        <v>54</v>
      </c>
      <c r="O15">
        <v>24</v>
      </c>
      <c r="P15" t="s">
        <v>55</v>
      </c>
      <c r="Q15">
        <v>1000</v>
      </c>
      <c r="R15" t="s">
        <v>55</v>
      </c>
      <c r="S15">
        <v>1331</v>
      </c>
      <c r="T15" t="s">
        <v>395</v>
      </c>
      <c r="U15">
        <v>0</v>
      </c>
      <c r="V15" t="s">
        <v>46</v>
      </c>
      <c r="W15" s="1">
        <v>700000</v>
      </c>
      <c r="X15" s="1">
        <v>600000</v>
      </c>
      <c r="Y15" s="1">
        <v>629301.63</v>
      </c>
      <c r="Z15" s="1">
        <v>629301.63</v>
      </c>
      <c r="AA15" s="1">
        <v>629301.63</v>
      </c>
      <c r="AB15" s="2">
        <f t="shared" si="0"/>
        <v>0</v>
      </c>
      <c r="AC15" s="1">
        <v>629301.63</v>
      </c>
      <c r="AD15" s="2">
        <f t="shared" si="1"/>
        <v>0</v>
      </c>
      <c r="AE15" s="1">
        <v>629301.63</v>
      </c>
      <c r="AF15" s="2">
        <f t="shared" si="2"/>
        <v>0</v>
      </c>
      <c r="AG15" s="3">
        <f t="shared" si="3"/>
        <v>70698.37</v>
      </c>
      <c r="AH15">
        <v>0</v>
      </c>
      <c r="AI15" s="1">
        <v>100000</v>
      </c>
      <c r="AJ15">
        <v>0</v>
      </c>
      <c r="AK15">
        <v>0</v>
      </c>
      <c r="AL15" s="1">
        <v>100000</v>
      </c>
      <c r="AN15" s="1">
        <f t="shared" si="4"/>
        <v>700000</v>
      </c>
      <c r="AO15" s="1">
        <f t="shared" si="5"/>
        <v>70698.37</v>
      </c>
    </row>
    <row r="16" spans="1:42" x14ac:dyDescent="0.3">
      <c r="A16" t="s">
        <v>199</v>
      </c>
      <c r="B16" t="s">
        <v>200</v>
      </c>
      <c r="C16" t="s">
        <v>538</v>
      </c>
      <c r="D16" t="s">
        <v>34</v>
      </c>
      <c r="E16" t="s">
        <v>35</v>
      </c>
      <c r="F16" t="s">
        <v>49</v>
      </c>
      <c r="G16" t="s">
        <v>50</v>
      </c>
      <c r="H16" t="s">
        <v>531</v>
      </c>
      <c r="I16" t="s">
        <v>51</v>
      </c>
      <c r="J16" t="s">
        <v>52</v>
      </c>
      <c r="K16">
        <v>6</v>
      </c>
      <c r="L16" t="s">
        <v>40</v>
      </c>
      <c r="M16" t="s">
        <v>53</v>
      </c>
      <c r="N16" t="s">
        <v>54</v>
      </c>
      <c r="O16">
        <v>24</v>
      </c>
      <c r="P16" t="s">
        <v>55</v>
      </c>
      <c r="Q16">
        <v>1000</v>
      </c>
      <c r="R16" t="s">
        <v>55</v>
      </c>
      <c r="S16">
        <v>1341</v>
      </c>
      <c r="T16" t="s">
        <v>396</v>
      </c>
      <c r="U16">
        <v>0</v>
      </c>
      <c r="V16" t="s">
        <v>46</v>
      </c>
      <c r="W16" s="1">
        <v>7500000</v>
      </c>
      <c r="X16" s="1">
        <v>7500000</v>
      </c>
      <c r="Y16" s="1">
        <v>2153826.4</v>
      </c>
      <c r="Z16" s="1">
        <v>2153826.4</v>
      </c>
      <c r="AA16" s="1">
        <v>2153826.4</v>
      </c>
      <c r="AB16" s="2">
        <f t="shared" si="0"/>
        <v>0</v>
      </c>
      <c r="AC16" s="1">
        <v>2153826.4</v>
      </c>
      <c r="AD16" s="2">
        <f t="shared" si="1"/>
        <v>0</v>
      </c>
      <c r="AE16" s="1">
        <v>2153826.4</v>
      </c>
      <c r="AF16" s="2">
        <f t="shared" si="2"/>
        <v>0</v>
      </c>
      <c r="AG16" s="3">
        <f t="shared" si="3"/>
        <v>5346173.5999999996</v>
      </c>
      <c r="AH16">
        <v>0</v>
      </c>
      <c r="AI16">
        <v>0</v>
      </c>
      <c r="AJ16">
        <v>0</v>
      </c>
      <c r="AK16">
        <v>0</v>
      </c>
      <c r="AL16">
        <v>0</v>
      </c>
      <c r="AM16" s="5">
        <v>-5000000</v>
      </c>
      <c r="AN16" s="1">
        <f t="shared" si="4"/>
        <v>2500000</v>
      </c>
      <c r="AO16" s="1">
        <f t="shared" si="5"/>
        <v>346173.60000000009</v>
      </c>
    </row>
    <row r="17" spans="1:41" x14ac:dyDescent="0.3">
      <c r="A17" t="s">
        <v>47</v>
      </c>
      <c r="B17" t="s">
        <v>48</v>
      </c>
      <c r="C17" t="s">
        <v>538</v>
      </c>
      <c r="D17" t="s">
        <v>34</v>
      </c>
      <c r="E17" t="s">
        <v>35</v>
      </c>
      <c r="F17" t="s">
        <v>49</v>
      </c>
      <c r="G17" t="s">
        <v>50</v>
      </c>
      <c r="H17" t="s">
        <v>531</v>
      </c>
      <c r="I17" t="s">
        <v>51</v>
      </c>
      <c r="J17" t="s">
        <v>52</v>
      </c>
      <c r="K17">
        <v>6</v>
      </c>
      <c r="L17" t="s">
        <v>40</v>
      </c>
      <c r="M17" t="s">
        <v>53</v>
      </c>
      <c r="N17" t="s">
        <v>54</v>
      </c>
      <c r="O17">
        <v>24</v>
      </c>
      <c r="P17" t="s">
        <v>55</v>
      </c>
      <c r="Q17">
        <v>1000</v>
      </c>
      <c r="R17" t="s">
        <v>55</v>
      </c>
      <c r="S17">
        <v>1411</v>
      </c>
      <c r="T17" t="s">
        <v>397</v>
      </c>
      <c r="U17">
        <v>0</v>
      </c>
      <c r="V17" t="s">
        <v>46</v>
      </c>
      <c r="W17" s="1"/>
      <c r="X17" s="1"/>
      <c r="Y17" s="1"/>
      <c r="Z17" s="1"/>
      <c r="AA17" s="1"/>
      <c r="AB17" s="2"/>
      <c r="AC17" s="1"/>
      <c r="AD17" s="2"/>
      <c r="AE17" s="1"/>
      <c r="AF17" s="2"/>
      <c r="AG17" s="3"/>
      <c r="AM17" s="5">
        <v>46754998.200000003</v>
      </c>
      <c r="AN17" s="1">
        <f t="shared" ref="AN17:AN20" si="6">W17+AM17</f>
        <v>46754998.200000003</v>
      </c>
      <c r="AO17" s="1">
        <f t="shared" ref="AO17:AO20" si="7">AN17-Y17</f>
        <v>46754998.200000003</v>
      </c>
    </row>
    <row r="18" spans="1:41" x14ac:dyDescent="0.3">
      <c r="A18" t="s">
        <v>47</v>
      </c>
      <c r="B18" t="s">
        <v>48</v>
      </c>
      <c r="C18" t="s">
        <v>538</v>
      </c>
      <c r="D18" t="s">
        <v>34</v>
      </c>
      <c r="E18" t="s">
        <v>35</v>
      </c>
      <c r="F18" t="s">
        <v>49</v>
      </c>
      <c r="G18" t="s">
        <v>50</v>
      </c>
      <c r="H18" t="s">
        <v>531</v>
      </c>
      <c r="I18" t="s">
        <v>51</v>
      </c>
      <c r="J18" t="s">
        <v>52</v>
      </c>
      <c r="K18">
        <v>6</v>
      </c>
      <c r="L18" t="s">
        <v>40</v>
      </c>
      <c r="M18" t="s">
        <v>53</v>
      </c>
      <c r="N18" t="s">
        <v>54</v>
      </c>
      <c r="O18">
        <v>24</v>
      </c>
      <c r="P18" t="s">
        <v>55</v>
      </c>
      <c r="Q18">
        <v>1000</v>
      </c>
      <c r="R18" t="s">
        <v>55</v>
      </c>
      <c r="S18">
        <v>1421</v>
      </c>
      <c r="T18" t="s">
        <v>398</v>
      </c>
      <c r="U18">
        <v>0</v>
      </c>
      <c r="V18" t="s">
        <v>46</v>
      </c>
      <c r="W18" s="1"/>
      <c r="X18" s="1"/>
      <c r="Y18" s="1"/>
      <c r="Z18" s="1"/>
      <c r="AA18" s="1"/>
      <c r="AB18" s="2"/>
      <c r="AC18" s="1"/>
      <c r="AD18" s="2"/>
      <c r="AE18" s="1"/>
      <c r="AF18" s="2"/>
      <c r="AG18" s="3"/>
      <c r="AM18" s="5">
        <v>24377499.099999998</v>
      </c>
      <c r="AN18" s="1">
        <f t="shared" si="6"/>
        <v>24377499.099999998</v>
      </c>
      <c r="AO18" s="1">
        <f t="shared" si="7"/>
        <v>24377499.099999998</v>
      </c>
    </row>
    <row r="19" spans="1:41" x14ac:dyDescent="0.3">
      <c r="A19" t="s">
        <v>47</v>
      </c>
      <c r="B19" t="s">
        <v>48</v>
      </c>
      <c r="C19" t="s">
        <v>538</v>
      </c>
      <c r="D19" t="s">
        <v>34</v>
      </c>
      <c r="E19" t="s">
        <v>35</v>
      </c>
      <c r="F19" t="s">
        <v>49</v>
      </c>
      <c r="G19" t="s">
        <v>50</v>
      </c>
      <c r="H19" t="s">
        <v>531</v>
      </c>
      <c r="I19" t="s">
        <v>51</v>
      </c>
      <c r="J19" t="s">
        <v>52</v>
      </c>
      <c r="K19">
        <v>6</v>
      </c>
      <c r="L19" t="s">
        <v>40</v>
      </c>
      <c r="M19" t="s">
        <v>53</v>
      </c>
      <c r="N19" t="s">
        <v>54</v>
      </c>
      <c r="O19">
        <v>24</v>
      </c>
      <c r="P19" t="s">
        <v>55</v>
      </c>
      <c r="Q19">
        <v>1000</v>
      </c>
      <c r="R19" t="s">
        <v>55</v>
      </c>
      <c r="S19">
        <v>1431</v>
      </c>
      <c r="T19" t="s">
        <v>399</v>
      </c>
      <c r="U19">
        <v>0</v>
      </c>
      <c r="V19" t="s">
        <v>46</v>
      </c>
      <c r="W19" s="1"/>
      <c r="X19" s="1"/>
      <c r="Y19" s="1"/>
      <c r="Z19" s="1"/>
      <c r="AA19" s="1"/>
      <c r="AB19" s="2"/>
      <c r="AC19" s="1"/>
      <c r="AD19" s="2"/>
      <c r="AE19" s="1"/>
      <c r="AF19" s="2"/>
      <c r="AG19" s="3"/>
      <c r="AM19" s="5">
        <v>16251666.07</v>
      </c>
      <c r="AN19" s="1">
        <f t="shared" si="6"/>
        <v>16251666.07</v>
      </c>
      <c r="AO19" s="1">
        <f t="shared" si="7"/>
        <v>16251666.07</v>
      </c>
    </row>
    <row r="20" spans="1:41" x14ac:dyDescent="0.3">
      <c r="A20" t="s">
        <v>199</v>
      </c>
      <c r="B20" t="s">
        <v>200</v>
      </c>
      <c r="C20" t="s">
        <v>538</v>
      </c>
      <c r="D20" t="s">
        <v>34</v>
      </c>
      <c r="E20" t="s">
        <v>35</v>
      </c>
      <c r="F20" t="s">
        <v>49</v>
      </c>
      <c r="G20" t="s">
        <v>50</v>
      </c>
      <c r="H20" t="s">
        <v>531</v>
      </c>
      <c r="I20" t="s">
        <v>51</v>
      </c>
      <c r="J20" t="s">
        <v>52</v>
      </c>
      <c r="K20">
        <v>6</v>
      </c>
      <c r="L20" t="s">
        <v>40</v>
      </c>
      <c r="M20" t="s">
        <v>53</v>
      </c>
      <c r="N20" t="s">
        <v>54</v>
      </c>
      <c r="O20">
        <v>24</v>
      </c>
      <c r="P20" t="s">
        <v>55</v>
      </c>
      <c r="Q20">
        <v>1000</v>
      </c>
      <c r="R20" t="s">
        <v>55</v>
      </c>
      <c r="S20">
        <v>1411</v>
      </c>
      <c r="T20" t="s">
        <v>397</v>
      </c>
      <c r="U20">
        <v>0</v>
      </c>
      <c r="V20" t="s">
        <v>46</v>
      </c>
      <c r="W20" s="1">
        <v>51963353.280000001</v>
      </c>
      <c r="X20" s="1">
        <v>51611491.210000001</v>
      </c>
      <c r="Y20" s="1">
        <v>42344366.130000003</v>
      </c>
      <c r="Z20" s="1">
        <v>42344366.130000003</v>
      </c>
      <c r="AA20" s="1">
        <v>42344366.130000003</v>
      </c>
      <c r="AB20" s="2">
        <f t="shared" si="0"/>
        <v>0</v>
      </c>
      <c r="AC20" s="1">
        <v>42344366.130000003</v>
      </c>
      <c r="AD20" s="2">
        <f t="shared" si="1"/>
        <v>0</v>
      </c>
      <c r="AE20" s="1">
        <v>42339778.920000002</v>
      </c>
      <c r="AF20" s="2">
        <f t="shared" si="2"/>
        <v>4587.2100000008941</v>
      </c>
      <c r="AG20" s="3">
        <f t="shared" si="3"/>
        <v>9618987.1499999985</v>
      </c>
      <c r="AH20">
        <v>0</v>
      </c>
      <c r="AI20" s="1">
        <v>351862.07</v>
      </c>
      <c r="AJ20">
        <v>0</v>
      </c>
      <c r="AK20">
        <v>0</v>
      </c>
      <c r="AL20" s="1">
        <v>351862.07</v>
      </c>
      <c r="AM20" s="5">
        <v>-51963353.280000001</v>
      </c>
      <c r="AN20" s="1">
        <f t="shared" si="6"/>
        <v>0</v>
      </c>
      <c r="AO20" s="1">
        <f t="shared" si="7"/>
        <v>-42344366.130000003</v>
      </c>
    </row>
    <row r="21" spans="1:41" x14ac:dyDescent="0.3">
      <c r="A21" t="s">
        <v>199</v>
      </c>
      <c r="B21" t="s">
        <v>200</v>
      </c>
      <c r="C21" t="s">
        <v>538</v>
      </c>
      <c r="D21" t="s">
        <v>34</v>
      </c>
      <c r="E21" t="s">
        <v>35</v>
      </c>
      <c r="F21" t="s">
        <v>49</v>
      </c>
      <c r="G21" t="s">
        <v>50</v>
      </c>
      <c r="H21" t="s">
        <v>531</v>
      </c>
      <c r="I21" t="s">
        <v>51</v>
      </c>
      <c r="J21" t="s">
        <v>52</v>
      </c>
      <c r="K21">
        <v>6</v>
      </c>
      <c r="L21" t="s">
        <v>40</v>
      </c>
      <c r="M21" t="s">
        <v>53</v>
      </c>
      <c r="N21" t="s">
        <v>54</v>
      </c>
      <c r="O21">
        <v>24</v>
      </c>
      <c r="P21" t="s">
        <v>55</v>
      </c>
      <c r="Q21">
        <v>1000</v>
      </c>
      <c r="R21" t="s">
        <v>55</v>
      </c>
      <c r="S21">
        <v>1421</v>
      </c>
      <c r="T21" t="s">
        <v>398</v>
      </c>
      <c r="U21">
        <v>0</v>
      </c>
      <c r="V21" t="s">
        <v>46</v>
      </c>
      <c r="W21" s="1">
        <v>25981676.649999999</v>
      </c>
      <c r="X21" s="1">
        <v>32055745.600000001</v>
      </c>
      <c r="Y21" s="1">
        <v>20779081.809999999</v>
      </c>
      <c r="Z21" s="1">
        <v>20779081.809999999</v>
      </c>
      <c r="AA21" s="1">
        <v>20779081.809999999</v>
      </c>
      <c r="AB21" s="2">
        <f t="shared" si="0"/>
        <v>0</v>
      </c>
      <c r="AC21" s="1">
        <v>20779081.809999999</v>
      </c>
      <c r="AD21" s="2">
        <f t="shared" si="1"/>
        <v>0</v>
      </c>
      <c r="AE21" s="1">
        <v>20779081.809999999</v>
      </c>
      <c r="AF21" s="2">
        <f t="shared" si="2"/>
        <v>0</v>
      </c>
      <c r="AG21" s="3">
        <f t="shared" si="3"/>
        <v>5202594.84</v>
      </c>
      <c r="AH21">
        <v>0</v>
      </c>
      <c r="AI21" s="1">
        <v>141180.25</v>
      </c>
      <c r="AJ21">
        <v>0</v>
      </c>
      <c r="AK21" s="1">
        <v>6215249.2000000002</v>
      </c>
      <c r="AL21" s="1">
        <v>-6074068.9500000002</v>
      </c>
      <c r="AM21" s="5">
        <v>-25981676.649999999</v>
      </c>
      <c r="AN21" s="1">
        <f t="shared" si="4"/>
        <v>0</v>
      </c>
      <c r="AO21" s="1">
        <f t="shared" si="5"/>
        <v>-20779081.809999999</v>
      </c>
    </row>
    <row r="22" spans="1:41" x14ac:dyDescent="0.3">
      <c r="A22" t="s">
        <v>199</v>
      </c>
      <c r="B22" t="s">
        <v>200</v>
      </c>
      <c r="C22" t="s">
        <v>538</v>
      </c>
      <c r="D22" t="s">
        <v>34</v>
      </c>
      <c r="E22" t="s">
        <v>35</v>
      </c>
      <c r="F22" t="s">
        <v>49</v>
      </c>
      <c r="G22" t="s">
        <v>50</v>
      </c>
      <c r="H22" t="s">
        <v>531</v>
      </c>
      <c r="I22" t="s">
        <v>51</v>
      </c>
      <c r="J22" t="s">
        <v>52</v>
      </c>
      <c r="K22">
        <v>6</v>
      </c>
      <c r="L22" t="s">
        <v>40</v>
      </c>
      <c r="M22" t="s">
        <v>53</v>
      </c>
      <c r="N22" t="s">
        <v>54</v>
      </c>
      <c r="O22">
        <v>24</v>
      </c>
      <c r="P22" t="s">
        <v>55</v>
      </c>
      <c r="Q22">
        <v>1000</v>
      </c>
      <c r="R22" t="s">
        <v>55</v>
      </c>
      <c r="S22">
        <v>1431</v>
      </c>
      <c r="T22" t="s">
        <v>399</v>
      </c>
      <c r="U22">
        <v>0</v>
      </c>
      <c r="V22" t="s">
        <v>46</v>
      </c>
      <c r="W22" s="1">
        <v>17321117.760000002</v>
      </c>
      <c r="X22" s="1">
        <v>21703830.41</v>
      </c>
      <c r="Y22" s="1">
        <v>13012367.35</v>
      </c>
      <c r="Z22" s="1">
        <v>13012367.35</v>
      </c>
      <c r="AA22" s="1">
        <v>13012367.35</v>
      </c>
      <c r="AB22" s="2">
        <f t="shared" si="0"/>
        <v>0</v>
      </c>
      <c r="AC22" s="1">
        <v>13012367.35</v>
      </c>
      <c r="AD22" s="2">
        <f t="shared" si="1"/>
        <v>0</v>
      </c>
      <c r="AE22" s="1">
        <v>13012367.35</v>
      </c>
      <c r="AF22" s="2">
        <f t="shared" si="2"/>
        <v>0</v>
      </c>
      <c r="AG22" s="3">
        <f t="shared" si="3"/>
        <v>4308750.410000002</v>
      </c>
      <c r="AH22">
        <v>0</v>
      </c>
      <c r="AI22" s="1">
        <v>94120.16</v>
      </c>
      <c r="AJ22">
        <v>0</v>
      </c>
      <c r="AK22" s="1">
        <v>4476832.8099999996</v>
      </c>
      <c r="AL22" s="1">
        <v>-4382712.6500000004</v>
      </c>
      <c r="AM22" s="5">
        <v>-17321117.760000002</v>
      </c>
      <c r="AN22" s="1">
        <f t="shared" si="4"/>
        <v>0</v>
      </c>
      <c r="AO22" s="1">
        <f t="shared" si="5"/>
        <v>-13012367.35</v>
      </c>
    </row>
    <row r="23" spans="1:41" x14ac:dyDescent="0.3">
      <c r="A23" t="s">
        <v>47</v>
      </c>
      <c r="B23" t="s">
        <v>48</v>
      </c>
      <c r="C23" t="s">
        <v>538</v>
      </c>
      <c r="D23" t="s">
        <v>34</v>
      </c>
      <c r="E23" t="s">
        <v>35</v>
      </c>
      <c r="F23" t="s">
        <v>49</v>
      </c>
      <c r="G23" t="s">
        <v>50</v>
      </c>
      <c r="H23" t="s">
        <v>531</v>
      </c>
      <c r="I23" t="s">
        <v>51</v>
      </c>
      <c r="J23" t="s">
        <v>52</v>
      </c>
      <c r="K23">
        <v>6</v>
      </c>
      <c r="L23" t="s">
        <v>40</v>
      </c>
      <c r="M23" t="s">
        <v>53</v>
      </c>
      <c r="N23" t="s">
        <v>54</v>
      </c>
      <c r="O23">
        <v>24</v>
      </c>
      <c r="P23" t="s">
        <v>55</v>
      </c>
      <c r="Q23">
        <v>1000</v>
      </c>
      <c r="R23" t="s">
        <v>55</v>
      </c>
      <c r="S23">
        <v>1432</v>
      </c>
      <c r="T23" t="s">
        <v>58</v>
      </c>
      <c r="U23">
        <v>0</v>
      </c>
      <c r="V23" t="s">
        <v>46</v>
      </c>
      <c r="W23" s="1">
        <v>99200284.109999999</v>
      </c>
      <c r="X23">
        <v>0</v>
      </c>
      <c r="Y23" s="1">
        <v>80062609.629999995</v>
      </c>
      <c r="Z23" s="1">
        <v>80062609.629999995</v>
      </c>
      <c r="AA23" s="1">
        <v>80062609.629999995</v>
      </c>
      <c r="AB23" s="2">
        <f t="shared" si="0"/>
        <v>0</v>
      </c>
      <c r="AC23" s="1">
        <v>80062609.629999995</v>
      </c>
      <c r="AD23" s="2">
        <f t="shared" si="1"/>
        <v>0</v>
      </c>
      <c r="AE23" s="1">
        <v>80062609.629999995</v>
      </c>
      <c r="AF23" s="2">
        <f t="shared" si="2"/>
        <v>0</v>
      </c>
      <c r="AG23" s="3">
        <f t="shared" si="3"/>
        <v>19137674.480000004</v>
      </c>
      <c r="AH23">
        <v>0</v>
      </c>
      <c r="AI23" s="1">
        <v>99200284.109999999</v>
      </c>
      <c r="AJ23">
        <v>0</v>
      </c>
      <c r="AK23">
        <v>0</v>
      </c>
      <c r="AL23" s="1">
        <v>99200284.109999999</v>
      </c>
      <c r="AM23" s="5">
        <f>121880069.74-W23</f>
        <v>22679785.629999995</v>
      </c>
      <c r="AN23" s="1">
        <f t="shared" si="4"/>
        <v>121880069.73999999</v>
      </c>
      <c r="AO23" s="1">
        <f t="shared" si="5"/>
        <v>41817460.109999999</v>
      </c>
    </row>
    <row r="24" spans="1:41" x14ac:dyDescent="0.3">
      <c r="A24" t="s">
        <v>199</v>
      </c>
      <c r="B24" t="s">
        <v>200</v>
      </c>
      <c r="C24" t="s">
        <v>538</v>
      </c>
      <c r="D24" t="s">
        <v>34</v>
      </c>
      <c r="E24" t="s">
        <v>35</v>
      </c>
      <c r="F24" t="s">
        <v>49</v>
      </c>
      <c r="G24" t="s">
        <v>50</v>
      </c>
      <c r="H24" t="s">
        <v>531</v>
      </c>
      <c r="I24" t="s">
        <v>51</v>
      </c>
      <c r="J24" t="s">
        <v>52</v>
      </c>
      <c r="K24">
        <v>6</v>
      </c>
      <c r="L24" t="s">
        <v>40</v>
      </c>
      <c r="M24" t="s">
        <v>53</v>
      </c>
      <c r="N24" t="s">
        <v>54</v>
      </c>
      <c r="O24">
        <v>24</v>
      </c>
      <c r="P24" t="s">
        <v>55</v>
      </c>
      <c r="Q24">
        <v>1000</v>
      </c>
      <c r="R24" t="s">
        <v>55</v>
      </c>
      <c r="S24">
        <v>1432</v>
      </c>
      <c r="T24" t="s">
        <v>58</v>
      </c>
      <c r="U24">
        <v>0</v>
      </c>
      <c r="V24" t="s">
        <v>46</v>
      </c>
      <c r="W24" s="1">
        <v>52359496.310000002</v>
      </c>
      <c r="X24" s="1">
        <v>148886916.09</v>
      </c>
      <c r="Y24" s="1">
        <v>134830602.90000001</v>
      </c>
      <c r="Z24" s="1">
        <v>134830602.90000001</v>
      </c>
      <c r="AA24" s="1">
        <v>134830602.90000001</v>
      </c>
      <c r="AB24" s="2">
        <f t="shared" si="0"/>
        <v>0</v>
      </c>
      <c r="AC24" s="1">
        <v>134830602.90000001</v>
      </c>
      <c r="AD24" s="2">
        <f t="shared" si="1"/>
        <v>0</v>
      </c>
      <c r="AE24" s="1">
        <v>134830602.90000001</v>
      </c>
      <c r="AF24" s="2">
        <f t="shared" si="2"/>
        <v>0</v>
      </c>
      <c r="AG24" s="3">
        <f t="shared" si="3"/>
        <v>-82471106.590000004</v>
      </c>
      <c r="AH24">
        <v>0</v>
      </c>
      <c r="AI24" s="1">
        <v>2672864.33</v>
      </c>
      <c r="AJ24">
        <v>0</v>
      </c>
      <c r="AK24" s="1">
        <v>99200284.109999999</v>
      </c>
      <c r="AL24" s="1">
        <v>-96527419.780000001</v>
      </c>
      <c r="AM24" s="5">
        <v>58437557.370000005</v>
      </c>
      <c r="AN24" s="1">
        <f t="shared" si="4"/>
        <v>110797053.68000001</v>
      </c>
      <c r="AO24" s="1">
        <f t="shared" si="5"/>
        <v>-24033549.219999999</v>
      </c>
    </row>
    <row r="25" spans="1:41" x14ac:dyDescent="0.3">
      <c r="A25" t="s">
        <v>199</v>
      </c>
      <c r="B25" t="s">
        <v>200</v>
      </c>
      <c r="C25" t="s">
        <v>538</v>
      </c>
      <c r="D25" t="s">
        <v>34</v>
      </c>
      <c r="E25" t="s">
        <v>35</v>
      </c>
      <c r="F25" t="s">
        <v>49</v>
      </c>
      <c r="G25" t="s">
        <v>50</v>
      </c>
      <c r="H25" t="s">
        <v>531</v>
      </c>
      <c r="I25" t="s">
        <v>51</v>
      </c>
      <c r="J25" t="s">
        <v>52</v>
      </c>
      <c r="K25">
        <v>6</v>
      </c>
      <c r="L25" t="s">
        <v>40</v>
      </c>
      <c r="M25" t="s">
        <v>53</v>
      </c>
      <c r="N25" t="s">
        <v>54</v>
      </c>
      <c r="O25">
        <v>24</v>
      </c>
      <c r="P25" t="s">
        <v>55</v>
      </c>
      <c r="Q25">
        <v>1000</v>
      </c>
      <c r="R25" t="s">
        <v>55</v>
      </c>
      <c r="S25">
        <v>1441</v>
      </c>
      <c r="T25" t="s">
        <v>400</v>
      </c>
      <c r="U25">
        <v>0</v>
      </c>
      <c r="V25" t="s">
        <v>46</v>
      </c>
      <c r="W25" s="1">
        <v>13616211</v>
      </c>
      <c r="X25" s="1">
        <v>10000000</v>
      </c>
      <c r="Y25" s="1">
        <v>13606210.52</v>
      </c>
      <c r="Z25" s="1">
        <v>13606210.52</v>
      </c>
      <c r="AA25" s="1">
        <v>13606210.52</v>
      </c>
      <c r="AB25" s="2">
        <f t="shared" si="0"/>
        <v>0</v>
      </c>
      <c r="AC25" s="1">
        <v>13606210.52</v>
      </c>
      <c r="AD25" s="2">
        <f t="shared" si="1"/>
        <v>0</v>
      </c>
      <c r="AE25" s="1">
        <v>13606210.52</v>
      </c>
      <c r="AF25" s="2">
        <f t="shared" si="2"/>
        <v>0</v>
      </c>
      <c r="AG25" s="3">
        <f t="shared" si="3"/>
        <v>10000.480000000447</v>
      </c>
      <c r="AH25">
        <v>0</v>
      </c>
      <c r="AI25" s="1">
        <v>3616211</v>
      </c>
      <c r="AJ25">
        <v>0</v>
      </c>
      <c r="AK25">
        <v>0</v>
      </c>
      <c r="AL25" s="1">
        <v>3616211</v>
      </c>
      <c r="AN25" s="1">
        <f t="shared" si="4"/>
        <v>13616211</v>
      </c>
      <c r="AO25" s="1">
        <f t="shared" si="5"/>
        <v>10000.480000000447</v>
      </c>
    </row>
    <row r="26" spans="1:41" x14ac:dyDescent="0.3">
      <c r="A26" t="s">
        <v>199</v>
      </c>
      <c r="B26" t="s">
        <v>200</v>
      </c>
      <c r="C26" t="s">
        <v>538</v>
      </c>
      <c r="D26" t="s">
        <v>34</v>
      </c>
      <c r="E26" t="s">
        <v>35</v>
      </c>
      <c r="F26" t="s">
        <v>49</v>
      </c>
      <c r="G26" t="s">
        <v>50</v>
      </c>
      <c r="H26" t="s">
        <v>531</v>
      </c>
      <c r="I26" t="s">
        <v>51</v>
      </c>
      <c r="J26" t="s">
        <v>52</v>
      </c>
      <c r="K26">
        <v>6</v>
      </c>
      <c r="L26" t="s">
        <v>40</v>
      </c>
      <c r="M26" t="s">
        <v>53</v>
      </c>
      <c r="N26" t="s">
        <v>54</v>
      </c>
      <c r="O26">
        <v>24</v>
      </c>
      <c r="P26" t="s">
        <v>55</v>
      </c>
      <c r="Q26">
        <v>1000</v>
      </c>
      <c r="R26" t="s">
        <v>55</v>
      </c>
      <c r="S26">
        <v>1521</v>
      </c>
      <c r="T26" t="s">
        <v>401</v>
      </c>
      <c r="U26">
        <v>0</v>
      </c>
      <c r="V26" t="s">
        <v>46</v>
      </c>
      <c r="W26" s="1">
        <v>5373789</v>
      </c>
      <c r="X26" s="1">
        <v>6000000</v>
      </c>
      <c r="Y26">
        <v>0</v>
      </c>
      <c r="Z26">
        <v>0</v>
      </c>
      <c r="AA26">
        <v>0</v>
      </c>
      <c r="AB26" s="2">
        <f t="shared" si="0"/>
        <v>0</v>
      </c>
      <c r="AC26">
        <v>0</v>
      </c>
      <c r="AD26" s="2">
        <f t="shared" si="1"/>
        <v>0</v>
      </c>
      <c r="AE26">
        <v>0</v>
      </c>
      <c r="AF26" s="2">
        <f t="shared" si="2"/>
        <v>0</v>
      </c>
      <c r="AG26" s="3">
        <f t="shared" si="3"/>
        <v>5373789</v>
      </c>
      <c r="AH26">
        <v>0</v>
      </c>
      <c r="AI26" s="1">
        <v>2980000</v>
      </c>
      <c r="AJ26">
        <v>0</v>
      </c>
      <c r="AK26" s="1">
        <v>3606211</v>
      </c>
      <c r="AL26" s="1">
        <v>-626211</v>
      </c>
      <c r="AM26" s="5">
        <v>-5373789</v>
      </c>
      <c r="AN26" s="1">
        <f t="shared" si="4"/>
        <v>0</v>
      </c>
      <c r="AO26" s="1">
        <f t="shared" si="5"/>
        <v>0</v>
      </c>
    </row>
    <row r="27" spans="1:41" x14ac:dyDescent="0.3">
      <c r="A27" t="s">
        <v>82</v>
      </c>
      <c r="B27" t="s">
        <v>83</v>
      </c>
      <c r="C27" t="s">
        <v>538</v>
      </c>
      <c r="D27" t="s">
        <v>34</v>
      </c>
      <c r="E27" t="s">
        <v>35</v>
      </c>
      <c r="F27" t="s">
        <v>49</v>
      </c>
      <c r="G27" t="s">
        <v>50</v>
      </c>
      <c r="H27" t="s">
        <v>531</v>
      </c>
      <c r="I27" t="s">
        <v>51</v>
      </c>
      <c r="J27" t="s">
        <v>52</v>
      </c>
      <c r="K27">
        <v>6</v>
      </c>
      <c r="L27" t="s">
        <v>40</v>
      </c>
      <c r="M27" t="s">
        <v>53</v>
      </c>
      <c r="N27" t="s">
        <v>54</v>
      </c>
      <c r="O27">
        <v>24</v>
      </c>
      <c r="P27" t="s">
        <v>55</v>
      </c>
      <c r="Q27">
        <v>1000</v>
      </c>
      <c r="R27" t="s">
        <v>55</v>
      </c>
      <c r="S27">
        <v>1591</v>
      </c>
      <c r="T27" t="s">
        <v>85</v>
      </c>
      <c r="U27">
        <v>0</v>
      </c>
      <c r="V27" t="s">
        <v>46</v>
      </c>
      <c r="W27" s="1">
        <v>99913663.920000002</v>
      </c>
      <c r="X27" s="1">
        <v>99953663.920000002</v>
      </c>
      <c r="Y27" s="1">
        <v>85285899.969999999</v>
      </c>
      <c r="Z27" s="1">
        <v>85285899.969999999</v>
      </c>
      <c r="AA27" s="1">
        <v>78584132.730000004</v>
      </c>
      <c r="AB27" s="2">
        <f t="shared" si="0"/>
        <v>6701767.2399999946</v>
      </c>
      <c r="AC27" s="1">
        <v>72783155.790000007</v>
      </c>
      <c r="AD27" s="2">
        <f t="shared" si="1"/>
        <v>5800976.9399999976</v>
      </c>
      <c r="AE27" s="1">
        <v>72783155.790000007</v>
      </c>
      <c r="AF27" s="2">
        <f t="shared" si="2"/>
        <v>0</v>
      </c>
      <c r="AG27" s="3">
        <f t="shared" si="3"/>
        <v>14627763.950000003</v>
      </c>
      <c r="AH27">
        <v>0</v>
      </c>
      <c r="AI27">
        <v>0</v>
      </c>
      <c r="AJ27">
        <v>0</v>
      </c>
      <c r="AK27" s="1">
        <v>40000</v>
      </c>
      <c r="AL27" s="1">
        <v>-40000</v>
      </c>
      <c r="AM27" s="5">
        <v>6500330.04</v>
      </c>
      <c r="AN27" s="1">
        <f t="shared" si="4"/>
        <v>106413993.96000001</v>
      </c>
      <c r="AO27" s="1">
        <f t="shared" si="5"/>
        <v>21128093.99000001</v>
      </c>
    </row>
    <row r="28" spans="1:41" x14ac:dyDescent="0.3">
      <c r="A28" t="s">
        <v>199</v>
      </c>
      <c r="B28" t="s">
        <v>200</v>
      </c>
      <c r="C28" t="s">
        <v>538</v>
      </c>
      <c r="D28" t="s">
        <v>34</v>
      </c>
      <c r="E28" t="s">
        <v>35</v>
      </c>
      <c r="F28" t="s">
        <v>49</v>
      </c>
      <c r="G28" t="s">
        <v>50</v>
      </c>
      <c r="H28" t="s">
        <v>531</v>
      </c>
      <c r="I28" t="s">
        <v>51</v>
      </c>
      <c r="J28" t="s">
        <v>52</v>
      </c>
      <c r="K28">
        <v>6</v>
      </c>
      <c r="L28" t="s">
        <v>40</v>
      </c>
      <c r="M28" t="s">
        <v>53</v>
      </c>
      <c r="N28" t="s">
        <v>54</v>
      </c>
      <c r="O28">
        <v>24</v>
      </c>
      <c r="P28" t="s">
        <v>55</v>
      </c>
      <c r="Q28">
        <v>1000</v>
      </c>
      <c r="R28" t="s">
        <v>55</v>
      </c>
      <c r="S28">
        <v>1591</v>
      </c>
      <c r="T28" t="s">
        <v>85</v>
      </c>
      <c r="U28">
        <v>0</v>
      </c>
      <c r="V28" t="s">
        <v>46</v>
      </c>
      <c r="W28" s="1">
        <v>12200157.57</v>
      </c>
      <c r="X28">
        <v>0</v>
      </c>
      <c r="Y28" s="1">
        <v>10589621.91</v>
      </c>
      <c r="Z28" s="1">
        <v>10589621.91</v>
      </c>
      <c r="AA28" s="1">
        <v>10589621.91</v>
      </c>
      <c r="AB28" s="2">
        <f t="shared" si="0"/>
        <v>0</v>
      </c>
      <c r="AC28" s="1">
        <v>10589121.91</v>
      </c>
      <c r="AD28" s="2">
        <f t="shared" si="1"/>
        <v>500</v>
      </c>
      <c r="AE28" s="1">
        <v>10589121.91</v>
      </c>
      <c r="AF28" s="2">
        <f t="shared" si="2"/>
        <v>0</v>
      </c>
      <c r="AG28" s="3">
        <f t="shared" si="3"/>
        <v>1610535.6600000001</v>
      </c>
      <c r="AH28">
        <v>0</v>
      </c>
      <c r="AI28" s="1">
        <v>12200157.57</v>
      </c>
      <c r="AJ28">
        <v>0</v>
      </c>
      <c r="AK28">
        <v>0</v>
      </c>
      <c r="AL28" s="1">
        <v>12200157.57</v>
      </c>
      <c r="AM28" s="5">
        <v>-12200157.57</v>
      </c>
      <c r="AN28" s="1">
        <f t="shared" si="4"/>
        <v>0</v>
      </c>
      <c r="AO28" s="1">
        <f t="shared" si="5"/>
        <v>-10589621.91</v>
      </c>
    </row>
    <row r="29" spans="1:41" x14ac:dyDescent="0.3">
      <c r="A29" t="s">
        <v>86</v>
      </c>
      <c r="B29" t="s">
        <v>87</v>
      </c>
      <c r="C29" t="s">
        <v>538</v>
      </c>
      <c r="D29" t="s">
        <v>34</v>
      </c>
      <c r="E29" t="s">
        <v>35</v>
      </c>
      <c r="F29" t="s">
        <v>49</v>
      </c>
      <c r="G29" t="s">
        <v>50</v>
      </c>
      <c r="H29" t="s">
        <v>531</v>
      </c>
      <c r="I29" t="s">
        <v>51</v>
      </c>
      <c r="J29" t="s">
        <v>52</v>
      </c>
      <c r="K29">
        <v>6</v>
      </c>
      <c r="L29" t="s">
        <v>40</v>
      </c>
      <c r="M29" t="s">
        <v>53</v>
      </c>
      <c r="N29" t="s">
        <v>54</v>
      </c>
      <c r="O29">
        <v>24</v>
      </c>
      <c r="P29" t="s">
        <v>55</v>
      </c>
      <c r="Q29">
        <v>1000</v>
      </c>
      <c r="R29" t="s">
        <v>55</v>
      </c>
      <c r="S29">
        <v>1711</v>
      </c>
      <c r="T29" t="s">
        <v>88</v>
      </c>
      <c r="U29">
        <v>0</v>
      </c>
      <c r="V29" t="s">
        <v>46</v>
      </c>
      <c r="W29" s="1">
        <v>21200000</v>
      </c>
      <c r="X29">
        <v>0</v>
      </c>
      <c r="Y29" s="1">
        <v>17113014.66</v>
      </c>
      <c r="Z29" s="1">
        <v>17113014.66</v>
      </c>
      <c r="AA29" s="1">
        <v>17113014.66</v>
      </c>
      <c r="AB29" s="2">
        <f t="shared" si="0"/>
        <v>0</v>
      </c>
      <c r="AC29" s="1">
        <v>17113014.66</v>
      </c>
      <c r="AD29" s="2">
        <f t="shared" si="1"/>
        <v>0</v>
      </c>
      <c r="AE29" s="1">
        <v>17113014.66</v>
      </c>
      <c r="AF29" s="2">
        <f t="shared" si="2"/>
        <v>0</v>
      </c>
      <c r="AG29" s="3">
        <f t="shared" si="3"/>
        <v>4086985.34</v>
      </c>
      <c r="AH29" s="1">
        <v>21200000</v>
      </c>
      <c r="AI29">
        <v>0</v>
      </c>
      <c r="AJ29">
        <v>0</v>
      </c>
      <c r="AK29">
        <v>0</v>
      </c>
      <c r="AL29" s="1">
        <v>21200000</v>
      </c>
      <c r="AM29" s="6"/>
      <c r="AN29" s="1">
        <f t="shared" si="4"/>
        <v>21200000</v>
      </c>
      <c r="AO29" s="1">
        <f t="shared" si="5"/>
        <v>4086985.34</v>
      </c>
    </row>
    <row r="30" spans="1:41" x14ac:dyDescent="0.3">
      <c r="A30" t="s">
        <v>59</v>
      </c>
      <c r="B30" t="s">
        <v>60</v>
      </c>
      <c r="C30" t="s">
        <v>538</v>
      </c>
      <c r="D30" t="s">
        <v>34</v>
      </c>
      <c r="E30" t="s">
        <v>35</v>
      </c>
      <c r="F30" t="s">
        <v>49</v>
      </c>
      <c r="G30" t="s">
        <v>50</v>
      </c>
      <c r="H30" t="s">
        <v>531</v>
      </c>
      <c r="I30" t="s">
        <v>51</v>
      </c>
      <c r="J30" t="s">
        <v>52</v>
      </c>
      <c r="K30">
        <v>6</v>
      </c>
      <c r="L30" t="s">
        <v>40</v>
      </c>
      <c r="M30" t="s">
        <v>53</v>
      </c>
      <c r="N30" t="s">
        <v>54</v>
      </c>
      <c r="O30">
        <v>21</v>
      </c>
      <c r="P30" t="s">
        <v>71</v>
      </c>
      <c r="Q30">
        <v>2000</v>
      </c>
      <c r="R30" t="s">
        <v>66</v>
      </c>
      <c r="S30">
        <v>2111</v>
      </c>
      <c r="T30" t="s">
        <v>73</v>
      </c>
      <c r="U30">
        <v>43</v>
      </c>
      <c r="V30" t="s">
        <v>68</v>
      </c>
      <c r="W30" s="1">
        <v>3724.92</v>
      </c>
      <c r="X30">
        <v>0</v>
      </c>
      <c r="Y30" s="1">
        <v>14824.8</v>
      </c>
      <c r="Z30" s="1">
        <v>14824.8</v>
      </c>
      <c r="AA30" s="1">
        <v>14824.8</v>
      </c>
      <c r="AB30" s="2">
        <f t="shared" si="0"/>
        <v>0</v>
      </c>
      <c r="AC30" s="1">
        <v>14824.8</v>
      </c>
      <c r="AD30" s="2">
        <f t="shared" si="1"/>
        <v>0</v>
      </c>
      <c r="AE30" s="1">
        <v>14824.8</v>
      </c>
      <c r="AF30" s="2">
        <f t="shared" si="2"/>
        <v>0</v>
      </c>
      <c r="AG30" s="3">
        <f t="shared" si="3"/>
        <v>-11099.88</v>
      </c>
      <c r="AH30" s="1">
        <v>8904</v>
      </c>
      <c r="AI30" s="1">
        <v>5041.5200000000004</v>
      </c>
      <c r="AJ30">
        <v>0</v>
      </c>
      <c r="AK30" s="1">
        <v>10220.6</v>
      </c>
      <c r="AL30" s="1">
        <v>3724.92</v>
      </c>
      <c r="AN30" s="1">
        <f t="shared" si="4"/>
        <v>3724.92</v>
      </c>
      <c r="AO30" s="1">
        <f t="shared" si="5"/>
        <v>-11099.88</v>
      </c>
    </row>
    <row r="31" spans="1:41" x14ac:dyDescent="0.3">
      <c r="A31" t="s">
        <v>59</v>
      </c>
      <c r="B31" t="s">
        <v>60</v>
      </c>
      <c r="C31" t="s">
        <v>538</v>
      </c>
      <c r="D31" t="s">
        <v>34</v>
      </c>
      <c r="E31" t="s">
        <v>35</v>
      </c>
      <c r="F31" t="s">
        <v>49</v>
      </c>
      <c r="G31" t="s">
        <v>50</v>
      </c>
      <c r="H31" t="s">
        <v>531</v>
      </c>
      <c r="I31" t="s">
        <v>51</v>
      </c>
      <c r="J31" t="s">
        <v>52</v>
      </c>
      <c r="K31">
        <v>6</v>
      </c>
      <c r="L31" t="s">
        <v>40</v>
      </c>
      <c r="M31" t="s">
        <v>53</v>
      </c>
      <c r="N31" t="s">
        <v>54</v>
      </c>
      <c r="O31">
        <v>21</v>
      </c>
      <c r="P31" t="s">
        <v>71</v>
      </c>
      <c r="Q31">
        <v>2000</v>
      </c>
      <c r="R31" t="s">
        <v>66</v>
      </c>
      <c r="S31">
        <v>2111</v>
      </c>
      <c r="T31" t="s">
        <v>73</v>
      </c>
      <c r="U31">
        <v>52</v>
      </c>
      <c r="V31" t="s">
        <v>69</v>
      </c>
      <c r="W31" s="1">
        <v>15179.08</v>
      </c>
      <c r="X31">
        <v>0</v>
      </c>
      <c r="Y31" s="1">
        <v>10208.719999999999</v>
      </c>
      <c r="Z31" s="1">
        <v>9759.7999999999993</v>
      </c>
      <c r="AA31" s="1">
        <v>7883.73</v>
      </c>
      <c r="AB31" s="2">
        <f t="shared" si="0"/>
        <v>1876.0699999999997</v>
      </c>
      <c r="AC31" s="1">
        <v>7883.73</v>
      </c>
      <c r="AD31" s="2">
        <f t="shared" si="1"/>
        <v>0</v>
      </c>
      <c r="AE31" s="1">
        <v>7607.07</v>
      </c>
      <c r="AF31" s="2">
        <f t="shared" si="2"/>
        <v>276.65999999999985</v>
      </c>
      <c r="AG31" s="3">
        <f t="shared" si="3"/>
        <v>4970.3600000000006</v>
      </c>
      <c r="AH31" s="1">
        <v>10000</v>
      </c>
      <c r="AI31" s="1">
        <v>10220.6</v>
      </c>
      <c r="AJ31">
        <v>0</v>
      </c>
      <c r="AK31" s="1">
        <v>5041.5200000000004</v>
      </c>
      <c r="AL31" s="1">
        <v>15179.08</v>
      </c>
      <c r="AN31" s="1">
        <f t="shared" si="4"/>
        <v>15179.08</v>
      </c>
      <c r="AO31" s="1">
        <f t="shared" si="5"/>
        <v>4970.3600000000006</v>
      </c>
    </row>
    <row r="32" spans="1:41" x14ac:dyDescent="0.3">
      <c r="A32" t="s">
        <v>89</v>
      </c>
      <c r="B32" t="s">
        <v>90</v>
      </c>
      <c r="C32" t="s">
        <v>538</v>
      </c>
      <c r="D32" t="s">
        <v>34</v>
      </c>
      <c r="E32" t="s">
        <v>35</v>
      </c>
      <c r="F32" t="s">
        <v>49</v>
      </c>
      <c r="G32" t="s">
        <v>50</v>
      </c>
      <c r="H32" t="s">
        <v>531</v>
      </c>
      <c r="I32" t="s">
        <v>51</v>
      </c>
      <c r="J32" t="s">
        <v>52</v>
      </c>
      <c r="K32">
        <v>6</v>
      </c>
      <c r="L32" t="s">
        <v>40</v>
      </c>
      <c r="M32" t="s">
        <v>53</v>
      </c>
      <c r="N32" t="s">
        <v>54</v>
      </c>
      <c r="O32">
        <v>21</v>
      </c>
      <c r="P32" t="s">
        <v>71</v>
      </c>
      <c r="Q32">
        <v>2000</v>
      </c>
      <c r="R32" t="s">
        <v>66</v>
      </c>
      <c r="S32">
        <v>2111</v>
      </c>
      <c r="T32" t="s">
        <v>73</v>
      </c>
      <c r="U32">
        <v>0</v>
      </c>
      <c r="V32" t="s">
        <v>46</v>
      </c>
      <c r="W32" s="1">
        <v>8000</v>
      </c>
      <c r="X32">
        <v>0</v>
      </c>
      <c r="Y32" s="1">
        <v>7907.72</v>
      </c>
      <c r="Z32">
        <v>0</v>
      </c>
      <c r="AA32">
        <v>0</v>
      </c>
      <c r="AB32" s="2">
        <f t="shared" si="0"/>
        <v>0</v>
      </c>
      <c r="AC32">
        <v>0</v>
      </c>
      <c r="AD32" s="2">
        <f t="shared" si="1"/>
        <v>0</v>
      </c>
      <c r="AE32">
        <v>0</v>
      </c>
      <c r="AF32" s="2">
        <f t="shared" si="2"/>
        <v>0</v>
      </c>
      <c r="AG32" s="3">
        <f t="shared" si="3"/>
        <v>92.279999999999745</v>
      </c>
      <c r="AH32" s="1">
        <v>8000</v>
      </c>
      <c r="AI32">
        <v>0</v>
      </c>
      <c r="AJ32">
        <v>0</v>
      </c>
      <c r="AK32">
        <v>0</v>
      </c>
      <c r="AL32" s="1">
        <v>8000</v>
      </c>
      <c r="AN32" s="1">
        <f t="shared" si="4"/>
        <v>8000</v>
      </c>
      <c r="AO32" s="1">
        <f t="shared" si="5"/>
        <v>92.279999999999745</v>
      </c>
    </row>
    <row r="33" spans="1:41" x14ac:dyDescent="0.3">
      <c r="A33" s="10" t="s">
        <v>106</v>
      </c>
      <c r="B33" t="s">
        <v>107</v>
      </c>
      <c r="C33" t="s">
        <v>538</v>
      </c>
      <c r="D33" t="s">
        <v>108</v>
      </c>
      <c r="E33" t="s">
        <v>109</v>
      </c>
      <c r="F33" t="s">
        <v>110</v>
      </c>
      <c r="G33" t="s">
        <v>111</v>
      </c>
      <c r="H33" t="s">
        <v>531</v>
      </c>
      <c r="I33" t="s">
        <v>112</v>
      </c>
      <c r="J33" t="s">
        <v>113</v>
      </c>
      <c r="K33">
        <v>7</v>
      </c>
      <c r="L33" t="s">
        <v>114</v>
      </c>
      <c r="M33" t="s">
        <v>115</v>
      </c>
      <c r="N33" t="s">
        <v>116</v>
      </c>
      <c r="O33">
        <v>41</v>
      </c>
      <c r="P33" t="s">
        <v>119</v>
      </c>
      <c r="Q33">
        <v>2000</v>
      </c>
      <c r="R33" t="s">
        <v>66</v>
      </c>
      <c r="S33">
        <v>2111</v>
      </c>
      <c r="T33" t="s">
        <v>73</v>
      </c>
      <c r="U33">
        <v>0</v>
      </c>
      <c r="V33" t="s">
        <v>46</v>
      </c>
      <c r="W33" s="1">
        <v>20300</v>
      </c>
      <c r="X33">
        <v>0</v>
      </c>
      <c r="Y33" s="1">
        <v>20300</v>
      </c>
      <c r="Z33" s="1">
        <v>20300</v>
      </c>
      <c r="AA33" s="1">
        <v>20300</v>
      </c>
      <c r="AB33" s="2">
        <f t="shared" si="0"/>
        <v>0</v>
      </c>
      <c r="AC33" s="1">
        <v>20300</v>
      </c>
      <c r="AD33" s="2">
        <f t="shared" si="1"/>
        <v>0</v>
      </c>
      <c r="AE33" s="1">
        <v>20300</v>
      </c>
      <c r="AF33" s="2">
        <f t="shared" si="2"/>
        <v>0</v>
      </c>
      <c r="AG33" s="3">
        <f t="shared" si="3"/>
        <v>0</v>
      </c>
      <c r="AH33">
        <v>0</v>
      </c>
      <c r="AI33" s="1">
        <v>20300</v>
      </c>
      <c r="AJ33">
        <v>0</v>
      </c>
      <c r="AK33">
        <v>0</v>
      </c>
      <c r="AL33" s="1">
        <v>20300</v>
      </c>
      <c r="AN33" s="1">
        <f t="shared" si="4"/>
        <v>20300</v>
      </c>
      <c r="AO33" s="1">
        <f t="shared" si="5"/>
        <v>0</v>
      </c>
    </row>
    <row r="34" spans="1:41" x14ac:dyDescent="0.3">
      <c r="A34" t="s">
        <v>166</v>
      </c>
      <c r="B34" t="s">
        <v>167</v>
      </c>
      <c r="C34" t="s">
        <v>538</v>
      </c>
      <c r="D34" t="s">
        <v>34</v>
      </c>
      <c r="E34" t="s">
        <v>35</v>
      </c>
      <c r="F34" t="s">
        <v>49</v>
      </c>
      <c r="G34" t="s">
        <v>50</v>
      </c>
      <c r="H34" t="s">
        <v>531</v>
      </c>
      <c r="I34" t="s">
        <v>51</v>
      </c>
      <c r="J34" t="s">
        <v>52</v>
      </c>
      <c r="K34">
        <v>6</v>
      </c>
      <c r="L34" t="s">
        <v>40</v>
      </c>
      <c r="M34" t="s">
        <v>53</v>
      </c>
      <c r="N34" t="s">
        <v>54</v>
      </c>
      <c r="O34">
        <v>21</v>
      </c>
      <c r="P34" t="s">
        <v>71</v>
      </c>
      <c r="Q34">
        <v>2000</v>
      </c>
      <c r="R34" t="s">
        <v>66</v>
      </c>
      <c r="S34">
        <v>2111</v>
      </c>
      <c r="T34" t="s">
        <v>73</v>
      </c>
      <c r="U34">
        <v>0</v>
      </c>
      <c r="V34" t="s">
        <v>46</v>
      </c>
      <c r="W34" s="1">
        <v>8250</v>
      </c>
      <c r="X34">
        <v>0</v>
      </c>
      <c r="Y34" s="1">
        <v>7835.8</v>
      </c>
      <c r="Z34">
        <v>0</v>
      </c>
      <c r="AA34">
        <v>0</v>
      </c>
      <c r="AB34" s="2">
        <f t="shared" si="0"/>
        <v>0</v>
      </c>
      <c r="AC34">
        <v>0</v>
      </c>
      <c r="AD34" s="2">
        <f t="shared" si="1"/>
        <v>0</v>
      </c>
      <c r="AE34">
        <v>0</v>
      </c>
      <c r="AF34" s="2">
        <f t="shared" si="2"/>
        <v>0</v>
      </c>
      <c r="AG34" s="3">
        <f t="shared" si="3"/>
        <v>414.19999999999982</v>
      </c>
      <c r="AH34">
        <v>0</v>
      </c>
      <c r="AI34" s="1">
        <v>8250</v>
      </c>
      <c r="AJ34">
        <v>0</v>
      </c>
      <c r="AK34">
        <v>0</v>
      </c>
      <c r="AL34" s="1">
        <v>8250</v>
      </c>
      <c r="AN34" s="1">
        <f t="shared" si="4"/>
        <v>8250</v>
      </c>
      <c r="AO34" s="1">
        <f t="shared" si="5"/>
        <v>414.19999999999982</v>
      </c>
    </row>
    <row r="35" spans="1:41" x14ac:dyDescent="0.3">
      <c r="A35" t="s">
        <v>199</v>
      </c>
      <c r="B35" t="s">
        <v>200</v>
      </c>
      <c r="C35" t="s">
        <v>538</v>
      </c>
      <c r="D35" t="s">
        <v>108</v>
      </c>
      <c r="E35" t="s">
        <v>109</v>
      </c>
      <c r="F35" t="s">
        <v>110</v>
      </c>
      <c r="G35" t="s">
        <v>111</v>
      </c>
      <c r="H35" t="s">
        <v>531</v>
      </c>
      <c r="I35" t="s">
        <v>112</v>
      </c>
      <c r="J35" t="s">
        <v>113</v>
      </c>
      <c r="K35">
        <v>7</v>
      </c>
      <c r="L35" t="s">
        <v>114</v>
      </c>
      <c r="M35" t="s">
        <v>115</v>
      </c>
      <c r="N35" t="s">
        <v>116</v>
      </c>
      <c r="O35">
        <v>41</v>
      </c>
      <c r="P35" t="s">
        <v>119</v>
      </c>
      <c r="Q35">
        <v>2000</v>
      </c>
      <c r="R35" t="s">
        <v>66</v>
      </c>
      <c r="S35">
        <v>2111</v>
      </c>
      <c r="T35" t="s">
        <v>73</v>
      </c>
      <c r="U35">
        <v>0</v>
      </c>
      <c r="V35" t="s">
        <v>46</v>
      </c>
      <c r="W35" s="1">
        <v>1058.5999999999999</v>
      </c>
      <c r="X35">
        <v>0</v>
      </c>
      <c r="Y35" s="1">
        <v>1058.5999999999999</v>
      </c>
      <c r="Z35" s="1">
        <v>1058.5999999999999</v>
      </c>
      <c r="AA35" s="1">
        <v>1058.5999999999999</v>
      </c>
      <c r="AB35" s="2">
        <f t="shared" si="0"/>
        <v>0</v>
      </c>
      <c r="AC35" s="1">
        <v>1058.5999999999999</v>
      </c>
      <c r="AD35" s="2">
        <f t="shared" si="1"/>
        <v>0</v>
      </c>
      <c r="AE35" s="1">
        <v>1058.5999999999999</v>
      </c>
      <c r="AF35" s="2">
        <f t="shared" si="2"/>
        <v>0</v>
      </c>
      <c r="AG35" s="3">
        <f t="shared" si="3"/>
        <v>0</v>
      </c>
      <c r="AH35">
        <v>0</v>
      </c>
      <c r="AI35" s="1">
        <v>1058.5999999999999</v>
      </c>
      <c r="AJ35">
        <v>0</v>
      </c>
      <c r="AK35">
        <v>0</v>
      </c>
      <c r="AL35" s="1">
        <v>1058.5999999999999</v>
      </c>
      <c r="AN35" s="1">
        <f t="shared" si="4"/>
        <v>1058.5999999999999</v>
      </c>
      <c r="AO35" s="1">
        <f t="shared" si="5"/>
        <v>0</v>
      </c>
    </row>
    <row r="36" spans="1:41" x14ac:dyDescent="0.3">
      <c r="A36" t="s">
        <v>199</v>
      </c>
      <c r="B36" t="s">
        <v>200</v>
      </c>
      <c r="C36" t="s">
        <v>539</v>
      </c>
      <c r="D36" t="s">
        <v>237</v>
      </c>
      <c r="E36" t="s">
        <v>238</v>
      </c>
      <c r="F36" t="s">
        <v>93</v>
      </c>
      <c r="G36" t="s">
        <v>94</v>
      </c>
      <c r="H36" t="s">
        <v>531</v>
      </c>
      <c r="I36" t="s">
        <v>160</v>
      </c>
      <c r="J36" t="s">
        <v>161</v>
      </c>
      <c r="K36">
        <v>1</v>
      </c>
      <c r="L36" t="s">
        <v>184</v>
      </c>
      <c r="M36" t="s">
        <v>244</v>
      </c>
      <c r="N36" t="s">
        <v>245</v>
      </c>
      <c r="O36">
        <v>16</v>
      </c>
      <c r="P36" t="s">
        <v>246</v>
      </c>
      <c r="Q36">
        <v>2000</v>
      </c>
      <c r="R36" t="s">
        <v>66</v>
      </c>
      <c r="S36">
        <v>2111</v>
      </c>
      <c r="T36" t="s">
        <v>73</v>
      </c>
      <c r="U36">
        <v>0</v>
      </c>
      <c r="V36" t="s">
        <v>46</v>
      </c>
      <c r="W36" s="1">
        <v>13600.53</v>
      </c>
      <c r="X36">
        <v>0</v>
      </c>
      <c r="Y36" s="1">
        <v>13600.53</v>
      </c>
      <c r="Z36" s="1">
        <v>13600.53</v>
      </c>
      <c r="AA36" s="1">
        <v>12636.28</v>
      </c>
      <c r="AB36" s="2">
        <f t="shared" si="0"/>
        <v>964.25</v>
      </c>
      <c r="AC36" s="1">
        <v>12636.28</v>
      </c>
      <c r="AD36" s="2">
        <f t="shared" si="1"/>
        <v>0</v>
      </c>
      <c r="AE36" s="1">
        <v>12636.28</v>
      </c>
      <c r="AF36" s="2">
        <f t="shared" si="2"/>
        <v>0</v>
      </c>
      <c r="AG36" s="3">
        <f t="shared" si="3"/>
        <v>0</v>
      </c>
      <c r="AH36" s="1">
        <v>3456.63</v>
      </c>
      <c r="AI36" s="1">
        <v>50000</v>
      </c>
      <c r="AJ36">
        <v>0</v>
      </c>
      <c r="AK36" s="1">
        <v>39856.1</v>
      </c>
      <c r="AL36" s="1">
        <v>13600.53</v>
      </c>
      <c r="AN36" s="1">
        <f t="shared" si="4"/>
        <v>13600.53</v>
      </c>
      <c r="AO36" s="1">
        <f t="shared" si="5"/>
        <v>0</v>
      </c>
    </row>
    <row r="37" spans="1:41" x14ac:dyDescent="0.3">
      <c r="A37" t="s">
        <v>199</v>
      </c>
      <c r="B37" t="s">
        <v>200</v>
      </c>
      <c r="C37" t="s">
        <v>539</v>
      </c>
      <c r="D37" t="s">
        <v>270</v>
      </c>
      <c r="E37" t="s">
        <v>271</v>
      </c>
      <c r="F37" t="s">
        <v>110</v>
      </c>
      <c r="G37" t="s">
        <v>111</v>
      </c>
      <c r="H37" t="s">
        <v>531</v>
      </c>
      <c r="I37" t="s">
        <v>272</v>
      </c>
      <c r="J37" t="s">
        <v>273</v>
      </c>
      <c r="K37">
        <v>4</v>
      </c>
      <c r="L37" t="s">
        <v>222</v>
      </c>
      <c r="M37" t="s">
        <v>274</v>
      </c>
      <c r="N37" t="s">
        <v>275</v>
      </c>
      <c r="O37">
        <v>56</v>
      </c>
      <c r="P37" t="s">
        <v>276</v>
      </c>
      <c r="Q37">
        <v>2000</v>
      </c>
      <c r="R37" t="s">
        <v>66</v>
      </c>
      <c r="S37">
        <v>2111</v>
      </c>
      <c r="T37" t="s">
        <v>73</v>
      </c>
      <c r="U37">
        <v>0</v>
      </c>
      <c r="V37" t="s">
        <v>46</v>
      </c>
      <c r="W37">
        <v>0</v>
      </c>
      <c r="X37" s="1">
        <v>21657</v>
      </c>
      <c r="Y37">
        <v>0</v>
      </c>
      <c r="Z37">
        <v>0</v>
      </c>
      <c r="AA37">
        <v>0</v>
      </c>
      <c r="AB37" s="2">
        <f t="shared" si="0"/>
        <v>0</v>
      </c>
      <c r="AC37">
        <v>0</v>
      </c>
      <c r="AD37" s="2">
        <f t="shared" si="1"/>
        <v>0</v>
      </c>
      <c r="AE37">
        <v>0</v>
      </c>
      <c r="AF37" s="2">
        <f t="shared" si="2"/>
        <v>0</v>
      </c>
      <c r="AG37" s="3">
        <f t="shared" si="3"/>
        <v>0</v>
      </c>
      <c r="AH37">
        <v>0</v>
      </c>
      <c r="AI37">
        <v>0</v>
      </c>
      <c r="AJ37">
        <v>0</v>
      </c>
      <c r="AK37" s="1">
        <v>21657</v>
      </c>
      <c r="AL37" s="1">
        <v>-21657</v>
      </c>
      <c r="AN37" s="1">
        <f t="shared" si="4"/>
        <v>0</v>
      </c>
      <c r="AO37" s="1">
        <f t="shared" si="5"/>
        <v>0</v>
      </c>
    </row>
    <row r="38" spans="1:41" x14ac:dyDescent="0.3">
      <c r="A38" t="s">
        <v>199</v>
      </c>
      <c r="B38" t="s">
        <v>200</v>
      </c>
      <c r="C38" t="s">
        <v>538</v>
      </c>
      <c r="D38" t="s">
        <v>34</v>
      </c>
      <c r="E38" t="s">
        <v>35</v>
      </c>
      <c r="F38" t="s">
        <v>36</v>
      </c>
      <c r="G38" t="s">
        <v>37</v>
      </c>
      <c r="H38" t="s">
        <v>531</v>
      </c>
      <c r="I38" t="s">
        <v>38</v>
      </c>
      <c r="J38" t="s">
        <v>39</v>
      </c>
      <c r="K38">
        <v>6</v>
      </c>
      <c r="L38" t="s">
        <v>40</v>
      </c>
      <c r="M38" t="s">
        <v>335</v>
      </c>
      <c r="N38" t="s">
        <v>336</v>
      </c>
      <c r="O38">
        <v>18</v>
      </c>
      <c r="P38" t="s">
        <v>337</v>
      </c>
      <c r="Q38">
        <v>2000</v>
      </c>
      <c r="R38" t="s">
        <v>66</v>
      </c>
      <c r="S38">
        <v>2111</v>
      </c>
      <c r="T38" t="s">
        <v>73</v>
      </c>
      <c r="U38">
        <v>0</v>
      </c>
      <c r="V38" t="s">
        <v>46</v>
      </c>
      <c r="W38" s="1">
        <v>64771.5</v>
      </c>
      <c r="X38">
        <v>0</v>
      </c>
      <c r="Y38" s="1">
        <v>64771.5</v>
      </c>
      <c r="Z38" s="1">
        <v>64771.5</v>
      </c>
      <c r="AA38" s="1">
        <v>42771.5</v>
      </c>
      <c r="AB38" s="2">
        <f t="shared" si="0"/>
        <v>22000</v>
      </c>
      <c r="AC38" s="1">
        <v>42771.5</v>
      </c>
      <c r="AD38" s="2">
        <f t="shared" si="1"/>
        <v>0</v>
      </c>
      <c r="AE38" s="1">
        <v>42771.5</v>
      </c>
      <c r="AF38" s="2">
        <f t="shared" si="2"/>
        <v>0</v>
      </c>
      <c r="AG38" s="3">
        <f t="shared" si="3"/>
        <v>0</v>
      </c>
      <c r="AH38">
        <v>620</v>
      </c>
      <c r="AI38" s="1">
        <v>65191.5</v>
      </c>
      <c r="AJ38">
        <v>0</v>
      </c>
      <c r="AK38" s="1">
        <v>1040</v>
      </c>
      <c r="AL38" s="1">
        <v>64771.5</v>
      </c>
      <c r="AN38" s="1">
        <f t="shared" si="4"/>
        <v>64771.5</v>
      </c>
      <c r="AO38" s="1">
        <f t="shared" si="5"/>
        <v>0</v>
      </c>
    </row>
    <row r="39" spans="1:41" x14ac:dyDescent="0.3">
      <c r="A39" t="s">
        <v>199</v>
      </c>
      <c r="B39" t="s">
        <v>200</v>
      </c>
      <c r="C39" t="s">
        <v>538</v>
      </c>
      <c r="D39" t="s">
        <v>34</v>
      </c>
      <c r="E39" t="s">
        <v>35</v>
      </c>
      <c r="F39" t="s">
        <v>49</v>
      </c>
      <c r="G39" t="s">
        <v>50</v>
      </c>
      <c r="H39" t="s">
        <v>531</v>
      </c>
      <c r="I39" t="s">
        <v>51</v>
      </c>
      <c r="J39" t="s">
        <v>52</v>
      </c>
      <c r="K39">
        <v>6</v>
      </c>
      <c r="L39" t="s">
        <v>40</v>
      </c>
      <c r="M39" t="s">
        <v>53</v>
      </c>
      <c r="N39" t="s">
        <v>54</v>
      </c>
      <c r="O39">
        <v>21</v>
      </c>
      <c r="P39" t="s">
        <v>71</v>
      </c>
      <c r="Q39">
        <v>2000</v>
      </c>
      <c r="R39" t="s">
        <v>66</v>
      </c>
      <c r="S39">
        <v>2111</v>
      </c>
      <c r="T39" t="s">
        <v>73</v>
      </c>
      <c r="U39">
        <v>0</v>
      </c>
      <c r="V39" t="s">
        <v>46</v>
      </c>
      <c r="W39" s="1">
        <v>2350342.9</v>
      </c>
      <c r="X39" s="1">
        <v>2000000</v>
      </c>
      <c r="Y39" s="1">
        <v>2350342.9</v>
      </c>
      <c r="Z39" s="1">
        <v>2261382.5</v>
      </c>
      <c r="AA39" s="1">
        <v>1660423.6</v>
      </c>
      <c r="AB39" s="2">
        <f t="shared" si="0"/>
        <v>600958.89999999991</v>
      </c>
      <c r="AC39" s="1">
        <v>1615785.56</v>
      </c>
      <c r="AD39" s="2">
        <f t="shared" si="1"/>
        <v>44638.040000000037</v>
      </c>
      <c r="AE39" s="1">
        <v>1615785.56</v>
      </c>
      <c r="AF39" s="2">
        <f t="shared" si="2"/>
        <v>0</v>
      </c>
      <c r="AG39" s="3">
        <f t="shared" si="3"/>
        <v>0</v>
      </c>
      <c r="AH39" s="1">
        <v>1353000</v>
      </c>
      <c r="AI39" s="1">
        <v>147000</v>
      </c>
      <c r="AJ39">
        <v>0</v>
      </c>
      <c r="AK39" s="1">
        <v>1149657.1000000001</v>
      </c>
      <c r="AL39" s="1">
        <v>350342.9</v>
      </c>
      <c r="AN39" s="1">
        <f t="shared" si="4"/>
        <v>2350342.9</v>
      </c>
      <c r="AO39" s="1">
        <f t="shared" si="5"/>
        <v>0</v>
      </c>
    </row>
    <row r="40" spans="1:41" x14ac:dyDescent="0.3">
      <c r="A40" t="s">
        <v>59</v>
      </c>
      <c r="B40" t="s">
        <v>60</v>
      </c>
      <c r="C40" t="s">
        <v>538</v>
      </c>
      <c r="D40" t="s">
        <v>34</v>
      </c>
      <c r="E40" t="s">
        <v>35</v>
      </c>
      <c r="F40" t="s">
        <v>49</v>
      </c>
      <c r="G40" t="s">
        <v>50</v>
      </c>
      <c r="H40" t="s">
        <v>531</v>
      </c>
      <c r="I40" t="s">
        <v>51</v>
      </c>
      <c r="J40" t="s">
        <v>52</v>
      </c>
      <c r="K40">
        <v>6</v>
      </c>
      <c r="L40" t="s">
        <v>40</v>
      </c>
      <c r="M40" t="s">
        <v>53</v>
      </c>
      <c r="N40" t="s">
        <v>54</v>
      </c>
      <c r="O40">
        <v>21</v>
      </c>
      <c r="P40" t="s">
        <v>71</v>
      </c>
      <c r="Q40">
        <v>2000</v>
      </c>
      <c r="R40" t="s">
        <v>66</v>
      </c>
      <c r="S40">
        <v>2121</v>
      </c>
      <c r="T40" t="s">
        <v>74</v>
      </c>
      <c r="U40">
        <v>44</v>
      </c>
      <c r="V40" t="s">
        <v>68</v>
      </c>
      <c r="W40" s="1">
        <v>7571</v>
      </c>
      <c r="X40">
        <v>0</v>
      </c>
      <c r="Y40">
        <v>0</v>
      </c>
      <c r="Z40">
        <v>0</v>
      </c>
      <c r="AA40">
        <v>0</v>
      </c>
      <c r="AB40" s="2">
        <f t="shared" si="0"/>
        <v>0</v>
      </c>
      <c r="AC40">
        <v>0</v>
      </c>
      <c r="AD40" s="2">
        <f t="shared" si="1"/>
        <v>0</v>
      </c>
      <c r="AE40">
        <v>0</v>
      </c>
      <c r="AF40" s="2">
        <f t="shared" si="2"/>
        <v>0</v>
      </c>
      <c r="AG40" s="3">
        <f t="shared" si="3"/>
        <v>7571</v>
      </c>
      <c r="AH40" s="1">
        <v>7571</v>
      </c>
      <c r="AI40">
        <v>0</v>
      </c>
      <c r="AJ40">
        <v>0</v>
      </c>
      <c r="AK40">
        <v>0</v>
      </c>
      <c r="AL40" s="1">
        <v>7571</v>
      </c>
      <c r="AN40" s="1">
        <f t="shared" si="4"/>
        <v>7571</v>
      </c>
      <c r="AO40" s="1">
        <f t="shared" si="5"/>
        <v>7571</v>
      </c>
    </row>
    <row r="41" spans="1:41" x14ac:dyDescent="0.3">
      <c r="A41" t="s">
        <v>59</v>
      </c>
      <c r="B41" t="s">
        <v>60</v>
      </c>
      <c r="C41" t="s">
        <v>538</v>
      </c>
      <c r="D41" t="s">
        <v>34</v>
      </c>
      <c r="E41" t="s">
        <v>35</v>
      </c>
      <c r="F41" t="s">
        <v>49</v>
      </c>
      <c r="G41" t="s">
        <v>50</v>
      </c>
      <c r="H41" t="s">
        <v>531</v>
      </c>
      <c r="I41" t="s">
        <v>51</v>
      </c>
      <c r="J41" t="s">
        <v>52</v>
      </c>
      <c r="K41">
        <v>6</v>
      </c>
      <c r="L41" t="s">
        <v>40</v>
      </c>
      <c r="M41" t="s">
        <v>53</v>
      </c>
      <c r="N41" t="s">
        <v>54</v>
      </c>
      <c r="O41">
        <v>21</v>
      </c>
      <c r="P41" t="s">
        <v>71</v>
      </c>
      <c r="Q41">
        <v>2000</v>
      </c>
      <c r="R41" t="s">
        <v>66</v>
      </c>
      <c r="S41">
        <v>2141</v>
      </c>
      <c r="T41" t="s">
        <v>75</v>
      </c>
      <c r="U41">
        <v>45</v>
      </c>
      <c r="V41" t="s">
        <v>68</v>
      </c>
      <c r="W41">
        <v>220</v>
      </c>
      <c r="X41">
        <v>0</v>
      </c>
      <c r="Y41">
        <v>0</v>
      </c>
      <c r="Z41">
        <v>0</v>
      </c>
      <c r="AA41">
        <v>0</v>
      </c>
      <c r="AB41" s="2">
        <f t="shared" si="0"/>
        <v>0</v>
      </c>
      <c r="AC41">
        <v>0</v>
      </c>
      <c r="AD41" s="2">
        <f t="shared" si="1"/>
        <v>0</v>
      </c>
      <c r="AE41">
        <v>0</v>
      </c>
      <c r="AF41" s="2">
        <f t="shared" si="2"/>
        <v>0</v>
      </c>
      <c r="AG41" s="3">
        <f t="shared" si="3"/>
        <v>220</v>
      </c>
      <c r="AH41">
        <v>220</v>
      </c>
      <c r="AI41">
        <v>0</v>
      </c>
      <c r="AJ41">
        <v>0</v>
      </c>
      <c r="AK41">
        <v>0</v>
      </c>
      <c r="AL41">
        <v>220</v>
      </c>
      <c r="AN41" s="1">
        <f t="shared" si="4"/>
        <v>220</v>
      </c>
      <c r="AO41" s="1">
        <f t="shared" si="5"/>
        <v>220</v>
      </c>
    </row>
    <row r="42" spans="1:41" x14ac:dyDescent="0.3">
      <c r="A42" t="s">
        <v>59</v>
      </c>
      <c r="B42" t="s">
        <v>60</v>
      </c>
      <c r="C42" t="s">
        <v>538</v>
      </c>
      <c r="D42" t="s">
        <v>34</v>
      </c>
      <c r="E42" t="s">
        <v>35</v>
      </c>
      <c r="F42" t="s">
        <v>49</v>
      </c>
      <c r="G42" t="s">
        <v>50</v>
      </c>
      <c r="H42" t="s">
        <v>531</v>
      </c>
      <c r="I42" t="s">
        <v>51</v>
      </c>
      <c r="J42" t="s">
        <v>52</v>
      </c>
      <c r="K42">
        <v>6</v>
      </c>
      <c r="L42" t="s">
        <v>40</v>
      </c>
      <c r="M42" t="s">
        <v>53</v>
      </c>
      <c r="N42" t="s">
        <v>54</v>
      </c>
      <c r="O42">
        <v>21</v>
      </c>
      <c r="P42" t="s">
        <v>71</v>
      </c>
      <c r="Q42">
        <v>2000</v>
      </c>
      <c r="R42" t="s">
        <v>66</v>
      </c>
      <c r="S42">
        <v>2141</v>
      </c>
      <c r="T42" t="s">
        <v>75</v>
      </c>
      <c r="U42">
        <v>53</v>
      </c>
      <c r="V42" t="s">
        <v>69</v>
      </c>
      <c r="W42">
        <v>310</v>
      </c>
      <c r="X42">
        <v>0</v>
      </c>
      <c r="Y42">
        <v>0</v>
      </c>
      <c r="Z42">
        <v>0</v>
      </c>
      <c r="AA42">
        <v>0</v>
      </c>
      <c r="AB42" s="2">
        <f t="shared" si="0"/>
        <v>0</v>
      </c>
      <c r="AC42">
        <v>0</v>
      </c>
      <c r="AD42" s="2">
        <f t="shared" si="1"/>
        <v>0</v>
      </c>
      <c r="AE42">
        <v>0</v>
      </c>
      <c r="AF42" s="2">
        <f t="shared" si="2"/>
        <v>0</v>
      </c>
      <c r="AG42" s="3">
        <f t="shared" si="3"/>
        <v>310</v>
      </c>
      <c r="AH42">
        <v>310</v>
      </c>
      <c r="AI42">
        <v>0</v>
      </c>
      <c r="AJ42">
        <v>0</v>
      </c>
      <c r="AK42">
        <v>0</v>
      </c>
      <c r="AL42">
        <v>310</v>
      </c>
      <c r="AN42" s="1">
        <f t="shared" si="4"/>
        <v>310</v>
      </c>
      <c r="AO42" s="1">
        <f t="shared" si="5"/>
        <v>310</v>
      </c>
    </row>
    <row r="43" spans="1:41" x14ac:dyDescent="0.3">
      <c r="A43" t="s">
        <v>166</v>
      </c>
      <c r="B43" t="s">
        <v>167</v>
      </c>
      <c r="C43" t="s">
        <v>538</v>
      </c>
      <c r="D43" t="s">
        <v>34</v>
      </c>
      <c r="E43" t="s">
        <v>35</v>
      </c>
      <c r="F43" t="s">
        <v>49</v>
      </c>
      <c r="G43" t="s">
        <v>50</v>
      </c>
      <c r="H43" t="s">
        <v>531</v>
      </c>
      <c r="I43" t="s">
        <v>51</v>
      </c>
      <c r="J43" t="s">
        <v>52</v>
      </c>
      <c r="K43">
        <v>6</v>
      </c>
      <c r="L43" t="s">
        <v>40</v>
      </c>
      <c r="M43" t="s">
        <v>53</v>
      </c>
      <c r="N43" t="s">
        <v>54</v>
      </c>
      <c r="O43">
        <v>21</v>
      </c>
      <c r="P43" t="s">
        <v>71</v>
      </c>
      <c r="Q43">
        <v>2000</v>
      </c>
      <c r="R43" t="s">
        <v>66</v>
      </c>
      <c r="S43">
        <v>2141</v>
      </c>
      <c r="T43" t="s">
        <v>75</v>
      </c>
      <c r="U43">
        <v>0</v>
      </c>
      <c r="V43" t="s">
        <v>46</v>
      </c>
      <c r="W43">
        <v>0</v>
      </c>
      <c r="X43">
        <v>0</v>
      </c>
      <c r="Y43">
        <v>0</v>
      </c>
      <c r="Z43">
        <v>0</v>
      </c>
      <c r="AA43">
        <v>0</v>
      </c>
      <c r="AB43" s="2">
        <f t="shared" si="0"/>
        <v>0</v>
      </c>
      <c r="AC43">
        <v>0</v>
      </c>
      <c r="AD43" s="2">
        <f t="shared" si="1"/>
        <v>0</v>
      </c>
      <c r="AE43">
        <v>0</v>
      </c>
      <c r="AF43" s="2">
        <f t="shared" si="2"/>
        <v>0</v>
      </c>
      <c r="AG43" s="3">
        <f t="shared" si="3"/>
        <v>0</v>
      </c>
      <c r="AH43" s="1">
        <v>8250</v>
      </c>
      <c r="AI43">
        <v>0</v>
      </c>
      <c r="AJ43">
        <v>0</v>
      </c>
      <c r="AK43" s="1">
        <v>8250</v>
      </c>
      <c r="AL43">
        <v>0</v>
      </c>
      <c r="AN43" s="1">
        <f t="shared" si="4"/>
        <v>0</v>
      </c>
      <c r="AO43" s="1">
        <f t="shared" si="5"/>
        <v>0</v>
      </c>
    </row>
    <row r="44" spans="1:41" x14ac:dyDescent="0.3">
      <c r="A44" t="s">
        <v>199</v>
      </c>
      <c r="B44" t="s">
        <v>200</v>
      </c>
      <c r="C44" t="s">
        <v>538</v>
      </c>
      <c r="D44" t="s">
        <v>108</v>
      </c>
      <c r="E44" t="s">
        <v>109</v>
      </c>
      <c r="F44" t="s">
        <v>110</v>
      </c>
      <c r="G44" t="s">
        <v>111</v>
      </c>
      <c r="H44" t="s">
        <v>531</v>
      </c>
      <c r="I44" t="s">
        <v>112</v>
      </c>
      <c r="J44" t="s">
        <v>113</v>
      </c>
      <c r="K44">
        <v>7</v>
      </c>
      <c r="L44" t="s">
        <v>114</v>
      </c>
      <c r="M44" t="s">
        <v>115</v>
      </c>
      <c r="N44" t="s">
        <v>116</v>
      </c>
      <c r="O44">
        <v>41</v>
      </c>
      <c r="P44" t="s">
        <v>119</v>
      </c>
      <c r="Q44">
        <v>2000</v>
      </c>
      <c r="R44" t="s">
        <v>66</v>
      </c>
      <c r="S44">
        <v>2141</v>
      </c>
      <c r="T44" t="s">
        <v>75</v>
      </c>
      <c r="U44">
        <v>0</v>
      </c>
      <c r="V44" t="s">
        <v>46</v>
      </c>
      <c r="W44" s="1">
        <v>18016</v>
      </c>
      <c r="X44">
        <v>0</v>
      </c>
      <c r="Y44" s="1">
        <v>18016</v>
      </c>
      <c r="Z44" s="1">
        <v>12720</v>
      </c>
      <c r="AA44">
        <v>0</v>
      </c>
      <c r="AB44" s="2">
        <f t="shared" si="0"/>
        <v>12720</v>
      </c>
      <c r="AC44">
        <v>0</v>
      </c>
      <c r="AD44" s="2">
        <f t="shared" si="1"/>
        <v>0</v>
      </c>
      <c r="AE44">
        <v>0</v>
      </c>
      <c r="AF44" s="2">
        <f t="shared" si="2"/>
        <v>0</v>
      </c>
      <c r="AG44" s="3">
        <f t="shared" si="3"/>
        <v>0</v>
      </c>
      <c r="AH44" s="1">
        <v>30000</v>
      </c>
      <c r="AI44">
        <v>0</v>
      </c>
      <c r="AJ44">
        <v>0</v>
      </c>
      <c r="AK44" s="1">
        <v>11984</v>
      </c>
      <c r="AL44" s="1">
        <v>18016</v>
      </c>
      <c r="AN44" s="1">
        <f t="shared" si="4"/>
        <v>18016</v>
      </c>
      <c r="AO44" s="1">
        <f t="shared" si="5"/>
        <v>0</v>
      </c>
    </row>
    <row r="45" spans="1:41" x14ac:dyDescent="0.3">
      <c r="A45" t="s">
        <v>199</v>
      </c>
      <c r="B45" t="s">
        <v>200</v>
      </c>
      <c r="C45" t="s">
        <v>539</v>
      </c>
      <c r="D45" t="s">
        <v>283</v>
      </c>
      <c r="E45" t="s">
        <v>284</v>
      </c>
      <c r="F45" t="s">
        <v>285</v>
      </c>
      <c r="G45" t="s">
        <v>286</v>
      </c>
      <c r="H45" t="s">
        <v>531</v>
      </c>
      <c r="I45" t="s">
        <v>95</v>
      </c>
      <c r="J45" t="s">
        <v>96</v>
      </c>
      <c r="K45">
        <v>5</v>
      </c>
      <c r="L45" t="s">
        <v>97</v>
      </c>
      <c r="M45" t="s">
        <v>287</v>
      </c>
      <c r="N45" t="s">
        <v>288</v>
      </c>
      <c r="O45">
        <v>29</v>
      </c>
      <c r="P45" t="s">
        <v>289</v>
      </c>
      <c r="Q45">
        <v>2000</v>
      </c>
      <c r="R45" t="s">
        <v>66</v>
      </c>
      <c r="S45">
        <v>2141</v>
      </c>
      <c r="T45" t="s">
        <v>75</v>
      </c>
      <c r="U45">
        <v>0</v>
      </c>
      <c r="V45" t="s">
        <v>46</v>
      </c>
      <c r="W45">
        <v>0</v>
      </c>
      <c r="X45">
        <v>0</v>
      </c>
      <c r="Y45">
        <v>0</v>
      </c>
      <c r="Z45">
        <v>0</v>
      </c>
      <c r="AA45">
        <v>0</v>
      </c>
      <c r="AB45" s="2">
        <f t="shared" si="0"/>
        <v>0</v>
      </c>
      <c r="AC45">
        <v>0</v>
      </c>
      <c r="AD45" s="2">
        <f t="shared" si="1"/>
        <v>0</v>
      </c>
      <c r="AE45">
        <v>0</v>
      </c>
      <c r="AF45" s="2">
        <f t="shared" si="2"/>
        <v>0</v>
      </c>
      <c r="AG45" s="3">
        <f t="shared" si="3"/>
        <v>0</v>
      </c>
      <c r="AH45" s="1">
        <v>1000</v>
      </c>
      <c r="AI45">
        <v>0</v>
      </c>
      <c r="AJ45">
        <v>0</v>
      </c>
      <c r="AK45" s="1">
        <v>1000</v>
      </c>
      <c r="AL45">
        <v>0</v>
      </c>
      <c r="AN45" s="1">
        <f t="shared" si="4"/>
        <v>0</v>
      </c>
      <c r="AO45" s="1">
        <f t="shared" si="5"/>
        <v>0</v>
      </c>
    </row>
    <row r="46" spans="1:41" x14ac:dyDescent="0.3">
      <c r="A46" t="s">
        <v>199</v>
      </c>
      <c r="B46" t="s">
        <v>200</v>
      </c>
      <c r="C46" t="s">
        <v>540</v>
      </c>
      <c r="D46" t="s">
        <v>122</v>
      </c>
      <c r="E46" t="s">
        <v>123</v>
      </c>
      <c r="F46" t="s">
        <v>49</v>
      </c>
      <c r="G46" t="s">
        <v>50</v>
      </c>
      <c r="H46" t="s">
        <v>531</v>
      </c>
      <c r="I46" t="s">
        <v>124</v>
      </c>
      <c r="J46" t="s">
        <v>125</v>
      </c>
      <c r="K46">
        <v>6</v>
      </c>
      <c r="L46" t="s">
        <v>40</v>
      </c>
      <c r="M46" t="s">
        <v>126</v>
      </c>
      <c r="N46" t="s">
        <v>127</v>
      </c>
      <c r="O46">
        <v>49</v>
      </c>
      <c r="P46" t="s">
        <v>295</v>
      </c>
      <c r="Q46">
        <v>2000</v>
      </c>
      <c r="R46" t="s">
        <v>66</v>
      </c>
      <c r="S46">
        <v>2141</v>
      </c>
      <c r="T46" t="s">
        <v>75</v>
      </c>
      <c r="U46">
        <v>0</v>
      </c>
      <c r="V46" t="s">
        <v>46</v>
      </c>
      <c r="W46" s="1">
        <v>176102.22</v>
      </c>
      <c r="X46" s="1">
        <v>205400</v>
      </c>
      <c r="Y46" s="1">
        <v>176102.22</v>
      </c>
      <c r="Z46" s="1">
        <v>149654.22</v>
      </c>
      <c r="AA46" s="1">
        <v>50854.23</v>
      </c>
      <c r="AB46" s="2">
        <f t="shared" si="0"/>
        <v>98799.989999999991</v>
      </c>
      <c r="AC46" s="1">
        <v>50854.23</v>
      </c>
      <c r="AD46" s="2">
        <f t="shared" si="1"/>
        <v>0</v>
      </c>
      <c r="AE46" s="1">
        <v>50854.23</v>
      </c>
      <c r="AF46" s="2">
        <f t="shared" si="2"/>
        <v>0</v>
      </c>
      <c r="AG46" s="3">
        <f t="shared" si="3"/>
        <v>0</v>
      </c>
      <c r="AH46" s="1">
        <v>147909</v>
      </c>
      <c r="AI46" s="1">
        <v>10356</v>
      </c>
      <c r="AJ46">
        <v>0</v>
      </c>
      <c r="AK46" s="1">
        <v>187562.78</v>
      </c>
      <c r="AL46" s="1">
        <v>-29297.78</v>
      </c>
      <c r="AN46" s="1">
        <f t="shared" si="4"/>
        <v>176102.22</v>
      </c>
      <c r="AO46" s="1">
        <f t="shared" si="5"/>
        <v>0</v>
      </c>
    </row>
    <row r="47" spans="1:41" x14ac:dyDescent="0.3">
      <c r="A47" t="s">
        <v>199</v>
      </c>
      <c r="B47" t="s">
        <v>200</v>
      </c>
      <c r="C47" t="s">
        <v>538</v>
      </c>
      <c r="D47" t="s">
        <v>34</v>
      </c>
      <c r="E47" t="s">
        <v>35</v>
      </c>
      <c r="F47" t="s">
        <v>49</v>
      </c>
      <c r="G47" t="s">
        <v>50</v>
      </c>
      <c r="H47" t="s">
        <v>531</v>
      </c>
      <c r="I47" t="s">
        <v>51</v>
      </c>
      <c r="J47" t="s">
        <v>52</v>
      </c>
      <c r="K47">
        <v>6</v>
      </c>
      <c r="L47" t="s">
        <v>40</v>
      </c>
      <c r="M47" t="s">
        <v>53</v>
      </c>
      <c r="N47" t="s">
        <v>54</v>
      </c>
      <c r="O47">
        <v>21</v>
      </c>
      <c r="P47" t="s">
        <v>71</v>
      </c>
      <c r="Q47">
        <v>2000</v>
      </c>
      <c r="R47" t="s">
        <v>66</v>
      </c>
      <c r="S47">
        <v>2141</v>
      </c>
      <c r="T47" t="s">
        <v>75</v>
      </c>
      <c r="U47">
        <v>0</v>
      </c>
      <c r="V47" t="s">
        <v>46</v>
      </c>
      <c r="W47" s="1">
        <v>24759.15</v>
      </c>
      <c r="X47">
        <v>0</v>
      </c>
      <c r="Y47" s="1">
        <v>24759.15</v>
      </c>
      <c r="Z47" s="1">
        <v>24759.15</v>
      </c>
      <c r="AA47" s="1">
        <v>24759.15</v>
      </c>
      <c r="AB47" s="2">
        <f t="shared" si="0"/>
        <v>0</v>
      </c>
      <c r="AC47" s="1">
        <v>24759.15</v>
      </c>
      <c r="AD47" s="2">
        <f t="shared" si="1"/>
        <v>0</v>
      </c>
      <c r="AE47" s="1">
        <v>2154.0500000000002</v>
      </c>
      <c r="AF47" s="2">
        <f t="shared" si="2"/>
        <v>22605.100000000002</v>
      </c>
      <c r="AG47" s="3">
        <f t="shared" si="3"/>
        <v>0</v>
      </c>
      <c r="AH47">
        <v>0</v>
      </c>
      <c r="AI47" s="1">
        <v>26155</v>
      </c>
      <c r="AJ47">
        <v>0</v>
      </c>
      <c r="AK47" s="1">
        <v>1395.85</v>
      </c>
      <c r="AL47" s="1">
        <v>24759.15</v>
      </c>
      <c r="AN47" s="1">
        <f t="shared" si="4"/>
        <v>24759.15</v>
      </c>
      <c r="AO47" s="1">
        <f t="shared" si="5"/>
        <v>0</v>
      </c>
    </row>
    <row r="48" spans="1:41" x14ac:dyDescent="0.3">
      <c r="A48" t="s">
        <v>199</v>
      </c>
      <c r="B48" t="s">
        <v>200</v>
      </c>
      <c r="C48" t="s">
        <v>540</v>
      </c>
      <c r="D48" t="s">
        <v>122</v>
      </c>
      <c r="E48" t="s">
        <v>123</v>
      </c>
      <c r="F48" t="s">
        <v>49</v>
      </c>
      <c r="G48" t="s">
        <v>50</v>
      </c>
      <c r="H48" t="s">
        <v>531</v>
      </c>
      <c r="I48" t="s">
        <v>124</v>
      </c>
      <c r="J48" t="s">
        <v>125</v>
      </c>
      <c r="K48">
        <v>6</v>
      </c>
      <c r="L48" t="s">
        <v>40</v>
      </c>
      <c r="M48" t="s">
        <v>126</v>
      </c>
      <c r="N48" t="s">
        <v>127</v>
      </c>
      <c r="O48">
        <v>50</v>
      </c>
      <c r="P48" t="s">
        <v>128</v>
      </c>
      <c r="Q48">
        <v>2000</v>
      </c>
      <c r="R48" t="s">
        <v>66</v>
      </c>
      <c r="S48">
        <v>2151</v>
      </c>
      <c r="T48" t="s">
        <v>311</v>
      </c>
      <c r="U48">
        <v>0</v>
      </c>
      <c r="V48" t="s">
        <v>46</v>
      </c>
      <c r="W48">
        <v>0</v>
      </c>
      <c r="X48">
        <v>0</v>
      </c>
      <c r="Y48">
        <v>0</v>
      </c>
      <c r="Z48">
        <v>0</v>
      </c>
      <c r="AA48">
        <v>0</v>
      </c>
      <c r="AB48" s="2">
        <f t="shared" si="0"/>
        <v>0</v>
      </c>
      <c r="AC48">
        <v>0</v>
      </c>
      <c r="AD48" s="2">
        <f t="shared" si="1"/>
        <v>0</v>
      </c>
      <c r="AE48">
        <v>0</v>
      </c>
      <c r="AF48" s="2">
        <f t="shared" si="2"/>
        <v>0</v>
      </c>
      <c r="AG48" s="3">
        <f t="shared" si="3"/>
        <v>0</v>
      </c>
      <c r="AH48">
        <v>0</v>
      </c>
      <c r="AI48">
        <v>0</v>
      </c>
      <c r="AJ48">
        <v>0</v>
      </c>
      <c r="AK48">
        <v>0</v>
      </c>
      <c r="AL48">
        <v>0</v>
      </c>
      <c r="AN48" s="1">
        <f t="shared" si="4"/>
        <v>0</v>
      </c>
      <c r="AO48" s="1">
        <f t="shared" si="5"/>
        <v>0</v>
      </c>
    </row>
    <row r="49" spans="1:41" x14ac:dyDescent="0.3">
      <c r="A49" t="s">
        <v>199</v>
      </c>
      <c r="B49" t="s">
        <v>200</v>
      </c>
      <c r="C49" t="s">
        <v>538</v>
      </c>
      <c r="D49" t="s">
        <v>34</v>
      </c>
      <c r="E49" t="s">
        <v>35</v>
      </c>
      <c r="F49" t="s">
        <v>49</v>
      </c>
      <c r="G49" t="s">
        <v>50</v>
      </c>
      <c r="H49" t="s">
        <v>531</v>
      </c>
      <c r="I49" t="s">
        <v>51</v>
      </c>
      <c r="J49" t="s">
        <v>52</v>
      </c>
      <c r="K49">
        <v>6</v>
      </c>
      <c r="L49" t="s">
        <v>40</v>
      </c>
      <c r="M49" t="s">
        <v>53</v>
      </c>
      <c r="N49" t="s">
        <v>54</v>
      </c>
      <c r="O49">
        <v>21</v>
      </c>
      <c r="P49" t="s">
        <v>71</v>
      </c>
      <c r="Q49">
        <v>2000</v>
      </c>
      <c r="R49" t="s">
        <v>66</v>
      </c>
      <c r="S49">
        <v>2151</v>
      </c>
      <c r="T49" t="s">
        <v>311</v>
      </c>
      <c r="U49">
        <v>0</v>
      </c>
      <c r="V49" t="s">
        <v>46</v>
      </c>
      <c r="W49">
        <v>420</v>
      </c>
      <c r="X49">
        <v>0</v>
      </c>
      <c r="Y49">
        <v>420</v>
      </c>
      <c r="Z49">
        <v>420</v>
      </c>
      <c r="AA49">
        <v>420</v>
      </c>
      <c r="AB49" s="2">
        <f t="shared" si="0"/>
        <v>0</v>
      </c>
      <c r="AC49">
        <v>420</v>
      </c>
      <c r="AD49" s="2">
        <f t="shared" si="1"/>
        <v>0</v>
      </c>
      <c r="AE49">
        <v>420</v>
      </c>
      <c r="AF49" s="2">
        <f t="shared" si="2"/>
        <v>0</v>
      </c>
      <c r="AG49" s="3">
        <f t="shared" si="3"/>
        <v>0</v>
      </c>
      <c r="AH49">
        <v>0</v>
      </c>
      <c r="AI49">
        <v>500</v>
      </c>
      <c r="AJ49">
        <v>0</v>
      </c>
      <c r="AK49">
        <v>80</v>
      </c>
      <c r="AL49">
        <v>420</v>
      </c>
      <c r="AN49" s="1">
        <f t="shared" si="4"/>
        <v>420</v>
      </c>
      <c r="AO49" s="1">
        <f t="shared" si="5"/>
        <v>0</v>
      </c>
    </row>
    <row r="50" spans="1:41" x14ac:dyDescent="0.3">
      <c r="A50" t="s">
        <v>199</v>
      </c>
      <c r="B50" t="s">
        <v>200</v>
      </c>
      <c r="C50" t="s">
        <v>539</v>
      </c>
      <c r="D50" t="s">
        <v>237</v>
      </c>
      <c r="E50" t="s">
        <v>238</v>
      </c>
      <c r="F50" t="s">
        <v>93</v>
      </c>
      <c r="G50" t="s">
        <v>94</v>
      </c>
      <c r="H50" t="s">
        <v>531</v>
      </c>
      <c r="I50" t="s">
        <v>160</v>
      </c>
      <c r="J50" t="s">
        <v>161</v>
      </c>
      <c r="K50">
        <v>1</v>
      </c>
      <c r="L50" t="s">
        <v>184</v>
      </c>
      <c r="M50" t="s">
        <v>244</v>
      </c>
      <c r="N50" t="s">
        <v>245</v>
      </c>
      <c r="O50">
        <v>16</v>
      </c>
      <c r="P50" t="s">
        <v>246</v>
      </c>
      <c r="Q50">
        <v>2000</v>
      </c>
      <c r="R50" t="s">
        <v>66</v>
      </c>
      <c r="S50">
        <v>2161</v>
      </c>
      <c r="T50" t="s">
        <v>247</v>
      </c>
      <c r="U50">
        <v>0</v>
      </c>
      <c r="V50" t="s">
        <v>46</v>
      </c>
      <c r="W50" s="1">
        <v>168342.87</v>
      </c>
      <c r="X50">
        <v>0</v>
      </c>
      <c r="Y50" s="1">
        <v>168342.87</v>
      </c>
      <c r="Z50" s="1">
        <v>168342.87</v>
      </c>
      <c r="AA50" s="1">
        <v>168342.87</v>
      </c>
      <c r="AB50" s="2">
        <f t="shared" si="0"/>
        <v>0</v>
      </c>
      <c r="AC50" s="1">
        <v>161691.43</v>
      </c>
      <c r="AD50" s="2">
        <f t="shared" si="1"/>
        <v>6651.4400000000023</v>
      </c>
      <c r="AE50" s="1">
        <v>161691.43</v>
      </c>
      <c r="AF50" s="2">
        <f t="shared" si="2"/>
        <v>0</v>
      </c>
      <c r="AG50" s="3">
        <f t="shared" si="3"/>
        <v>0</v>
      </c>
      <c r="AH50" s="1">
        <v>35193.370000000003</v>
      </c>
      <c r="AI50" s="1">
        <v>174806.63</v>
      </c>
      <c r="AJ50">
        <v>0</v>
      </c>
      <c r="AK50" s="1">
        <v>41657.129999999997</v>
      </c>
      <c r="AL50" s="1">
        <v>168342.87</v>
      </c>
      <c r="AN50" s="1">
        <f t="shared" si="4"/>
        <v>168342.87</v>
      </c>
      <c r="AO50" s="1">
        <f t="shared" si="5"/>
        <v>0</v>
      </c>
    </row>
    <row r="51" spans="1:41" x14ac:dyDescent="0.3">
      <c r="A51" t="s">
        <v>199</v>
      </c>
      <c r="B51" t="s">
        <v>200</v>
      </c>
      <c r="C51" t="s">
        <v>539</v>
      </c>
      <c r="D51" t="s">
        <v>270</v>
      </c>
      <c r="E51" t="s">
        <v>271</v>
      </c>
      <c r="F51" t="s">
        <v>110</v>
      </c>
      <c r="G51" t="s">
        <v>111</v>
      </c>
      <c r="H51" t="s">
        <v>531</v>
      </c>
      <c r="I51" t="s">
        <v>272</v>
      </c>
      <c r="J51" t="s">
        <v>273</v>
      </c>
      <c r="K51">
        <v>4</v>
      </c>
      <c r="L51" t="s">
        <v>222</v>
      </c>
      <c r="M51" t="s">
        <v>274</v>
      </c>
      <c r="N51" t="s">
        <v>275</v>
      </c>
      <c r="O51">
        <v>56</v>
      </c>
      <c r="P51" t="s">
        <v>276</v>
      </c>
      <c r="Q51">
        <v>2000</v>
      </c>
      <c r="R51" t="s">
        <v>66</v>
      </c>
      <c r="S51">
        <v>2161</v>
      </c>
      <c r="T51" t="s">
        <v>247</v>
      </c>
      <c r="U51">
        <v>0</v>
      </c>
      <c r="V51" t="s">
        <v>46</v>
      </c>
      <c r="W51">
        <v>0</v>
      </c>
      <c r="X51" s="1">
        <v>20000</v>
      </c>
      <c r="Y51">
        <v>0</v>
      </c>
      <c r="Z51">
        <v>0</v>
      </c>
      <c r="AA51">
        <v>0</v>
      </c>
      <c r="AB51" s="2">
        <f t="shared" si="0"/>
        <v>0</v>
      </c>
      <c r="AC51">
        <v>0</v>
      </c>
      <c r="AD51" s="2">
        <f t="shared" si="1"/>
        <v>0</v>
      </c>
      <c r="AE51">
        <v>0</v>
      </c>
      <c r="AF51" s="2">
        <f t="shared" si="2"/>
        <v>0</v>
      </c>
      <c r="AG51" s="3">
        <f t="shared" si="3"/>
        <v>0</v>
      </c>
      <c r="AH51">
        <v>0</v>
      </c>
      <c r="AI51">
        <v>0</v>
      </c>
      <c r="AJ51">
        <v>0</v>
      </c>
      <c r="AK51" s="1">
        <v>20000</v>
      </c>
      <c r="AL51" s="1">
        <v>-20000</v>
      </c>
      <c r="AN51" s="1">
        <f t="shared" si="4"/>
        <v>0</v>
      </c>
      <c r="AO51" s="1">
        <f t="shared" si="5"/>
        <v>0</v>
      </c>
    </row>
    <row r="52" spans="1:41" x14ac:dyDescent="0.3">
      <c r="A52" t="s">
        <v>199</v>
      </c>
      <c r="B52" t="s">
        <v>200</v>
      </c>
      <c r="C52" t="s">
        <v>539</v>
      </c>
      <c r="D52" t="s">
        <v>283</v>
      </c>
      <c r="E52" t="s">
        <v>284</v>
      </c>
      <c r="F52" t="s">
        <v>285</v>
      </c>
      <c r="G52" t="s">
        <v>286</v>
      </c>
      <c r="H52" t="s">
        <v>531</v>
      </c>
      <c r="I52" t="s">
        <v>95</v>
      </c>
      <c r="J52" t="s">
        <v>96</v>
      </c>
      <c r="K52">
        <v>5</v>
      </c>
      <c r="L52" t="s">
        <v>97</v>
      </c>
      <c r="M52" t="s">
        <v>287</v>
      </c>
      <c r="N52" t="s">
        <v>288</v>
      </c>
      <c r="O52">
        <v>29</v>
      </c>
      <c r="P52" t="s">
        <v>289</v>
      </c>
      <c r="Q52">
        <v>2000</v>
      </c>
      <c r="R52" t="s">
        <v>66</v>
      </c>
      <c r="S52">
        <v>2161</v>
      </c>
      <c r="T52" t="s">
        <v>247</v>
      </c>
      <c r="U52">
        <v>0</v>
      </c>
      <c r="V52" t="s">
        <v>46</v>
      </c>
      <c r="W52">
        <v>0</v>
      </c>
      <c r="X52">
        <v>0</v>
      </c>
      <c r="Y52">
        <v>0</v>
      </c>
      <c r="Z52">
        <v>0</v>
      </c>
      <c r="AA52">
        <v>0</v>
      </c>
      <c r="AB52" s="2">
        <f t="shared" si="0"/>
        <v>0</v>
      </c>
      <c r="AC52">
        <v>0</v>
      </c>
      <c r="AD52" s="2">
        <f t="shared" si="1"/>
        <v>0</v>
      </c>
      <c r="AE52">
        <v>0</v>
      </c>
      <c r="AF52" s="2">
        <f t="shared" si="2"/>
        <v>0</v>
      </c>
      <c r="AG52" s="3">
        <f t="shared" si="3"/>
        <v>0</v>
      </c>
      <c r="AH52" s="1">
        <v>75000</v>
      </c>
      <c r="AI52">
        <v>0</v>
      </c>
      <c r="AJ52">
        <v>0</v>
      </c>
      <c r="AK52" s="1">
        <v>75000</v>
      </c>
      <c r="AL52">
        <v>0</v>
      </c>
      <c r="AN52" s="1">
        <f t="shared" si="4"/>
        <v>0</v>
      </c>
      <c r="AO52" s="1">
        <f t="shared" si="5"/>
        <v>0</v>
      </c>
    </row>
    <row r="53" spans="1:41" x14ac:dyDescent="0.3">
      <c r="A53" t="s">
        <v>199</v>
      </c>
      <c r="B53" t="s">
        <v>200</v>
      </c>
      <c r="C53" t="s">
        <v>539</v>
      </c>
      <c r="D53" t="s">
        <v>130</v>
      </c>
      <c r="E53" t="s">
        <v>131</v>
      </c>
      <c r="F53" t="s">
        <v>49</v>
      </c>
      <c r="G53" t="s">
        <v>50</v>
      </c>
      <c r="H53" t="s">
        <v>531</v>
      </c>
      <c r="I53" t="s">
        <v>132</v>
      </c>
      <c r="J53" t="s">
        <v>133</v>
      </c>
      <c r="K53">
        <v>3</v>
      </c>
      <c r="L53" t="s">
        <v>134</v>
      </c>
      <c r="M53" t="s">
        <v>135</v>
      </c>
      <c r="N53" t="s">
        <v>136</v>
      </c>
      <c r="O53">
        <v>35</v>
      </c>
      <c r="P53" t="s">
        <v>137</v>
      </c>
      <c r="Q53">
        <v>2000</v>
      </c>
      <c r="R53" t="s">
        <v>66</v>
      </c>
      <c r="S53">
        <v>2161</v>
      </c>
      <c r="T53" t="s">
        <v>247</v>
      </c>
      <c r="U53">
        <v>0</v>
      </c>
      <c r="V53" t="s">
        <v>46</v>
      </c>
      <c r="W53" s="1">
        <v>167264.17000000001</v>
      </c>
      <c r="X53" s="1">
        <v>175000</v>
      </c>
      <c r="Y53" s="1">
        <v>167264.17000000001</v>
      </c>
      <c r="Z53" s="1">
        <v>167264.17000000001</v>
      </c>
      <c r="AA53" s="1">
        <v>167264.17000000001</v>
      </c>
      <c r="AB53" s="2">
        <f t="shared" si="0"/>
        <v>0</v>
      </c>
      <c r="AC53" s="1">
        <v>153894.88</v>
      </c>
      <c r="AD53" s="2">
        <f t="shared" si="1"/>
        <v>13369.290000000008</v>
      </c>
      <c r="AE53" s="1">
        <v>153894.88</v>
      </c>
      <c r="AF53" s="2">
        <f t="shared" si="2"/>
        <v>0</v>
      </c>
      <c r="AG53" s="3">
        <f t="shared" si="3"/>
        <v>0</v>
      </c>
      <c r="AH53">
        <v>0</v>
      </c>
      <c r="AI53">
        <v>0</v>
      </c>
      <c r="AJ53">
        <v>0</v>
      </c>
      <c r="AK53" s="1">
        <v>7735.83</v>
      </c>
      <c r="AL53" s="1">
        <v>-7735.83</v>
      </c>
      <c r="AN53" s="1">
        <f t="shared" si="4"/>
        <v>167264.17000000001</v>
      </c>
      <c r="AO53" s="1">
        <f t="shared" si="5"/>
        <v>0</v>
      </c>
    </row>
    <row r="54" spans="1:41" x14ac:dyDescent="0.3">
      <c r="A54" t="s">
        <v>199</v>
      </c>
      <c r="B54" t="s">
        <v>200</v>
      </c>
      <c r="C54" t="s">
        <v>539</v>
      </c>
      <c r="D54" t="s">
        <v>139</v>
      </c>
      <c r="E54" t="s">
        <v>140</v>
      </c>
      <c r="F54" t="s">
        <v>49</v>
      </c>
      <c r="G54" t="s">
        <v>50</v>
      </c>
      <c r="H54" t="s">
        <v>531</v>
      </c>
      <c r="I54" t="s">
        <v>132</v>
      </c>
      <c r="J54" t="s">
        <v>133</v>
      </c>
      <c r="K54">
        <v>3</v>
      </c>
      <c r="L54" t="s">
        <v>134</v>
      </c>
      <c r="M54" t="s">
        <v>141</v>
      </c>
      <c r="N54" t="s">
        <v>142</v>
      </c>
      <c r="O54">
        <v>34</v>
      </c>
      <c r="P54" t="s">
        <v>143</v>
      </c>
      <c r="Q54">
        <v>2000</v>
      </c>
      <c r="R54" t="s">
        <v>66</v>
      </c>
      <c r="S54">
        <v>2161</v>
      </c>
      <c r="T54" t="s">
        <v>247</v>
      </c>
      <c r="U54">
        <v>0</v>
      </c>
      <c r="V54" t="s">
        <v>46</v>
      </c>
      <c r="W54">
        <v>0</v>
      </c>
      <c r="X54">
        <v>0</v>
      </c>
      <c r="Y54">
        <v>0</v>
      </c>
      <c r="Z54">
        <v>0</v>
      </c>
      <c r="AA54">
        <v>0</v>
      </c>
      <c r="AB54" s="2">
        <f t="shared" si="0"/>
        <v>0</v>
      </c>
      <c r="AC54">
        <v>0</v>
      </c>
      <c r="AD54" s="2">
        <f t="shared" si="1"/>
        <v>0</v>
      </c>
      <c r="AE54">
        <v>0</v>
      </c>
      <c r="AF54" s="2">
        <f t="shared" si="2"/>
        <v>0</v>
      </c>
      <c r="AG54" s="3">
        <f t="shared" si="3"/>
        <v>0</v>
      </c>
      <c r="AH54" s="1">
        <v>28000</v>
      </c>
      <c r="AI54">
        <v>0</v>
      </c>
      <c r="AJ54">
        <v>0</v>
      </c>
      <c r="AK54" s="1">
        <v>28000</v>
      </c>
      <c r="AL54">
        <v>0</v>
      </c>
      <c r="AN54" s="1">
        <f t="shared" si="4"/>
        <v>0</v>
      </c>
      <c r="AO54" s="1">
        <f t="shared" si="5"/>
        <v>0</v>
      </c>
    </row>
    <row r="55" spans="1:41" x14ac:dyDescent="0.3">
      <c r="A55" t="s">
        <v>199</v>
      </c>
      <c r="B55" t="s">
        <v>200</v>
      </c>
      <c r="C55" t="s">
        <v>539</v>
      </c>
      <c r="D55" t="s">
        <v>315</v>
      </c>
      <c r="E55" t="s">
        <v>316</v>
      </c>
      <c r="F55" t="s">
        <v>49</v>
      </c>
      <c r="G55" t="s">
        <v>50</v>
      </c>
      <c r="H55" t="s">
        <v>531</v>
      </c>
      <c r="I55" t="s">
        <v>132</v>
      </c>
      <c r="J55" t="s">
        <v>133</v>
      </c>
      <c r="K55">
        <v>3</v>
      </c>
      <c r="L55" t="s">
        <v>134</v>
      </c>
      <c r="M55" t="s">
        <v>317</v>
      </c>
      <c r="N55" t="s">
        <v>318</v>
      </c>
      <c r="O55">
        <v>39</v>
      </c>
      <c r="P55" t="s">
        <v>319</v>
      </c>
      <c r="Q55">
        <v>2000</v>
      </c>
      <c r="R55" t="s">
        <v>66</v>
      </c>
      <c r="S55">
        <v>2161</v>
      </c>
      <c r="T55" t="s">
        <v>247</v>
      </c>
      <c r="U55">
        <v>0</v>
      </c>
      <c r="V55" t="s">
        <v>46</v>
      </c>
      <c r="W55" s="1">
        <v>442326.13</v>
      </c>
      <c r="X55" s="1">
        <v>500000</v>
      </c>
      <c r="Y55" s="1">
        <v>442326.13</v>
      </c>
      <c r="Z55" s="1">
        <v>442326.13</v>
      </c>
      <c r="AA55" s="1">
        <v>433545.57</v>
      </c>
      <c r="AB55" s="2">
        <f t="shared" si="0"/>
        <v>8780.5599999999977</v>
      </c>
      <c r="AC55" s="1">
        <v>433545.57</v>
      </c>
      <c r="AD55" s="2">
        <f t="shared" si="1"/>
        <v>0</v>
      </c>
      <c r="AE55" s="1">
        <v>433545.57</v>
      </c>
      <c r="AF55" s="2">
        <f t="shared" si="2"/>
        <v>0</v>
      </c>
      <c r="AG55" s="3">
        <f t="shared" si="3"/>
        <v>0</v>
      </c>
      <c r="AH55" s="1">
        <v>300000</v>
      </c>
      <c r="AI55">
        <v>0</v>
      </c>
      <c r="AJ55">
        <v>0</v>
      </c>
      <c r="AK55" s="1">
        <v>357673.87</v>
      </c>
      <c r="AL55" s="1">
        <v>-57673.87</v>
      </c>
      <c r="AN55" s="1">
        <f t="shared" si="4"/>
        <v>442326.13</v>
      </c>
      <c r="AO55" s="1">
        <f t="shared" si="5"/>
        <v>0</v>
      </c>
    </row>
    <row r="56" spans="1:41" x14ac:dyDescent="0.3">
      <c r="A56" t="s">
        <v>199</v>
      </c>
      <c r="B56" t="s">
        <v>200</v>
      </c>
      <c r="C56" t="s">
        <v>538</v>
      </c>
      <c r="D56" t="s">
        <v>34</v>
      </c>
      <c r="E56" t="s">
        <v>35</v>
      </c>
      <c r="F56" t="s">
        <v>49</v>
      </c>
      <c r="G56" t="s">
        <v>50</v>
      </c>
      <c r="H56" t="s">
        <v>531</v>
      </c>
      <c r="I56" t="s">
        <v>51</v>
      </c>
      <c r="J56" t="s">
        <v>52</v>
      </c>
      <c r="K56">
        <v>6</v>
      </c>
      <c r="L56" t="s">
        <v>40</v>
      </c>
      <c r="M56" t="s">
        <v>53</v>
      </c>
      <c r="N56" t="s">
        <v>54</v>
      </c>
      <c r="O56">
        <v>21</v>
      </c>
      <c r="P56" t="s">
        <v>71</v>
      </c>
      <c r="Q56">
        <v>2000</v>
      </c>
      <c r="R56" t="s">
        <v>66</v>
      </c>
      <c r="S56">
        <v>2161</v>
      </c>
      <c r="T56" t="s">
        <v>247</v>
      </c>
      <c r="U56">
        <v>0</v>
      </c>
      <c r="V56" t="s">
        <v>46</v>
      </c>
      <c r="W56" s="1">
        <v>2153994.9900000002</v>
      </c>
      <c r="X56" s="1">
        <v>1450000</v>
      </c>
      <c r="Y56" s="1">
        <v>2096679.39</v>
      </c>
      <c r="Z56" s="1">
        <v>2087399.39</v>
      </c>
      <c r="AA56" s="1">
        <v>1691798.79</v>
      </c>
      <c r="AB56" s="2">
        <f t="shared" si="0"/>
        <v>395600.59999999986</v>
      </c>
      <c r="AC56" s="1">
        <v>1551674.15</v>
      </c>
      <c r="AD56" s="2">
        <f t="shared" si="1"/>
        <v>140124.64000000013</v>
      </c>
      <c r="AE56" s="1">
        <v>1551674.15</v>
      </c>
      <c r="AF56" s="2">
        <f t="shared" si="2"/>
        <v>0</v>
      </c>
      <c r="AG56" s="3">
        <f t="shared" si="3"/>
        <v>57315.600000000326</v>
      </c>
      <c r="AH56">
        <v>0</v>
      </c>
      <c r="AI56" s="1">
        <v>894294.99</v>
      </c>
      <c r="AJ56">
        <v>0</v>
      </c>
      <c r="AK56" s="1">
        <v>190300</v>
      </c>
      <c r="AL56" s="1">
        <v>703994.99</v>
      </c>
      <c r="AN56" s="1">
        <f t="shared" si="4"/>
        <v>2153994.9900000002</v>
      </c>
      <c r="AO56" s="1">
        <f t="shared" si="5"/>
        <v>57315.600000000326</v>
      </c>
    </row>
    <row r="57" spans="1:41" x14ac:dyDescent="0.3">
      <c r="A57" t="s">
        <v>199</v>
      </c>
      <c r="B57" t="s">
        <v>200</v>
      </c>
      <c r="C57" t="s">
        <v>538</v>
      </c>
      <c r="D57" t="s">
        <v>34</v>
      </c>
      <c r="E57" t="s">
        <v>35</v>
      </c>
      <c r="F57" t="s">
        <v>49</v>
      </c>
      <c r="G57" t="s">
        <v>50</v>
      </c>
      <c r="H57" t="s">
        <v>531</v>
      </c>
      <c r="I57" t="s">
        <v>132</v>
      </c>
      <c r="J57" t="s">
        <v>133</v>
      </c>
      <c r="K57">
        <v>3</v>
      </c>
      <c r="L57" t="s">
        <v>134</v>
      </c>
      <c r="M57" t="s">
        <v>402</v>
      </c>
      <c r="N57" t="s">
        <v>403</v>
      </c>
      <c r="O57">
        <v>33</v>
      </c>
      <c r="P57" t="s">
        <v>404</v>
      </c>
      <c r="Q57">
        <v>2000</v>
      </c>
      <c r="R57" t="s">
        <v>66</v>
      </c>
      <c r="S57">
        <v>2161</v>
      </c>
      <c r="T57" t="s">
        <v>247</v>
      </c>
      <c r="U57">
        <v>0</v>
      </c>
      <c r="V57" t="s">
        <v>46</v>
      </c>
      <c r="W57" s="1">
        <v>825593.95</v>
      </c>
      <c r="X57">
        <v>0</v>
      </c>
      <c r="Y57" s="1">
        <v>825593.95</v>
      </c>
      <c r="Z57" s="1">
        <v>825593.95</v>
      </c>
      <c r="AA57" s="1">
        <v>580450.68000000005</v>
      </c>
      <c r="AB57" s="2">
        <f t="shared" si="0"/>
        <v>245143.2699999999</v>
      </c>
      <c r="AC57" s="1">
        <v>580450.68000000005</v>
      </c>
      <c r="AD57" s="2">
        <f t="shared" si="1"/>
        <v>0</v>
      </c>
      <c r="AE57" s="1">
        <v>580450.68000000005</v>
      </c>
      <c r="AF57" s="2">
        <f t="shared" si="2"/>
        <v>0</v>
      </c>
      <c r="AG57" s="3">
        <f t="shared" si="3"/>
        <v>0</v>
      </c>
      <c r="AH57" s="1">
        <v>1250000</v>
      </c>
      <c r="AI57">
        <v>0</v>
      </c>
      <c r="AJ57">
        <v>0</v>
      </c>
      <c r="AK57" s="1">
        <v>424406.05</v>
      </c>
      <c r="AL57" s="1">
        <v>825593.95</v>
      </c>
      <c r="AN57" s="1">
        <f t="shared" si="4"/>
        <v>825593.95</v>
      </c>
      <c r="AO57" s="1">
        <f t="shared" si="5"/>
        <v>0</v>
      </c>
    </row>
    <row r="58" spans="1:41" x14ac:dyDescent="0.3">
      <c r="A58" t="s">
        <v>59</v>
      </c>
      <c r="B58" t="s">
        <v>60</v>
      </c>
      <c r="C58" t="s">
        <v>538</v>
      </c>
      <c r="D58" t="s">
        <v>34</v>
      </c>
      <c r="E58" t="s">
        <v>35</v>
      </c>
      <c r="F58" t="s">
        <v>49</v>
      </c>
      <c r="G58" t="s">
        <v>50</v>
      </c>
      <c r="H58" t="s">
        <v>531</v>
      </c>
      <c r="I58" t="s">
        <v>51</v>
      </c>
      <c r="J58" t="s">
        <v>52</v>
      </c>
      <c r="K58">
        <v>6</v>
      </c>
      <c r="L58" t="s">
        <v>40</v>
      </c>
      <c r="M58" t="s">
        <v>53</v>
      </c>
      <c r="N58" t="s">
        <v>54</v>
      </c>
      <c r="O58">
        <v>21</v>
      </c>
      <c r="P58" t="s">
        <v>71</v>
      </c>
      <c r="Q58">
        <v>2000</v>
      </c>
      <c r="R58" t="s">
        <v>66</v>
      </c>
      <c r="S58">
        <v>2171</v>
      </c>
      <c r="T58" t="s">
        <v>76</v>
      </c>
      <c r="U58">
        <v>54</v>
      </c>
      <c r="V58" t="s">
        <v>69</v>
      </c>
      <c r="W58" s="1">
        <v>3000</v>
      </c>
      <c r="X58">
        <v>0</v>
      </c>
      <c r="Y58" s="1">
        <v>2999.76</v>
      </c>
      <c r="Z58" s="1">
        <v>2999.76</v>
      </c>
      <c r="AA58" s="1">
        <v>2999.76</v>
      </c>
      <c r="AB58" s="2">
        <f t="shared" si="0"/>
        <v>0</v>
      </c>
      <c r="AC58" s="1">
        <v>2999.76</v>
      </c>
      <c r="AD58" s="2">
        <f t="shared" si="1"/>
        <v>0</v>
      </c>
      <c r="AE58" s="1">
        <v>2999.76</v>
      </c>
      <c r="AF58" s="2">
        <f t="shared" si="2"/>
        <v>0</v>
      </c>
      <c r="AG58" s="3">
        <f t="shared" si="3"/>
        <v>0.23999999999978172</v>
      </c>
      <c r="AH58" s="1">
        <v>3000</v>
      </c>
      <c r="AI58">
        <v>0</v>
      </c>
      <c r="AJ58">
        <v>0</v>
      </c>
      <c r="AK58">
        <v>0</v>
      </c>
      <c r="AL58" s="1">
        <v>3000</v>
      </c>
      <c r="AN58" s="1">
        <f t="shared" si="4"/>
        <v>3000</v>
      </c>
      <c r="AO58" s="1">
        <f t="shared" si="5"/>
        <v>0.23999999999978172</v>
      </c>
    </row>
    <row r="59" spans="1:41" x14ac:dyDescent="0.3">
      <c r="A59" t="s">
        <v>199</v>
      </c>
      <c r="B59" t="s">
        <v>200</v>
      </c>
      <c r="C59" t="s">
        <v>539</v>
      </c>
      <c r="D59" t="s">
        <v>201</v>
      </c>
      <c r="E59" t="s">
        <v>202</v>
      </c>
      <c r="F59" t="s">
        <v>49</v>
      </c>
      <c r="G59" t="s">
        <v>50</v>
      </c>
      <c r="H59" t="s">
        <v>531</v>
      </c>
      <c r="I59" t="s">
        <v>220</v>
      </c>
      <c r="J59" t="s">
        <v>221</v>
      </c>
      <c r="K59">
        <v>4</v>
      </c>
      <c r="L59" t="s">
        <v>222</v>
      </c>
      <c r="M59" t="s">
        <v>223</v>
      </c>
      <c r="N59" t="s">
        <v>224</v>
      </c>
      <c r="O59">
        <v>48</v>
      </c>
      <c r="P59" t="s">
        <v>225</v>
      </c>
      <c r="Q59">
        <v>2000</v>
      </c>
      <c r="R59" t="s">
        <v>66</v>
      </c>
      <c r="S59">
        <v>2171</v>
      </c>
      <c r="T59" t="s">
        <v>76</v>
      </c>
      <c r="U59">
        <v>0</v>
      </c>
      <c r="V59" t="s">
        <v>46</v>
      </c>
      <c r="W59">
        <v>0</v>
      </c>
      <c r="X59" s="1">
        <v>30000</v>
      </c>
      <c r="Y59">
        <v>0</v>
      </c>
      <c r="Z59">
        <v>0</v>
      </c>
      <c r="AA59">
        <v>0</v>
      </c>
      <c r="AB59" s="2">
        <f t="shared" si="0"/>
        <v>0</v>
      </c>
      <c r="AC59">
        <v>0</v>
      </c>
      <c r="AD59" s="2">
        <f t="shared" si="1"/>
        <v>0</v>
      </c>
      <c r="AE59">
        <v>0</v>
      </c>
      <c r="AF59" s="2">
        <f t="shared" si="2"/>
        <v>0</v>
      </c>
      <c r="AG59" s="3">
        <f t="shared" si="3"/>
        <v>0</v>
      </c>
      <c r="AH59">
        <v>0</v>
      </c>
      <c r="AI59">
        <v>0</v>
      </c>
      <c r="AJ59">
        <v>0</v>
      </c>
      <c r="AK59" s="1">
        <v>30000</v>
      </c>
      <c r="AL59" s="1">
        <v>-30000</v>
      </c>
      <c r="AN59" s="1">
        <f t="shared" si="4"/>
        <v>0</v>
      </c>
      <c r="AO59" s="1">
        <f t="shared" si="5"/>
        <v>0</v>
      </c>
    </row>
    <row r="60" spans="1:41" x14ac:dyDescent="0.3">
      <c r="A60" t="s">
        <v>199</v>
      </c>
      <c r="B60" t="s">
        <v>200</v>
      </c>
      <c r="C60" t="s">
        <v>538</v>
      </c>
      <c r="D60" t="s">
        <v>34</v>
      </c>
      <c r="E60" t="s">
        <v>35</v>
      </c>
      <c r="F60" t="s">
        <v>36</v>
      </c>
      <c r="G60" t="s">
        <v>37</v>
      </c>
      <c r="H60" t="s">
        <v>531</v>
      </c>
      <c r="I60" t="s">
        <v>38</v>
      </c>
      <c r="J60" t="s">
        <v>39</v>
      </c>
      <c r="K60">
        <v>6</v>
      </c>
      <c r="L60" t="s">
        <v>40</v>
      </c>
      <c r="M60" t="s">
        <v>352</v>
      </c>
      <c r="N60" t="s">
        <v>353</v>
      </c>
      <c r="O60">
        <v>20</v>
      </c>
      <c r="P60" t="s">
        <v>354</v>
      </c>
      <c r="Q60">
        <v>2000</v>
      </c>
      <c r="R60" t="s">
        <v>66</v>
      </c>
      <c r="S60">
        <v>2181</v>
      </c>
      <c r="T60" t="s">
        <v>355</v>
      </c>
      <c r="U60">
        <v>0</v>
      </c>
      <c r="V60" t="s">
        <v>46</v>
      </c>
      <c r="W60" s="1">
        <v>3721716</v>
      </c>
      <c r="X60" s="1">
        <v>4385000</v>
      </c>
      <c r="Y60" s="1">
        <v>3640716</v>
      </c>
      <c r="Z60" s="1">
        <v>3640716</v>
      </c>
      <c r="AA60" s="1">
        <v>1430000</v>
      </c>
      <c r="AB60" s="2">
        <f t="shared" si="0"/>
        <v>2210716</v>
      </c>
      <c r="AC60" s="1">
        <v>1430000</v>
      </c>
      <c r="AD60" s="2">
        <f t="shared" si="1"/>
        <v>0</v>
      </c>
      <c r="AE60" s="1">
        <v>1430000</v>
      </c>
      <c r="AF60" s="2">
        <f t="shared" si="2"/>
        <v>0</v>
      </c>
      <c r="AG60" s="3">
        <f t="shared" si="3"/>
        <v>81000</v>
      </c>
      <c r="AH60" s="1">
        <v>1165000</v>
      </c>
      <c r="AI60">
        <v>0</v>
      </c>
      <c r="AJ60">
        <v>0</v>
      </c>
      <c r="AK60" s="1">
        <v>1828284</v>
      </c>
      <c r="AL60" s="1">
        <v>-663284</v>
      </c>
      <c r="AM60" s="5">
        <v>1000000</v>
      </c>
      <c r="AN60" s="1">
        <f t="shared" si="4"/>
        <v>4721716</v>
      </c>
      <c r="AO60" s="1">
        <f t="shared" si="5"/>
        <v>1081000</v>
      </c>
    </row>
    <row r="61" spans="1:41" x14ac:dyDescent="0.3">
      <c r="A61" t="s">
        <v>199</v>
      </c>
      <c r="B61" t="s">
        <v>200</v>
      </c>
      <c r="C61" t="s">
        <v>538</v>
      </c>
      <c r="D61" t="s">
        <v>108</v>
      </c>
      <c r="E61" t="s">
        <v>109</v>
      </c>
      <c r="F61" t="s">
        <v>110</v>
      </c>
      <c r="G61" t="s">
        <v>111</v>
      </c>
      <c r="H61" t="s">
        <v>531</v>
      </c>
      <c r="I61" t="s">
        <v>112</v>
      </c>
      <c r="J61" t="s">
        <v>113</v>
      </c>
      <c r="K61">
        <v>7</v>
      </c>
      <c r="L61" t="s">
        <v>114</v>
      </c>
      <c r="M61" t="s">
        <v>115</v>
      </c>
      <c r="N61" t="s">
        <v>116</v>
      </c>
      <c r="O61">
        <v>41</v>
      </c>
      <c r="P61" t="s">
        <v>119</v>
      </c>
      <c r="Q61">
        <v>2000</v>
      </c>
      <c r="R61" t="s">
        <v>66</v>
      </c>
      <c r="S61">
        <v>2211</v>
      </c>
      <c r="T61" t="s">
        <v>234</v>
      </c>
      <c r="U61">
        <v>0</v>
      </c>
      <c r="V61" t="s">
        <v>46</v>
      </c>
      <c r="W61" s="1">
        <v>384482</v>
      </c>
      <c r="X61" s="1">
        <v>369158</v>
      </c>
      <c r="Y61" s="1">
        <v>384482</v>
      </c>
      <c r="Z61" s="1">
        <v>384482</v>
      </c>
      <c r="AA61" s="1">
        <v>296728</v>
      </c>
      <c r="AB61" s="2">
        <f t="shared" si="0"/>
        <v>87754</v>
      </c>
      <c r="AC61" s="1">
        <v>296728</v>
      </c>
      <c r="AD61" s="2">
        <f t="shared" si="1"/>
        <v>0</v>
      </c>
      <c r="AE61" s="1">
        <v>296728</v>
      </c>
      <c r="AF61" s="2">
        <f t="shared" si="2"/>
        <v>0</v>
      </c>
      <c r="AG61" s="3">
        <f t="shared" si="3"/>
        <v>0</v>
      </c>
      <c r="AH61">
        <v>0</v>
      </c>
      <c r="AI61" s="1">
        <v>15324</v>
      </c>
      <c r="AJ61">
        <v>0</v>
      </c>
      <c r="AK61">
        <v>0</v>
      </c>
      <c r="AL61" s="1">
        <v>15324</v>
      </c>
      <c r="AN61" s="1">
        <f t="shared" si="4"/>
        <v>384482</v>
      </c>
      <c r="AO61" s="1">
        <f t="shared" si="5"/>
        <v>0</v>
      </c>
    </row>
    <row r="62" spans="1:41" x14ac:dyDescent="0.3">
      <c r="A62" t="s">
        <v>199</v>
      </c>
      <c r="B62" t="s">
        <v>200</v>
      </c>
      <c r="C62" t="s">
        <v>539</v>
      </c>
      <c r="D62" t="s">
        <v>283</v>
      </c>
      <c r="E62" t="s">
        <v>284</v>
      </c>
      <c r="F62" t="s">
        <v>285</v>
      </c>
      <c r="G62" t="s">
        <v>286</v>
      </c>
      <c r="H62" t="s">
        <v>531</v>
      </c>
      <c r="I62" t="s">
        <v>95</v>
      </c>
      <c r="J62" t="s">
        <v>96</v>
      </c>
      <c r="K62">
        <v>5</v>
      </c>
      <c r="L62" t="s">
        <v>97</v>
      </c>
      <c r="M62" t="s">
        <v>287</v>
      </c>
      <c r="N62" t="s">
        <v>288</v>
      </c>
      <c r="O62">
        <v>29</v>
      </c>
      <c r="P62" t="s">
        <v>289</v>
      </c>
      <c r="Q62">
        <v>2000</v>
      </c>
      <c r="R62" t="s">
        <v>66</v>
      </c>
      <c r="S62">
        <v>2211</v>
      </c>
      <c r="T62" t="s">
        <v>234</v>
      </c>
      <c r="U62">
        <v>0</v>
      </c>
      <c r="V62" t="s">
        <v>46</v>
      </c>
      <c r="W62">
        <v>0</v>
      </c>
      <c r="X62">
        <v>0</v>
      </c>
      <c r="Y62">
        <v>0</v>
      </c>
      <c r="Z62">
        <v>0</v>
      </c>
      <c r="AA62">
        <v>0</v>
      </c>
      <c r="AB62" s="2">
        <f t="shared" si="0"/>
        <v>0</v>
      </c>
      <c r="AC62">
        <v>0</v>
      </c>
      <c r="AD62" s="2">
        <f t="shared" si="1"/>
        <v>0</v>
      </c>
      <c r="AE62">
        <v>0</v>
      </c>
      <c r="AF62" s="2">
        <f t="shared" si="2"/>
        <v>0</v>
      </c>
      <c r="AG62" s="3">
        <f t="shared" si="3"/>
        <v>0</v>
      </c>
      <c r="AH62" s="1">
        <v>25000</v>
      </c>
      <c r="AI62">
        <v>0</v>
      </c>
      <c r="AJ62">
        <v>0</v>
      </c>
      <c r="AK62" s="1">
        <v>25000</v>
      </c>
      <c r="AL62">
        <v>0</v>
      </c>
      <c r="AN62" s="1">
        <f t="shared" si="4"/>
        <v>0</v>
      </c>
      <c r="AO62" s="1">
        <f t="shared" si="5"/>
        <v>0</v>
      </c>
    </row>
    <row r="63" spans="1:41" x14ac:dyDescent="0.3">
      <c r="A63" t="s">
        <v>199</v>
      </c>
      <c r="B63" t="s">
        <v>200</v>
      </c>
      <c r="C63" t="s">
        <v>538</v>
      </c>
      <c r="D63" t="s">
        <v>34</v>
      </c>
      <c r="E63" t="s">
        <v>35</v>
      </c>
      <c r="F63" t="s">
        <v>36</v>
      </c>
      <c r="G63" t="s">
        <v>37</v>
      </c>
      <c r="H63" t="s">
        <v>531</v>
      </c>
      <c r="I63" t="s">
        <v>38</v>
      </c>
      <c r="J63" t="s">
        <v>39</v>
      </c>
      <c r="K63">
        <v>6</v>
      </c>
      <c r="L63" t="s">
        <v>40</v>
      </c>
      <c r="M63" t="s">
        <v>335</v>
      </c>
      <c r="N63" t="s">
        <v>336</v>
      </c>
      <c r="O63">
        <v>18</v>
      </c>
      <c r="P63" t="s">
        <v>337</v>
      </c>
      <c r="Q63">
        <v>2000</v>
      </c>
      <c r="R63" t="s">
        <v>66</v>
      </c>
      <c r="S63">
        <v>2211</v>
      </c>
      <c r="T63" t="s">
        <v>234</v>
      </c>
      <c r="U63">
        <v>0</v>
      </c>
      <c r="V63" t="s">
        <v>46</v>
      </c>
      <c r="W63" s="1">
        <v>2161.0100000000002</v>
      </c>
      <c r="X63">
        <v>0</v>
      </c>
      <c r="Y63" s="1">
        <v>2161.0100000000002</v>
      </c>
      <c r="Z63" s="1">
        <v>2161.0100000000002</v>
      </c>
      <c r="AA63" s="1">
        <v>2161.0100000000002</v>
      </c>
      <c r="AB63" s="2">
        <f t="shared" si="0"/>
        <v>0</v>
      </c>
      <c r="AC63" s="1">
        <v>2161.0100000000002</v>
      </c>
      <c r="AD63" s="2">
        <f t="shared" si="1"/>
        <v>0</v>
      </c>
      <c r="AE63" s="1">
        <v>2161.0100000000002</v>
      </c>
      <c r="AF63" s="2">
        <f t="shared" si="2"/>
        <v>0</v>
      </c>
      <c r="AG63" s="3">
        <f t="shared" si="3"/>
        <v>0</v>
      </c>
      <c r="AH63">
        <v>0</v>
      </c>
      <c r="AI63" s="1">
        <v>2545</v>
      </c>
      <c r="AJ63">
        <v>0</v>
      </c>
      <c r="AK63">
        <v>383.99</v>
      </c>
      <c r="AL63" s="1">
        <v>2161.0100000000002</v>
      </c>
      <c r="AN63" s="1">
        <f t="shared" si="4"/>
        <v>2161.0100000000002</v>
      </c>
      <c r="AO63" s="1">
        <f t="shared" si="5"/>
        <v>0</v>
      </c>
    </row>
    <row r="64" spans="1:41" x14ac:dyDescent="0.3">
      <c r="A64" t="s">
        <v>199</v>
      </c>
      <c r="B64" t="s">
        <v>200</v>
      </c>
      <c r="C64" t="s">
        <v>538</v>
      </c>
      <c r="D64" t="s">
        <v>34</v>
      </c>
      <c r="E64" t="s">
        <v>35</v>
      </c>
      <c r="F64" t="s">
        <v>49</v>
      </c>
      <c r="G64" t="s">
        <v>50</v>
      </c>
      <c r="H64" t="s">
        <v>531</v>
      </c>
      <c r="I64" t="s">
        <v>61</v>
      </c>
      <c r="J64" t="s">
        <v>62</v>
      </c>
      <c r="K64">
        <v>5</v>
      </c>
      <c r="L64" t="s">
        <v>97</v>
      </c>
      <c r="M64" t="s">
        <v>370</v>
      </c>
      <c r="N64" t="s">
        <v>371</v>
      </c>
      <c r="O64">
        <v>2</v>
      </c>
      <c r="P64" t="s">
        <v>372</v>
      </c>
      <c r="Q64">
        <v>2000</v>
      </c>
      <c r="R64" t="s">
        <v>66</v>
      </c>
      <c r="S64">
        <v>2211</v>
      </c>
      <c r="T64" t="s">
        <v>234</v>
      </c>
      <c r="U64">
        <v>0</v>
      </c>
      <c r="V64" t="s">
        <v>46</v>
      </c>
      <c r="W64" s="1">
        <v>105238.99</v>
      </c>
      <c r="X64" s="1">
        <v>150000</v>
      </c>
      <c r="Y64" s="1">
        <v>105238.99</v>
      </c>
      <c r="Z64" s="1">
        <v>105238.99</v>
      </c>
      <c r="AA64" s="1">
        <v>105238.99</v>
      </c>
      <c r="AB64" s="2">
        <f t="shared" si="0"/>
        <v>0</v>
      </c>
      <c r="AC64" s="1">
        <v>71655.42</v>
      </c>
      <c r="AD64" s="2">
        <f t="shared" si="1"/>
        <v>33583.570000000007</v>
      </c>
      <c r="AE64" s="1">
        <v>71655.42</v>
      </c>
      <c r="AF64" s="2">
        <f t="shared" si="2"/>
        <v>0</v>
      </c>
      <c r="AG64" s="3">
        <f t="shared" si="3"/>
        <v>0</v>
      </c>
      <c r="AH64" s="1">
        <v>150000</v>
      </c>
      <c r="AI64">
        <v>0</v>
      </c>
      <c r="AJ64">
        <v>0</v>
      </c>
      <c r="AK64" s="1">
        <v>194761.01</v>
      </c>
      <c r="AL64" s="1">
        <v>-44761.01</v>
      </c>
      <c r="AN64" s="1">
        <f t="shared" si="4"/>
        <v>105238.99</v>
      </c>
      <c r="AO64" s="1">
        <f t="shared" si="5"/>
        <v>0</v>
      </c>
    </row>
    <row r="65" spans="1:41" x14ac:dyDescent="0.3">
      <c r="A65" t="s">
        <v>199</v>
      </c>
      <c r="B65" t="s">
        <v>200</v>
      </c>
      <c r="C65" t="s">
        <v>538</v>
      </c>
      <c r="D65" t="s">
        <v>34</v>
      </c>
      <c r="E65" t="s">
        <v>35</v>
      </c>
      <c r="F65" t="s">
        <v>49</v>
      </c>
      <c r="G65" t="s">
        <v>50</v>
      </c>
      <c r="H65" t="s">
        <v>531</v>
      </c>
      <c r="I65" t="s">
        <v>51</v>
      </c>
      <c r="J65" t="s">
        <v>52</v>
      </c>
      <c r="K65">
        <v>6</v>
      </c>
      <c r="L65" t="s">
        <v>40</v>
      </c>
      <c r="M65" t="s">
        <v>53</v>
      </c>
      <c r="N65" t="s">
        <v>54</v>
      </c>
      <c r="O65">
        <v>21</v>
      </c>
      <c r="P65" t="s">
        <v>71</v>
      </c>
      <c r="Q65">
        <v>2000</v>
      </c>
      <c r="R65" t="s">
        <v>66</v>
      </c>
      <c r="S65">
        <v>2211</v>
      </c>
      <c r="T65" t="s">
        <v>234</v>
      </c>
      <c r="U65">
        <v>0</v>
      </c>
      <c r="V65" t="s">
        <v>46</v>
      </c>
      <c r="W65" s="1">
        <v>338812.5</v>
      </c>
      <c r="X65" s="1">
        <v>247860</v>
      </c>
      <c r="Y65" s="1">
        <v>338812.5</v>
      </c>
      <c r="Z65" s="1">
        <v>338812.5</v>
      </c>
      <c r="AA65" s="1">
        <v>253137.5</v>
      </c>
      <c r="AB65" s="2">
        <f t="shared" si="0"/>
        <v>85675</v>
      </c>
      <c r="AC65" s="1">
        <v>253137.5</v>
      </c>
      <c r="AD65" s="2">
        <f t="shared" si="1"/>
        <v>0</v>
      </c>
      <c r="AE65" s="1">
        <v>241230</v>
      </c>
      <c r="AF65" s="2">
        <f t="shared" si="2"/>
        <v>11907.5</v>
      </c>
      <c r="AG65" s="3">
        <f t="shared" si="3"/>
        <v>0</v>
      </c>
      <c r="AH65" s="1">
        <v>84140</v>
      </c>
      <c r="AI65" s="1">
        <v>50000</v>
      </c>
      <c r="AJ65">
        <v>0</v>
      </c>
      <c r="AK65" s="1">
        <v>43187.5</v>
      </c>
      <c r="AL65" s="1">
        <v>90952.5</v>
      </c>
      <c r="AN65" s="1">
        <f t="shared" si="4"/>
        <v>338812.5</v>
      </c>
      <c r="AO65" s="1">
        <f t="shared" si="5"/>
        <v>0</v>
      </c>
    </row>
    <row r="66" spans="1:41" x14ac:dyDescent="0.3">
      <c r="A66" t="s">
        <v>199</v>
      </c>
      <c r="B66" t="s">
        <v>200</v>
      </c>
      <c r="C66" t="s">
        <v>538</v>
      </c>
      <c r="D66" t="s">
        <v>158</v>
      </c>
      <c r="E66" t="s">
        <v>159</v>
      </c>
      <c r="F66" t="s">
        <v>49</v>
      </c>
      <c r="G66" t="s">
        <v>50</v>
      </c>
      <c r="H66" t="s">
        <v>531</v>
      </c>
      <c r="I66" t="s">
        <v>160</v>
      </c>
      <c r="J66" t="s">
        <v>161</v>
      </c>
      <c r="K66">
        <v>3</v>
      </c>
      <c r="L66" t="s">
        <v>134</v>
      </c>
      <c r="M66" t="s">
        <v>162</v>
      </c>
      <c r="N66" t="s">
        <v>163</v>
      </c>
      <c r="O66">
        <v>11</v>
      </c>
      <c r="P66" t="s">
        <v>422</v>
      </c>
      <c r="Q66">
        <v>2000</v>
      </c>
      <c r="R66" t="s">
        <v>66</v>
      </c>
      <c r="S66">
        <v>2211</v>
      </c>
      <c r="T66" t="s">
        <v>234</v>
      </c>
      <c r="U66">
        <v>0</v>
      </c>
      <c r="V66" t="s">
        <v>46</v>
      </c>
      <c r="W66" s="1">
        <v>270000</v>
      </c>
      <c r="X66" s="1">
        <v>150000</v>
      </c>
      <c r="Y66" s="1">
        <v>176984.49</v>
      </c>
      <c r="Z66" s="1">
        <v>176984.49</v>
      </c>
      <c r="AA66" s="1">
        <v>169984.49</v>
      </c>
      <c r="AB66" s="2">
        <f t="shared" si="0"/>
        <v>7000</v>
      </c>
      <c r="AC66" s="1">
        <v>169984.49</v>
      </c>
      <c r="AD66" s="2">
        <f t="shared" si="1"/>
        <v>0</v>
      </c>
      <c r="AE66" s="1">
        <v>169984.49</v>
      </c>
      <c r="AF66" s="2">
        <f t="shared" si="2"/>
        <v>0</v>
      </c>
      <c r="AG66" s="3">
        <f t="shared" si="3"/>
        <v>93015.510000000009</v>
      </c>
      <c r="AH66" s="1">
        <v>120000</v>
      </c>
      <c r="AI66">
        <v>0</v>
      </c>
      <c r="AJ66">
        <v>0</v>
      </c>
      <c r="AK66">
        <v>0</v>
      </c>
      <c r="AL66" s="1">
        <v>120000</v>
      </c>
      <c r="AN66" s="1">
        <f t="shared" si="4"/>
        <v>270000</v>
      </c>
      <c r="AO66" s="1">
        <f t="shared" si="5"/>
        <v>93015.510000000009</v>
      </c>
    </row>
    <row r="67" spans="1:41" x14ac:dyDescent="0.3">
      <c r="A67" t="s">
        <v>199</v>
      </c>
      <c r="B67" t="s">
        <v>200</v>
      </c>
      <c r="C67" t="s">
        <v>538</v>
      </c>
      <c r="D67" t="s">
        <v>424</v>
      </c>
      <c r="E67" t="s">
        <v>425</v>
      </c>
      <c r="F67" t="s">
        <v>182</v>
      </c>
      <c r="G67" t="s">
        <v>183</v>
      </c>
      <c r="H67" t="s">
        <v>531</v>
      </c>
      <c r="I67" t="s">
        <v>426</v>
      </c>
      <c r="J67" t="s">
        <v>427</v>
      </c>
      <c r="K67">
        <v>1</v>
      </c>
      <c r="L67" t="s">
        <v>184</v>
      </c>
      <c r="M67" t="s">
        <v>428</v>
      </c>
      <c r="N67" t="s">
        <v>429</v>
      </c>
      <c r="O67">
        <v>17</v>
      </c>
      <c r="P67" t="s">
        <v>430</v>
      </c>
      <c r="Q67">
        <v>2000</v>
      </c>
      <c r="R67" t="s">
        <v>66</v>
      </c>
      <c r="S67">
        <v>2211</v>
      </c>
      <c r="T67" t="s">
        <v>234</v>
      </c>
      <c r="U67">
        <v>0</v>
      </c>
      <c r="V67" t="s">
        <v>46</v>
      </c>
      <c r="W67" s="1">
        <v>65168.5</v>
      </c>
      <c r="X67" s="1">
        <v>85000</v>
      </c>
      <c r="Y67" s="1">
        <v>65168.5</v>
      </c>
      <c r="Z67" s="1">
        <v>65168.5</v>
      </c>
      <c r="AA67" s="1">
        <v>65168.5</v>
      </c>
      <c r="AB67" s="2">
        <f t="shared" si="0"/>
        <v>0</v>
      </c>
      <c r="AC67" s="1">
        <v>65168.5</v>
      </c>
      <c r="AD67" s="2">
        <f t="shared" si="1"/>
        <v>0</v>
      </c>
      <c r="AE67" s="1">
        <v>65168.5</v>
      </c>
      <c r="AF67" s="2">
        <f t="shared" si="2"/>
        <v>0</v>
      </c>
      <c r="AG67" s="3">
        <f t="shared" si="3"/>
        <v>0</v>
      </c>
      <c r="AH67">
        <v>0</v>
      </c>
      <c r="AI67">
        <v>0</v>
      </c>
      <c r="AJ67">
        <v>0</v>
      </c>
      <c r="AK67" s="1">
        <v>19831.5</v>
      </c>
      <c r="AL67" s="1">
        <v>-19831.5</v>
      </c>
      <c r="AN67" s="1">
        <f t="shared" si="4"/>
        <v>65168.5</v>
      </c>
      <c r="AO67" s="1">
        <f t="shared" si="5"/>
        <v>0</v>
      </c>
    </row>
    <row r="68" spans="1:41" x14ac:dyDescent="0.3">
      <c r="A68" t="s">
        <v>199</v>
      </c>
      <c r="B68" t="s">
        <v>200</v>
      </c>
      <c r="C68" t="s">
        <v>539</v>
      </c>
      <c r="D68" t="s">
        <v>201</v>
      </c>
      <c r="E68" t="s">
        <v>202</v>
      </c>
      <c r="F68" t="s">
        <v>49</v>
      </c>
      <c r="G68" t="s">
        <v>50</v>
      </c>
      <c r="H68" t="s">
        <v>531</v>
      </c>
      <c r="I68" t="s">
        <v>220</v>
      </c>
      <c r="J68" t="s">
        <v>221</v>
      </c>
      <c r="K68">
        <v>4</v>
      </c>
      <c r="L68" t="s">
        <v>222</v>
      </c>
      <c r="M68" t="s">
        <v>223</v>
      </c>
      <c r="N68" t="s">
        <v>224</v>
      </c>
      <c r="O68">
        <v>48</v>
      </c>
      <c r="P68" t="s">
        <v>225</v>
      </c>
      <c r="Q68">
        <v>2000</v>
      </c>
      <c r="R68" t="s">
        <v>66</v>
      </c>
      <c r="S68">
        <v>2221</v>
      </c>
      <c r="T68" t="s">
        <v>226</v>
      </c>
      <c r="U68">
        <v>0</v>
      </c>
      <c r="V68" t="s">
        <v>46</v>
      </c>
      <c r="W68" s="1">
        <v>20000</v>
      </c>
      <c r="X68" s="1">
        <v>40000</v>
      </c>
      <c r="Y68" s="1">
        <v>20000</v>
      </c>
      <c r="Z68" s="1">
        <v>20000</v>
      </c>
      <c r="AA68">
        <v>0</v>
      </c>
      <c r="AB68" s="2">
        <f t="shared" si="0"/>
        <v>20000</v>
      </c>
      <c r="AC68">
        <v>0</v>
      </c>
      <c r="AD68" s="2">
        <f t="shared" si="1"/>
        <v>0</v>
      </c>
      <c r="AE68">
        <v>0</v>
      </c>
      <c r="AF68" s="2">
        <f t="shared" si="2"/>
        <v>0</v>
      </c>
      <c r="AG68" s="3">
        <f t="shared" si="3"/>
        <v>0</v>
      </c>
      <c r="AH68">
        <v>0</v>
      </c>
      <c r="AI68">
        <v>0</v>
      </c>
      <c r="AJ68">
        <v>0</v>
      </c>
      <c r="AK68" s="1">
        <v>20000</v>
      </c>
      <c r="AL68" s="1">
        <v>-20000</v>
      </c>
      <c r="AN68" s="1">
        <f t="shared" si="4"/>
        <v>20000</v>
      </c>
      <c r="AO68" s="1">
        <f t="shared" si="5"/>
        <v>0</v>
      </c>
    </row>
    <row r="69" spans="1:41" x14ac:dyDescent="0.3">
      <c r="A69" t="s">
        <v>199</v>
      </c>
      <c r="B69" t="s">
        <v>200</v>
      </c>
      <c r="C69" t="s">
        <v>539</v>
      </c>
      <c r="D69" t="s">
        <v>270</v>
      </c>
      <c r="E69" t="s">
        <v>271</v>
      </c>
      <c r="F69" t="s">
        <v>110</v>
      </c>
      <c r="G69" t="s">
        <v>111</v>
      </c>
      <c r="H69" t="s">
        <v>531</v>
      </c>
      <c r="I69" t="s">
        <v>272</v>
      </c>
      <c r="J69" t="s">
        <v>273</v>
      </c>
      <c r="K69">
        <v>4</v>
      </c>
      <c r="L69" t="s">
        <v>222</v>
      </c>
      <c r="M69" t="s">
        <v>274</v>
      </c>
      <c r="N69" t="s">
        <v>275</v>
      </c>
      <c r="O69">
        <v>56</v>
      </c>
      <c r="P69" t="s">
        <v>276</v>
      </c>
      <c r="Q69">
        <v>2000</v>
      </c>
      <c r="R69" t="s">
        <v>66</v>
      </c>
      <c r="S69">
        <v>2221</v>
      </c>
      <c r="T69" t="s">
        <v>226</v>
      </c>
      <c r="U69">
        <v>0</v>
      </c>
      <c r="V69" t="s">
        <v>46</v>
      </c>
      <c r="W69" s="1">
        <v>419380</v>
      </c>
      <c r="X69" s="1">
        <v>420000</v>
      </c>
      <c r="Y69" s="1">
        <v>419380</v>
      </c>
      <c r="Z69" s="1">
        <v>419380</v>
      </c>
      <c r="AA69" s="1">
        <v>419380</v>
      </c>
      <c r="AB69" s="2">
        <f t="shared" si="0"/>
        <v>0</v>
      </c>
      <c r="AC69" s="1">
        <v>393180</v>
      </c>
      <c r="AD69" s="2">
        <f t="shared" si="1"/>
        <v>26200</v>
      </c>
      <c r="AE69" s="1">
        <v>393180</v>
      </c>
      <c r="AF69" s="2">
        <f t="shared" si="2"/>
        <v>0</v>
      </c>
      <c r="AG69" s="3">
        <f t="shared" si="3"/>
        <v>0</v>
      </c>
      <c r="AH69">
        <v>0</v>
      </c>
      <c r="AI69">
        <v>0</v>
      </c>
      <c r="AJ69">
        <v>0</v>
      </c>
      <c r="AK69">
        <v>620</v>
      </c>
      <c r="AL69">
        <v>-620</v>
      </c>
      <c r="AN69" s="1">
        <f t="shared" si="4"/>
        <v>419380</v>
      </c>
      <c r="AO69" s="1">
        <f t="shared" si="5"/>
        <v>0</v>
      </c>
    </row>
    <row r="70" spans="1:41" x14ac:dyDescent="0.3">
      <c r="A70" t="s">
        <v>199</v>
      </c>
      <c r="B70" t="s">
        <v>200</v>
      </c>
      <c r="C70" t="s">
        <v>538</v>
      </c>
      <c r="D70" t="s">
        <v>34</v>
      </c>
      <c r="E70" t="s">
        <v>35</v>
      </c>
      <c r="F70" t="s">
        <v>49</v>
      </c>
      <c r="G70" t="s">
        <v>50</v>
      </c>
      <c r="H70" t="s">
        <v>531</v>
      </c>
      <c r="I70" t="s">
        <v>406</v>
      </c>
      <c r="J70" t="s">
        <v>407</v>
      </c>
      <c r="K70">
        <v>3</v>
      </c>
      <c r="L70" t="s">
        <v>134</v>
      </c>
      <c r="M70" t="s">
        <v>408</v>
      </c>
      <c r="N70" t="s">
        <v>409</v>
      </c>
      <c r="O70">
        <v>43</v>
      </c>
      <c r="P70" t="s">
        <v>410</v>
      </c>
      <c r="Q70">
        <v>2000</v>
      </c>
      <c r="R70" t="s">
        <v>66</v>
      </c>
      <c r="S70">
        <v>2221</v>
      </c>
      <c r="T70" t="s">
        <v>226</v>
      </c>
      <c r="U70">
        <v>0</v>
      </c>
      <c r="V70" t="s">
        <v>46</v>
      </c>
      <c r="W70" s="1">
        <v>59000</v>
      </c>
      <c r="X70" s="1">
        <v>25000</v>
      </c>
      <c r="Y70" s="1">
        <v>59000</v>
      </c>
      <c r="Z70" s="1">
        <v>59000</v>
      </c>
      <c r="AA70" s="1">
        <v>59000</v>
      </c>
      <c r="AB70" s="2">
        <f t="shared" ref="AB70:AB133" si="8">Z70-AA70</f>
        <v>0</v>
      </c>
      <c r="AC70" s="1">
        <v>59000</v>
      </c>
      <c r="AD70" s="2">
        <f t="shared" ref="AD70:AD133" si="9">AA70-AC70</f>
        <v>0</v>
      </c>
      <c r="AE70" s="1">
        <v>59000</v>
      </c>
      <c r="AF70" s="2">
        <f t="shared" ref="AF70:AF133" si="10">AC70-AE70</f>
        <v>0</v>
      </c>
      <c r="AG70" s="3">
        <f t="shared" ref="AG70:AG133" si="11">W70-Y70</f>
        <v>0</v>
      </c>
      <c r="AH70">
        <v>0</v>
      </c>
      <c r="AI70" s="1">
        <v>50000</v>
      </c>
      <c r="AJ70">
        <v>0</v>
      </c>
      <c r="AK70" s="1">
        <v>16000</v>
      </c>
      <c r="AL70" s="1">
        <v>34000</v>
      </c>
      <c r="AN70" s="1">
        <f t="shared" si="4"/>
        <v>59000</v>
      </c>
      <c r="AO70" s="1">
        <f t="shared" si="5"/>
        <v>0</v>
      </c>
    </row>
    <row r="71" spans="1:41" x14ac:dyDescent="0.3">
      <c r="A71" t="s">
        <v>199</v>
      </c>
      <c r="B71" t="s">
        <v>200</v>
      </c>
      <c r="C71" t="s">
        <v>540</v>
      </c>
      <c r="D71" t="s">
        <v>431</v>
      </c>
      <c r="E71" t="s">
        <v>432</v>
      </c>
      <c r="F71" t="s">
        <v>49</v>
      </c>
      <c r="G71" t="s">
        <v>50</v>
      </c>
      <c r="H71" t="s">
        <v>531</v>
      </c>
      <c r="I71" t="s">
        <v>406</v>
      </c>
      <c r="J71" t="s">
        <v>407</v>
      </c>
      <c r="K71">
        <v>8</v>
      </c>
      <c r="L71" t="s">
        <v>433</v>
      </c>
      <c r="M71" t="s">
        <v>438</v>
      </c>
      <c r="N71" t="s">
        <v>439</v>
      </c>
      <c r="O71">
        <v>42</v>
      </c>
      <c r="P71" t="s">
        <v>440</v>
      </c>
      <c r="Q71">
        <v>2000</v>
      </c>
      <c r="R71" t="s">
        <v>66</v>
      </c>
      <c r="S71">
        <v>2221</v>
      </c>
      <c r="T71" t="s">
        <v>226</v>
      </c>
      <c r="U71">
        <v>0</v>
      </c>
      <c r="V71" t="s">
        <v>46</v>
      </c>
      <c r="W71" s="1">
        <v>95999.4</v>
      </c>
      <c r="X71" s="1">
        <v>100000</v>
      </c>
      <c r="Y71" s="1">
        <v>95999.4</v>
      </c>
      <c r="Z71" s="1">
        <v>95999.4</v>
      </c>
      <c r="AA71" s="1">
        <v>95999.4</v>
      </c>
      <c r="AB71" s="2">
        <f t="shared" si="8"/>
        <v>0</v>
      </c>
      <c r="AC71" s="1">
        <v>95999.4</v>
      </c>
      <c r="AD71" s="2">
        <f t="shared" si="9"/>
        <v>0</v>
      </c>
      <c r="AE71" s="1">
        <v>95999.4</v>
      </c>
      <c r="AF71" s="2">
        <f t="shared" si="10"/>
        <v>0</v>
      </c>
      <c r="AG71" s="3">
        <f t="shared" si="11"/>
        <v>0</v>
      </c>
      <c r="AH71">
        <v>0</v>
      </c>
      <c r="AI71">
        <v>0</v>
      </c>
      <c r="AJ71">
        <v>0</v>
      </c>
      <c r="AK71" s="1">
        <v>4000.6</v>
      </c>
      <c r="AL71" s="1">
        <v>-4000.6</v>
      </c>
      <c r="AN71" s="1">
        <f t="shared" ref="AN71:AN134" si="12">W71+AM71</f>
        <v>95999.4</v>
      </c>
      <c r="AO71" s="1">
        <f t="shared" ref="AO71:AO134" si="13">AN71-Y71</f>
        <v>0</v>
      </c>
    </row>
    <row r="72" spans="1:41" x14ac:dyDescent="0.3">
      <c r="A72" t="s">
        <v>199</v>
      </c>
      <c r="B72" t="s">
        <v>200</v>
      </c>
      <c r="C72" t="s">
        <v>538</v>
      </c>
      <c r="D72" t="s">
        <v>34</v>
      </c>
      <c r="E72" t="s">
        <v>35</v>
      </c>
      <c r="F72" t="s">
        <v>36</v>
      </c>
      <c r="G72" t="s">
        <v>37</v>
      </c>
      <c r="H72" t="s">
        <v>531</v>
      </c>
      <c r="I72" t="s">
        <v>38</v>
      </c>
      <c r="J72" t="s">
        <v>39</v>
      </c>
      <c r="K72">
        <v>6</v>
      </c>
      <c r="L72" t="s">
        <v>40</v>
      </c>
      <c r="M72" t="s">
        <v>335</v>
      </c>
      <c r="N72" t="s">
        <v>336</v>
      </c>
      <c r="O72">
        <v>18</v>
      </c>
      <c r="P72" t="s">
        <v>337</v>
      </c>
      <c r="Q72">
        <v>2000</v>
      </c>
      <c r="R72" t="s">
        <v>66</v>
      </c>
      <c r="S72">
        <v>2231</v>
      </c>
      <c r="T72" t="s">
        <v>338</v>
      </c>
      <c r="U72">
        <v>0</v>
      </c>
      <c r="V72" t="s">
        <v>46</v>
      </c>
      <c r="W72">
        <v>0</v>
      </c>
      <c r="X72">
        <v>0</v>
      </c>
      <c r="Y72">
        <v>0</v>
      </c>
      <c r="Z72">
        <v>0</v>
      </c>
      <c r="AA72">
        <v>0</v>
      </c>
      <c r="AB72" s="2">
        <f t="shared" si="8"/>
        <v>0</v>
      </c>
      <c r="AC72">
        <v>0</v>
      </c>
      <c r="AD72" s="2">
        <f t="shared" si="9"/>
        <v>0</v>
      </c>
      <c r="AE72">
        <v>0</v>
      </c>
      <c r="AF72" s="2">
        <f t="shared" si="10"/>
        <v>0</v>
      </c>
      <c r="AG72" s="3">
        <f t="shared" si="11"/>
        <v>0</v>
      </c>
      <c r="AH72">
        <v>0</v>
      </c>
      <c r="AI72">
        <v>0</v>
      </c>
      <c r="AJ72">
        <v>0</v>
      </c>
      <c r="AK72">
        <v>0</v>
      </c>
      <c r="AL72">
        <v>0</v>
      </c>
      <c r="AN72" s="1">
        <f t="shared" si="12"/>
        <v>0</v>
      </c>
      <c r="AO72" s="1">
        <f t="shared" si="13"/>
        <v>0</v>
      </c>
    </row>
    <row r="73" spans="1:41" x14ac:dyDescent="0.3">
      <c r="A73" t="s">
        <v>199</v>
      </c>
      <c r="B73" t="s">
        <v>200</v>
      </c>
      <c r="C73" t="s">
        <v>538</v>
      </c>
      <c r="D73" t="s">
        <v>158</v>
      </c>
      <c r="E73" t="s">
        <v>159</v>
      </c>
      <c r="F73" t="s">
        <v>49</v>
      </c>
      <c r="G73" t="s">
        <v>50</v>
      </c>
      <c r="H73" t="s">
        <v>531</v>
      </c>
      <c r="I73" t="s">
        <v>160</v>
      </c>
      <c r="J73" t="s">
        <v>161</v>
      </c>
      <c r="K73">
        <v>3</v>
      </c>
      <c r="L73" t="s">
        <v>134</v>
      </c>
      <c r="M73" t="s">
        <v>162</v>
      </c>
      <c r="N73" t="s">
        <v>163</v>
      </c>
      <c r="O73">
        <v>11</v>
      </c>
      <c r="P73" t="s">
        <v>422</v>
      </c>
      <c r="Q73">
        <v>2000</v>
      </c>
      <c r="R73" t="s">
        <v>66</v>
      </c>
      <c r="S73">
        <v>2231</v>
      </c>
      <c r="T73" t="s">
        <v>338</v>
      </c>
      <c r="U73">
        <v>0</v>
      </c>
      <c r="V73" t="s">
        <v>46</v>
      </c>
      <c r="W73" s="1">
        <v>4955.41</v>
      </c>
      <c r="X73">
        <v>0</v>
      </c>
      <c r="Y73" s="1">
        <v>4955.41</v>
      </c>
      <c r="Z73" s="1">
        <v>4955.41</v>
      </c>
      <c r="AA73" s="1">
        <v>4955.41</v>
      </c>
      <c r="AB73" s="2">
        <f t="shared" si="8"/>
        <v>0</v>
      </c>
      <c r="AC73" s="1">
        <v>4955.41</v>
      </c>
      <c r="AD73" s="2">
        <f t="shared" si="9"/>
        <v>0</v>
      </c>
      <c r="AE73" s="1">
        <v>4955.41</v>
      </c>
      <c r="AF73" s="2">
        <f t="shared" si="10"/>
        <v>0</v>
      </c>
      <c r="AG73" s="3">
        <f t="shared" si="11"/>
        <v>0</v>
      </c>
      <c r="AH73">
        <v>0</v>
      </c>
      <c r="AI73" s="1">
        <v>5000</v>
      </c>
      <c r="AJ73">
        <v>0</v>
      </c>
      <c r="AK73">
        <v>44.59</v>
      </c>
      <c r="AL73" s="1">
        <v>4955.41</v>
      </c>
      <c r="AN73" s="1">
        <f t="shared" si="12"/>
        <v>4955.41</v>
      </c>
      <c r="AO73" s="1">
        <f t="shared" si="13"/>
        <v>0</v>
      </c>
    </row>
    <row r="74" spans="1:41" x14ac:dyDescent="0.3">
      <c r="A74" t="s">
        <v>199</v>
      </c>
      <c r="B74" t="s">
        <v>200</v>
      </c>
      <c r="C74" t="s">
        <v>539</v>
      </c>
      <c r="D74" t="s">
        <v>270</v>
      </c>
      <c r="E74" t="s">
        <v>271</v>
      </c>
      <c r="F74" t="s">
        <v>110</v>
      </c>
      <c r="G74" t="s">
        <v>111</v>
      </c>
      <c r="H74" t="s">
        <v>531</v>
      </c>
      <c r="I74" t="s">
        <v>272</v>
      </c>
      <c r="J74" t="s">
        <v>273</v>
      </c>
      <c r="K74">
        <v>4</v>
      </c>
      <c r="L74" t="s">
        <v>222</v>
      </c>
      <c r="M74" t="s">
        <v>274</v>
      </c>
      <c r="N74" t="s">
        <v>275</v>
      </c>
      <c r="O74">
        <v>56</v>
      </c>
      <c r="P74" t="s">
        <v>276</v>
      </c>
      <c r="Q74">
        <v>2000</v>
      </c>
      <c r="R74" t="s">
        <v>66</v>
      </c>
      <c r="S74">
        <v>2351</v>
      </c>
      <c r="T74" t="s">
        <v>277</v>
      </c>
      <c r="U74">
        <v>0</v>
      </c>
      <c r="V74" t="s">
        <v>46</v>
      </c>
      <c r="W74" s="1">
        <v>47357</v>
      </c>
      <c r="X74">
        <v>0</v>
      </c>
      <c r="Y74" s="1">
        <v>47357</v>
      </c>
      <c r="Z74" s="1">
        <v>47357</v>
      </c>
      <c r="AA74" s="1">
        <v>27202</v>
      </c>
      <c r="AB74" s="2">
        <f t="shared" si="8"/>
        <v>20155</v>
      </c>
      <c r="AC74">
        <v>0</v>
      </c>
      <c r="AD74" s="2">
        <f t="shared" si="9"/>
        <v>27202</v>
      </c>
      <c r="AE74">
        <v>0</v>
      </c>
      <c r="AF74" s="2">
        <f t="shared" si="10"/>
        <v>0</v>
      </c>
      <c r="AG74" s="3">
        <f t="shared" si="11"/>
        <v>0</v>
      </c>
      <c r="AH74">
        <v>0</v>
      </c>
      <c r="AI74" s="1">
        <v>55000</v>
      </c>
      <c r="AJ74">
        <v>0</v>
      </c>
      <c r="AK74" s="1">
        <v>7643</v>
      </c>
      <c r="AL74" s="1">
        <v>47357</v>
      </c>
      <c r="AN74" s="1">
        <f t="shared" si="12"/>
        <v>47357</v>
      </c>
      <c r="AO74" s="1">
        <f t="shared" si="13"/>
        <v>0</v>
      </c>
    </row>
    <row r="75" spans="1:41" x14ac:dyDescent="0.3">
      <c r="A75" t="s">
        <v>199</v>
      </c>
      <c r="B75" t="s">
        <v>200</v>
      </c>
      <c r="C75" t="s">
        <v>540</v>
      </c>
      <c r="D75" t="s">
        <v>431</v>
      </c>
      <c r="E75" t="s">
        <v>432</v>
      </c>
      <c r="F75" t="s">
        <v>49</v>
      </c>
      <c r="G75" t="s">
        <v>50</v>
      </c>
      <c r="H75" t="s">
        <v>531</v>
      </c>
      <c r="I75" t="s">
        <v>406</v>
      </c>
      <c r="J75" t="s">
        <v>407</v>
      </c>
      <c r="K75">
        <v>8</v>
      </c>
      <c r="L75" t="s">
        <v>433</v>
      </c>
      <c r="M75" t="s">
        <v>438</v>
      </c>
      <c r="N75" t="s">
        <v>439</v>
      </c>
      <c r="O75">
        <v>42</v>
      </c>
      <c r="P75" t="s">
        <v>440</v>
      </c>
      <c r="Q75">
        <v>2000</v>
      </c>
      <c r="R75" t="s">
        <v>66</v>
      </c>
      <c r="S75">
        <v>2351</v>
      </c>
      <c r="T75" t="s">
        <v>277</v>
      </c>
      <c r="U75">
        <v>0</v>
      </c>
      <c r="V75" t="s">
        <v>46</v>
      </c>
      <c r="W75" s="1">
        <v>1086172.31</v>
      </c>
      <c r="X75" s="1">
        <v>700000</v>
      </c>
      <c r="Y75" s="1">
        <v>1086172.31</v>
      </c>
      <c r="Z75" s="1">
        <v>765861.68</v>
      </c>
      <c r="AA75" s="1">
        <v>649074.04</v>
      </c>
      <c r="AB75" s="2">
        <f t="shared" si="8"/>
        <v>116787.64000000001</v>
      </c>
      <c r="AC75" s="1">
        <v>649074.04</v>
      </c>
      <c r="AD75" s="2">
        <f t="shared" si="9"/>
        <v>0</v>
      </c>
      <c r="AE75" s="1">
        <v>575154.04</v>
      </c>
      <c r="AF75" s="2">
        <f t="shared" si="10"/>
        <v>73920</v>
      </c>
      <c r="AG75" s="3">
        <f t="shared" si="11"/>
        <v>0</v>
      </c>
      <c r="AH75" s="1">
        <v>50000</v>
      </c>
      <c r="AI75" s="1">
        <v>390743.87</v>
      </c>
      <c r="AJ75">
        <v>0</v>
      </c>
      <c r="AK75" s="1">
        <v>54571.56</v>
      </c>
      <c r="AL75" s="1">
        <v>386172.31</v>
      </c>
      <c r="AN75" s="1">
        <f t="shared" si="12"/>
        <v>1086172.31</v>
      </c>
      <c r="AO75" s="1">
        <f t="shared" si="13"/>
        <v>0</v>
      </c>
    </row>
    <row r="76" spans="1:41" x14ac:dyDescent="0.3">
      <c r="A76" t="s">
        <v>199</v>
      </c>
      <c r="B76" t="s">
        <v>200</v>
      </c>
      <c r="C76" t="s">
        <v>540</v>
      </c>
      <c r="D76" t="s">
        <v>431</v>
      </c>
      <c r="E76" t="s">
        <v>432</v>
      </c>
      <c r="F76" t="s">
        <v>49</v>
      </c>
      <c r="G76" t="s">
        <v>50</v>
      </c>
      <c r="H76" t="s">
        <v>531</v>
      </c>
      <c r="I76" t="s">
        <v>406</v>
      </c>
      <c r="J76" t="s">
        <v>407</v>
      </c>
      <c r="K76">
        <v>8</v>
      </c>
      <c r="L76" t="s">
        <v>433</v>
      </c>
      <c r="M76" t="s">
        <v>438</v>
      </c>
      <c r="N76" t="s">
        <v>439</v>
      </c>
      <c r="O76">
        <v>42</v>
      </c>
      <c r="P76" t="s">
        <v>440</v>
      </c>
      <c r="Q76">
        <v>2000</v>
      </c>
      <c r="R76" t="s">
        <v>66</v>
      </c>
      <c r="S76">
        <v>2391</v>
      </c>
      <c r="T76" t="s">
        <v>441</v>
      </c>
      <c r="U76">
        <v>0</v>
      </c>
      <c r="V76" t="s">
        <v>46</v>
      </c>
      <c r="W76" s="1">
        <v>625500</v>
      </c>
      <c r="X76" s="1">
        <v>500000</v>
      </c>
      <c r="Y76" s="1">
        <v>625500</v>
      </c>
      <c r="Z76" s="1">
        <v>625500</v>
      </c>
      <c r="AA76" s="1">
        <v>625500</v>
      </c>
      <c r="AB76" s="2">
        <f t="shared" si="8"/>
        <v>0</v>
      </c>
      <c r="AC76" s="1">
        <v>625500</v>
      </c>
      <c r="AD76" s="2">
        <f t="shared" si="9"/>
        <v>0</v>
      </c>
      <c r="AE76" s="1">
        <v>625500</v>
      </c>
      <c r="AF76" s="2">
        <f t="shared" si="10"/>
        <v>0</v>
      </c>
      <c r="AG76" s="3">
        <f t="shared" si="11"/>
        <v>0</v>
      </c>
      <c r="AH76">
        <v>0</v>
      </c>
      <c r="AI76" s="1">
        <v>130000</v>
      </c>
      <c r="AJ76">
        <v>0</v>
      </c>
      <c r="AK76" s="1">
        <v>4500</v>
      </c>
      <c r="AL76" s="1">
        <v>125500</v>
      </c>
      <c r="AN76" s="1">
        <f t="shared" si="12"/>
        <v>625500</v>
      </c>
      <c r="AO76" s="1">
        <f t="shared" si="13"/>
        <v>0</v>
      </c>
    </row>
    <row r="77" spans="1:41" x14ac:dyDescent="0.3">
      <c r="A77" t="s">
        <v>199</v>
      </c>
      <c r="B77" t="s">
        <v>200</v>
      </c>
      <c r="C77" t="s">
        <v>539</v>
      </c>
      <c r="D77" t="s">
        <v>237</v>
      </c>
      <c r="E77" t="s">
        <v>238</v>
      </c>
      <c r="F77" t="s">
        <v>49</v>
      </c>
      <c r="G77" t="s">
        <v>50</v>
      </c>
      <c r="H77" t="s">
        <v>531</v>
      </c>
      <c r="I77" t="s">
        <v>132</v>
      </c>
      <c r="J77" t="s">
        <v>133</v>
      </c>
      <c r="K77">
        <v>2</v>
      </c>
      <c r="L77" t="s">
        <v>255</v>
      </c>
      <c r="M77" t="s">
        <v>256</v>
      </c>
      <c r="N77" t="s">
        <v>257</v>
      </c>
      <c r="O77">
        <v>36</v>
      </c>
      <c r="P77" t="s">
        <v>258</v>
      </c>
      <c r="Q77">
        <v>2000</v>
      </c>
      <c r="R77" t="s">
        <v>66</v>
      </c>
      <c r="S77">
        <v>2411</v>
      </c>
      <c r="T77" t="s">
        <v>259</v>
      </c>
      <c r="U77">
        <v>0</v>
      </c>
      <c r="V77" t="s">
        <v>46</v>
      </c>
      <c r="W77" s="1">
        <v>67338</v>
      </c>
      <c r="X77" s="1">
        <v>200000</v>
      </c>
      <c r="Y77" s="1">
        <v>67338</v>
      </c>
      <c r="Z77" s="1">
        <v>67338</v>
      </c>
      <c r="AA77" s="1">
        <v>67338</v>
      </c>
      <c r="AB77" s="2">
        <f t="shared" si="8"/>
        <v>0</v>
      </c>
      <c r="AC77" s="1">
        <v>67338</v>
      </c>
      <c r="AD77" s="2">
        <f t="shared" si="9"/>
        <v>0</v>
      </c>
      <c r="AE77" s="1">
        <v>67338</v>
      </c>
      <c r="AF77" s="2">
        <f t="shared" si="10"/>
        <v>0</v>
      </c>
      <c r="AG77" s="3">
        <f t="shared" si="11"/>
        <v>0</v>
      </c>
      <c r="AH77" s="1">
        <v>100000</v>
      </c>
      <c r="AI77">
        <v>0</v>
      </c>
      <c r="AJ77">
        <v>0</v>
      </c>
      <c r="AK77" s="1">
        <v>232662</v>
      </c>
      <c r="AL77" s="1">
        <v>-132662</v>
      </c>
      <c r="AN77" s="1">
        <f t="shared" si="12"/>
        <v>67338</v>
      </c>
      <c r="AO77" s="1">
        <f t="shared" si="13"/>
        <v>0</v>
      </c>
    </row>
    <row r="78" spans="1:41" x14ac:dyDescent="0.3">
      <c r="A78" t="s">
        <v>199</v>
      </c>
      <c r="B78" t="s">
        <v>200</v>
      </c>
      <c r="C78" t="s">
        <v>538</v>
      </c>
      <c r="D78" t="s">
        <v>34</v>
      </c>
      <c r="E78" t="s">
        <v>35</v>
      </c>
      <c r="F78" t="s">
        <v>49</v>
      </c>
      <c r="G78" t="s">
        <v>50</v>
      </c>
      <c r="H78" t="s">
        <v>531</v>
      </c>
      <c r="I78" t="s">
        <v>51</v>
      </c>
      <c r="J78" t="s">
        <v>52</v>
      </c>
      <c r="K78">
        <v>6</v>
      </c>
      <c r="L78" t="s">
        <v>40</v>
      </c>
      <c r="M78" t="s">
        <v>53</v>
      </c>
      <c r="N78" t="s">
        <v>54</v>
      </c>
      <c r="O78">
        <v>21</v>
      </c>
      <c r="P78" t="s">
        <v>71</v>
      </c>
      <c r="Q78">
        <v>2000</v>
      </c>
      <c r="R78" t="s">
        <v>66</v>
      </c>
      <c r="S78">
        <v>2411</v>
      </c>
      <c r="T78" t="s">
        <v>259</v>
      </c>
      <c r="U78">
        <v>0</v>
      </c>
      <c r="V78" t="s">
        <v>46</v>
      </c>
      <c r="W78" s="1">
        <v>159921.60000000001</v>
      </c>
      <c r="X78">
        <v>0</v>
      </c>
      <c r="Y78" s="1">
        <v>150583.6</v>
      </c>
      <c r="Z78" s="1">
        <v>150583.6</v>
      </c>
      <c r="AA78" s="1">
        <v>1175.5999999999999</v>
      </c>
      <c r="AB78" s="2">
        <f t="shared" si="8"/>
        <v>149408</v>
      </c>
      <c r="AC78" s="1">
        <v>1175.5999999999999</v>
      </c>
      <c r="AD78" s="2">
        <f t="shared" si="9"/>
        <v>0</v>
      </c>
      <c r="AE78" s="1">
        <v>1175.5999999999999</v>
      </c>
      <c r="AF78" s="2">
        <f t="shared" si="10"/>
        <v>0</v>
      </c>
      <c r="AG78" s="3">
        <f t="shared" si="11"/>
        <v>9338</v>
      </c>
      <c r="AH78">
        <v>900</v>
      </c>
      <c r="AI78" s="1">
        <v>160746</v>
      </c>
      <c r="AJ78">
        <v>0</v>
      </c>
      <c r="AK78" s="1">
        <v>1724.4</v>
      </c>
      <c r="AL78" s="1">
        <v>159921.60000000001</v>
      </c>
      <c r="AN78" s="1">
        <f t="shared" si="12"/>
        <v>159921.60000000001</v>
      </c>
      <c r="AO78" s="1">
        <f t="shared" si="13"/>
        <v>9338</v>
      </c>
    </row>
    <row r="79" spans="1:41" x14ac:dyDescent="0.3">
      <c r="A79" t="s">
        <v>199</v>
      </c>
      <c r="B79" t="s">
        <v>200</v>
      </c>
      <c r="C79" t="s">
        <v>538</v>
      </c>
      <c r="D79" t="s">
        <v>34</v>
      </c>
      <c r="E79" t="s">
        <v>35</v>
      </c>
      <c r="F79" t="s">
        <v>49</v>
      </c>
      <c r="G79" t="s">
        <v>50</v>
      </c>
      <c r="H79" t="s">
        <v>531</v>
      </c>
      <c r="I79" t="s">
        <v>132</v>
      </c>
      <c r="J79" t="s">
        <v>133</v>
      </c>
      <c r="K79">
        <v>3</v>
      </c>
      <c r="L79" t="s">
        <v>134</v>
      </c>
      <c r="M79" t="s">
        <v>402</v>
      </c>
      <c r="N79" t="s">
        <v>403</v>
      </c>
      <c r="O79">
        <v>33</v>
      </c>
      <c r="P79" t="s">
        <v>404</v>
      </c>
      <c r="Q79">
        <v>2000</v>
      </c>
      <c r="R79" t="s">
        <v>66</v>
      </c>
      <c r="S79">
        <v>2411</v>
      </c>
      <c r="T79" t="s">
        <v>259</v>
      </c>
      <c r="U79">
        <v>0</v>
      </c>
      <c r="V79" t="s">
        <v>46</v>
      </c>
      <c r="W79" s="1">
        <v>56125.440000000002</v>
      </c>
      <c r="X79" s="1">
        <v>300000</v>
      </c>
      <c r="Y79" s="1">
        <v>56125.440000000002</v>
      </c>
      <c r="Z79" s="1">
        <v>56125.440000000002</v>
      </c>
      <c r="AA79" s="1">
        <v>56125.440000000002</v>
      </c>
      <c r="AB79" s="2">
        <f t="shared" si="8"/>
        <v>0</v>
      </c>
      <c r="AC79" s="1">
        <v>56125.440000000002</v>
      </c>
      <c r="AD79" s="2">
        <f t="shared" si="9"/>
        <v>0</v>
      </c>
      <c r="AE79" s="1">
        <v>56125.440000000002</v>
      </c>
      <c r="AF79" s="2">
        <f t="shared" si="10"/>
        <v>0</v>
      </c>
      <c r="AG79" s="3">
        <f t="shared" si="11"/>
        <v>0</v>
      </c>
      <c r="AH79" s="1">
        <v>243836.48</v>
      </c>
      <c r="AI79">
        <v>0</v>
      </c>
      <c r="AJ79">
        <v>0</v>
      </c>
      <c r="AK79" s="1">
        <v>487711.04</v>
      </c>
      <c r="AL79" s="1">
        <v>-243874.56</v>
      </c>
      <c r="AN79" s="1">
        <f t="shared" si="12"/>
        <v>56125.440000000002</v>
      </c>
      <c r="AO79" s="1">
        <f t="shared" si="13"/>
        <v>0</v>
      </c>
    </row>
    <row r="80" spans="1:41" x14ac:dyDescent="0.3">
      <c r="A80" t="s">
        <v>199</v>
      </c>
      <c r="B80" t="s">
        <v>200</v>
      </c>
      <c r="C80" t="s">
        <v>539</v>
      </c>
      <c r="D80" t="s">
        <v>237</v>
      </c>
      <c r="E80" t="s">
        <v>238</v>
      </c>
      <c r="F80" t="s">
        <v>93</v>
      </c>
      <c r="G80" t="s">
        <v>94</v>
      </c>
      <c r="H80" t="s">
        <v>531</v>
      </c>
      <c r="I80" t="s">
        <v>160</v>
      </c>
      <c r="J80" t="s">
        <v>161</v>
      </c>
      <c r="K80">
        <v>1</v>
      </c>
      <c r="L80" t="s">
        <v>184</v>
      </c>
      <c r="M80" t="s">
        <v>244</v>
      </c>
      <c r="N80" t="s">
        <v>245</v>
      </c>
      <c r="O80">
        <v>16</v>
      </c>
      <c r="P80" t="s">
        <v>246</v>
      </c>
      <c r="Q80">
        <v>2000</v>
      </c>
      <c r="R80" t="s">
        <v>66</v>
      </c>
      <c r="S80">
        <v>2421</v>
      </c>
      <c r="T80" t="s">
        <v>248</v>
      </c>
      <c r="U80">
        <v>0</v>
      </c>
      <c r="V80" t="s">
        <v>46</v>
      </c>
      <c r="W80" s="1">
        <v>8687.18</v>
      </c>
      <c r="X80">
        <v>0</v>
      </c>
      <c r="Y80" s="1">
        <v>8687.18</v>
      </c>
      <c r="Z80" s="1">
        <v>8687.18</v>
      </c>
      <c r="AA80" s="1">
        <v>8687.18</v>
      </c>
      <c r="AB80" s="2">
        <f t="shared" si="8"/>
        <v>0</v>
      </c>
      <c r="AC80" s="1">
        <v>8687.18</v>
      </c>
      <c r="AD80" s="2">
        <f t="shared" si="9"/>
        <v>0</v>
      </c>
      <c r="AE80" s="1">
        <v>8687.18</v>
      </c>
      <c r="AF80" s="2">
        <f t="shared" si="10"/>
        <v>0</v>
      </c>
      <c r="AG80" s="3">
        <f t="shared" si="11"/>
        <v>0</v>
      </c>
      <c r="AH80" s="1">
        <v>31850</v>
      </c>
      <c r="AI80" s="1">
        <v>10150</v>
      </c>
      <c r="AJ80">
        <v>0</v>
      </c>
      <c r="AK80" s="1">
        <v>33312.82</v>
      </c>
      <c r="AL80" s="1">
        <v>8687.18</v>
      </c>
      <c r="AN80" s="1">
        <f t="shared" si="12"/>
        <v>8687.18</v>
      </c>
      <c r="AO80" s="1">
        <f t="shared" si="13"/>
        <v>0</v>
      </c>
    </row>
    <row r="81" spans="1:41" x14ac:dyDescent="0.3">
      <c r="A81" t="s">
        <v>199</v>
      </c>
      <c r="B81" t="s">
        <v>200</v>
      </c>
      <c r="C81" t="s">
        <v>539</v>
      </c>
      <c r="D81" t="s">
        <v>237</v>
      </c>
      <c r="E81" t="s">
        <v>238</v>
      </c>
      <c r="F81" t="s">
        <v>49</v>
      </c>
      <c r="G81" t="s">
        <v>50</v>
      </c>
      <c r="H81" t="s">
        <v>531</v>
      </c>
      <c r="I81" t="s">
        <v>132</v>
      </c>
      <c r="J81" t="s">
        <v>133</v>
      </c>
      <c r="K81">
        <v>2</v>
      </c>
      <c r="L81" t="s">
        <v>255</v>
      </c>
      <c r="M81" t="s">
        <v>256</v>
      </c>
      <c r="N81" t="s">
        <v>257</v>
      </c>
      <c r="O81">
        <v>36</v>
      </c>
      <c r="P81" t="s">
        <v>258</v>
      </c>
      <c r="Q81">
        <v>2000</v>
      </c>
      <c r="R81" t="s">
        <v>66</v>
      </c>
      <c r="S81">
        <v>2421</v>
      </c>
      <c r="T81" t="s">
        <v>248</v>
      </c>
      <c r="U81">
        <v>0</v>
      </c>
      <c r="V81" t="s">
        <v>46</v>
      </c>
      <c r="W81" s="1">
        <v>694410.8</v>
      </c>
      <c r="X81" s="1">
        <v>700000</v>
      </c>
      <c r="Y81" s="1">
        <v>694410.8</v>
      </c>
      <c r="Z81" s="1">
        <v>694410.8</v>
      </c>
      <c r="AA81" s="1">
        <v>694410.8</v>
      </c>
      <c r="AB81" s="2">
        <f t="shared" si="8"/>
        <v>0</v>
      </c>
      <c r="AC81" s="1">
        <v>694410.8</v>
      </c>
      <c r="AD81" s="2">
        <f t="shared" si="9"/>
        <v>0</v>
      </c>
      <c r="AE81" s="1">
        <v>694410.8</v>
      </c>
      <c r="AF81" s="2">
        <f t="shared" si="10"/>
        <v>0</v>
      </c>
      <c r="AG81" s="3">
        <f t="shared" si="11"/>
        <v>0</v>
      </c>
      <c r="AH81">
        <v>0</v>
      </c>
      <c r="AI81">
        <v>0</v>
      </c>
      <c r="AJ81">
        <v>0</v>
      </c>
      <c r="AK81" s="1">
        <v>5589.2</v>
      </c>
      <c r="AL81" s="1">
        <v>-5589.2</v>
      </c>
      <c r="AN81" s="1">
        <f t="shared" si="12"/>
        <v>694410.8</v>
      </c>
      <c r="AO81" s="1">
        <f t="shared" si="13"/>
        <v>0</v>
      </c>
    </row>
    <row r="82" spans="1:41" x14ac:dyDescent="0.3">
      <c r="A82" t="s">
        <v>199</v>
      </c>
      <c r="B82" t="s">
        <v>200</v>
      </c>
      <c r="C82" t="s">
        <v>539</v>
      </c>
      <c r="D82" t="s">
        <v>315</v>
      </c>
      <c r="E82" t="s">
        <v>316</v>
      </c>
      <c r="F82" t="s">
        <v>49</v>
      </c>
      <c r="G82" t="s">
        <v>50</v>
      </c>
      <c r="H82" t="s">
        <v>531</v>
      </c>
      <c r="I82" t="s">
        <v>132</v>
      </c>
      <c r="J82" t="s">
        <v>133</v>
      </c>
      <c r="K82">
        <v>3</v>
      </c>
      <c r="L82" t="s">
        <v>134</v>
      </c>
      <c r="M82" t="s">
        <v>317</v>
      </c>
      <c r="N82" t="s">
        <v>318</v>
      </c>
      <c r="O82">
        <v>39</v>
      </c>
      <c r="P82" t="s">
        <v>319</v>
      </c>
      <c r="Q82">
        <v>2000</v>
      </c>
      <c r="R82" t="s">
        <v>66</v>
      </c>
      <c r="S82">
        <v>2421</v>
      </c>
      <c r="T82" t="s">
        <v>248</v>
      </c>
      <c r="U82">
        <v>0</v>
      </c>
      <c r="V82" t="s">
        <v>46</v>
      </c>
      <c r="W82" s="1">
        <v>2078.7199999999998</v>
      </c>
      <c r="X82" s="1">
        <v>10000</v>
      </c>
      <c r="Y82" s="1">
        <v>2078.7199999999998</v>
      </c>
      <c r="Z82" s="1">
        <v>2078.7199999999998</v>
      </c>
      <c r="AA82" s="1">
        <v>2078.7199999999998</v>
      </c>
      <c r="AB82" s="2">
        <f t="shared" si="8"/>
        <v>0</v>
      </c>
      <c r="AC82" s="1">
        <v>2078.7199999999998</v>
      </c>
      <c r="AD82" s="2">
        <f t="shared" si="9"/>
        <v>0</v>
      </c>
      <c r="AE82" s="1">
        <v>2078.7199999999998</v>
      </c>
      <c r="AF82" s="2">
        <f t="shared" si="10"/>
        <v>0</v>
      </c>
      <c r="AG82" s="3">
        <f t="shared" si="11"/>
        <v>0</v>
      </c>
      <c r="AH82">
        <v>0</v>
      </c>
      <c r="AI82">
        <v>0</v>
      </c>
      <c r="AJ82">
        <v>0</v>
      </c>
      <c r="AK82" s="1">
        <v>7921.28</v>
      </c>
      <c r="AL82" s="1">
        <v>-7921.28</v>
      </c>
      <c r="AN82" s="1">
        <f t="shared" si="12"/>
        <v>2078.7199999999998</v>
      </c>
      <c r="AO82" s="1">
        <f t="shared" si="13"/>
        <v>0</v>
      </c>
    </row>
    <row r="83" spans="1:41" x14ac:dyDescent="0.3">
      <c r="A83" t="s">
        <v>199</v>
      </c>
      <c r="B83" t="s">
        <v>200</v>
      </c>
      <c r="C83" t="s">
        <v>538</v>
      </c>
      <c r="D83" t="s">
        <v>34</v>
      </c>
      <c r="E83" t="s">
        <v>35</v>
      </c>
      <c r="F83" t="s">
        <v>49</v>
      </c>
      <c r="G83" t="s">
        <v>50</v>
      </c>
      <c r="H83" t="s">
        <v>531</v>
      </c>
      <c r="I83" t="s">
        <v>51</v>
      </c>
      <c r="J83" t="s">
        <v>52</v>
      </c>
      <c r="K83">
        <v>6</v>
      </c>
      <c r="L83" t="s">
        <v>40</v>
      </c>
      <c r="M83" t="s">
        <v>53</v>
      </c>
      <c r="N83" t="s">
        <v>54</v>
      </c>
      <c r="O83">
        <v>21</v>
      </c>
      <c r="P83" t="s">
        <v>71</v>
      </c>
      <c r="Q83">
        <v>2000</v>
      </c>
      <c r="R83" t="s">
        <v>66</v>
      </c>
      <c r="S83">
        <v>2421</v>
      </c>
      <c r="T83" t="s">
        <v>248</v>
      </c>
      <c r="U83">
        <v>0</v>
      </c>
      <c r="V83" t="s">
        <v>46</v>
      </c>
      <c r="W83" s="1">
        <v>413156.81</v>
      </c>
      <c r="X83" s="1">
        <v>20000</v>
      </c>
      <c r="Y83" s="1">
        <v>398071.01</v>
      </c>
      <c r="Z83" s="1">
        <v>398071.01</v>
      </c>
      <c r="AA83" s="1">
        <v>54450.01</v>
      </c>
      <c r="AB83" s="2">
        <f t="shared" si="8"/>
        <v>343621</v>
      </c>
      <c r="AC83" s="1">
        <v>54450.01</v>
      </c>
      <c r="AD83" s="2">
        <f t="shared" si="9"/>
        <v>0</v>
      </c>
      <c r="AE83" s="1">
        <v>54450.01</v>
      </c>
      <c r="AF83" s="2">
        <f t="shared" si="10"/>
        <v>0</v>
      </c>
      <c r="AG83" s="3">
        <f t="shared" si="11"/>
        <v>15085.799999999988</v>
      </c>
      <c r="AH83">
        <v>0</v>
      </c>
      <c r="AI83" s="1">
        <v>399206.8</v>
      </c>
      <c r="AJ83">
        <v>0</v>
      </c>
      <c r="AK83" s="1">
        <v>6049.99</v>
      </c>
      <c r="AL83" s="1">
        <v>393156.81</v>
      </c>
      <c r="AN83" s="1">
        <f t="shared" si="12"/>
        <v>413156.81</v>
      </c>
      <c r="AO83" s="1">
        <f t="shared" si="13"/>
        <v>15085.799999999988</v>
      </c>
    </row>
    <row r="84" spans="1:41" x14ac:dyDescent="0.3">
      <c r="A84" t="s">
        <v>199</v>
      </c>
      <c r="B84" t="s">
        <v>200</v>
      </c>
      <c r="C84" t="s">
        <v>538</v>
      </c>
      <c r="D84" t="s">
        <v>34</v>
      </c>
      <c r="E84" t="s">
        <v>35</v>
      </c>
      <c r="F84" t="s">
        <v>49</v>
      </c>
      <c r="G84" t="s">
        <v>50</v>
      </c>
      <c r="H84" t="s">
        <v>531</v>
      </c>
      <c r="I84" t="s">
        <v>132</v>
      </c>
      <c r="J84" t="s">
        <v>133</v>
      </c>
      <c r="K84">
        <v>3</v>
      </c>
      <c r="L84" t="s">
        <v>134</v>
      </c>
      <c r="M84" t="s">
        <v>402</v>
      </c>
      <c r="N84" t="s">
        <v>403</v>
      </c>
      <c r="O84">
        <v>33</v>
      </c>
      <c r="P84" t="s">
        <v>404</v>
      </c>
      <c r="Q84">
        <v>2000</v>
      </c>
      <c r="R84" t="s">
        <v>66</v>
      </c>
      <c r="S84">
        <v>2421</v>
      </c>
      <c r="T84" t="s">
        <v>248</v>
      </c>
      <c r="U84">
        <v>0</v>
      </c>
      <c r="V84" t="s">
        <v>46</v>
      </c>
      <c r="W84" s="1">
        <v>12690905.75</v>
      </c>
      <c r="X84" s="1">
        <v>11000000</v>
      </c>
      <c r="Y84" s="1">
        <v>12690905.75</v>
      </c>
      <c r="Z84" s="1">
        <v>12690905.75</v>
      </c>
      <c r="AA84" s="1">
        <v>12271128.630000001</v>
      </c>
      <c r="AB84" s="2">
        <f t="shared" si="8"/>
        <v>419777.11999999918</v>
      </c>
      <c r="AC84" s="1">
        <v>11525123.439999999</v>
      </c>
      <c r="AD84" s="2">
        <f t="shared" si="9"/>
        <v>746005.19000000134</v>
      </c>
      <c r="AE84" s="1">
        <v>11525123.439999999</v>
      </c>
      <c r="AF84" s="2">
        <f t="shared" si="10"/>
        <v>0</v>
      </c>
      <c r="AG84" s="3">
        <f t="shared" si="11"/>
        <v>0</v>
      </c>
      <c r="AH84" s="1">
        <v>1100000</v>
      </c>
      <c r="AI84" s="1">
        <v>643545.01</v>
      </c>
      <c r="AJ84">
        <v>0</v>
      </c>
      <c r="AK84" s="1">
        <v>52639.26</v>
      </c>
      <c r="AL84" s="1">
        <v>1690905.75</v>
      </c>
      <c r="AN84" s="1">
        <f t="shared" si="12"/>
        <v>12690905.75</v>
      </c>
      <c r="AO84" s="1">
        <f t="shared" si="13"/>
        <v>0</v>
      </c>
    </row>
    <row r="85" spans="1:41" x14ac:dyDescent="0.3">
      <c r="A85" t="s">
        <v>199</v>
      </c>
      <c r="B85" t="s">
        <v>200</v>
      </c>
      <c r="C85" t="s">
        <v>540</v>
      </c>
      <c r="D85" t="s">
        <v>431</v>
      </c>
      <c r="E85" t="s">
        <v>432</v>
      </c>
      <c r="F85" t="s">
        <v>49</v>
      </c>
      <c r="G85" t="s">
        <v>50</v>
      </c>
      <c r="H85" t="s">
        <v>531</v>
      </c>
      <c r="I85" t="s">
        <v>406</v>
      </c>
      <c r="J85" t="s">
        <v>407</v>
      </c>
      <c r="K85">
        <v>8</v>
      </c>
      <c r="L85" t="s">
        <v>433</v>
      </c>
      <c r="M85" t="s">
        <v>438</v>
      </c>
      <c r="N85" t="s">
        <v>439</v>
      </c>
      <c r="O85">
        <v>42</v>
      </c>
      <c r="P85" t="s">
        <v>440</v>
      </c>
      <c r="Q85">
        <v>2000</v>
      </c>
      <c r="R85" t="s">
        <v>66</v>
      </c>
      <c r="S85">
        <v>2431</v>
      </c>
      <c r="T85" t="s">
        <v>442</v>
      </c>
      <c r="U85">
        <v>0</v>
      </c>
      <c r="V85" t="s">
        <v>46</v>
      </c>
      <c r="W85" s="1">
        <v>9164</v>
      </c>
      <c r="X85" s="1">
        <v>100000</v>
      </c>
      <c r="Y85" s="1">
        <v>9164</v>
      </c>
      <c r="Z85" s="1">
        <v>9164</v>
      </c>
      <c r="AA85">
        <v>0</v>
      </c>
      <c r="AB85" s="2">
        <f t="shared" si="8"/>
        <v>9164</v>
      </c>
      <c r="AC85">
        <v>0</v>
      </c>
      <c r="AD85" s="2">
        <f t="shared" si="9"/>
        <v>0</v>
      </c>
      <c r="AE85">
        <v>0</v>
      </c>
      <c r="AF85" s="2">
        <f t="shared" si="10"/>
        <v>0</v>
      </c>
      <c r="AG85" s="3">
        <f t="shared" si="11"/>
        <v>0</v>
      </c>
      <c r="AH85">
        <v>0</v>
      </c>
      <c r="AI85">
        <v>0</v>
      </c>
      <c r="AJ85">
        <v>0</v>
      </c>
      <c r="AK85" s="1">
        <v>90836</v>
      </c>
      <c r="AL85" s="1">
        <v>-90836</v>
      </c>
      <c r="AN85" s="1">
        <f t="shared" si="12"/>
        <v>9164</v>
      </c>
      <c r="AO85" s="1">
        <f t="shared" si="13"/>
        <v>0</v>
      </c>
    </row>
    <row r="86" spans="1:41" x14ac:dyDescent="0.3">
      <c r="A86" t="s">
        <v>199</v>
      </c>
      <c r="B86" t="s">
        <v>200</v>
      </c>
      <c r="C86" t="s">
        <v>538</v>
      </c>
      <c r="D86" t="s">
        <v>34</v>
      </c>
      <c r="E86" t="s">
        <v>35</v>
      </c>
      <c r="F86" t="s">
        <v>49</v>
      </c>
      <c r="G86" t="s">
        <v>50</v>
      </c>
      <c r="H86" t="s">
        <v>531</v>
      </c>
      <c r="I86" t="s">
        <v>51</v>
      </c>
      <c r="J86" t="s">
        <v>52</v>
      </c>
      <c r="K86">
        <v>6</v>
      </c>
      <c r="L86" t="s">
        <v>40</v>
      </c>
      <c r="M86" t="s">
        <v>53</v>
      </c>
      <c r="N86" t="s">
        <v>54</v>
      </c>
      <c r="O86">
        <v>21</v>
      </c>
      <c r="P86" t="s">
        <v>71</v>
      </c>
      <c r="Q86">
        <v>2000</v>
      </c>
      <c r="R86" t="s">
        <v>66</v>
      </c>
      <c r="S86">
        <v>2451</v>
      </c>
      <c r="T86" t="s">
        <v>379</v>
      </c>
      <c r="U86">
        <v>0</v>
      </c>
      <c r="V86" t="s">
        <v>46</v>
      </c>
      <c r="W86" s="1">
        <v>48708.4</v>
      </c>
      <c r="X86" s="1">
        <v>50000</v>
      </c>
      <c r="Y86" s="1">
        <v>48708.4</v>
      </c>
      <c r="Z86" s="1">
        <v>48708.4</v>
      </c>
      <c r="AA86" s="1">
        <v>48708.4</v>
      </c>
      <c r="AB86" s="2">
        <f t="shared" si="8"/>
        <v>0</v>
      </c>
      <c r="AC86" s="1">
        <v>48708.4</v>
      </c>
      <c r="AD86" s="2">
        <f t="shared" si="9"/>
        <v>0</v>
      </c>
      <c r="AE86" s="1">
        <v>48708.4</v>
      </c>
      <c r="AF86" s="2">
        <f t="shared" si="10"/>
        <v>0</v>
      </c>
      <c r="AG86" s="3">
        <f t="shared" si="11"/>
        <v>0</v>
      </c>
      <c r="AH86">
        <v>0</v>
      </c>
      <c r="AI86">
        <v>951.2</v>
      </c>
      <c r="AJ86">
        <v>0</v>
      </c>
      <c r="AK86" s="1">
        <v>2242.8000000000002</v>
      </c>
      <c r="AL86" s="1">
        <v>-1291.5999999999999</v>
      </c>
      <c r="AN86" s="1">
        <f t="shared" si="12"/>
        <v>48708.4</v>
      </c>
      <c r="AO86" s="1">
        <f t="shared" si="13"/>
        <v>0</v>
      </c>
    </row>
    <row r="87" spans="1:41" x14ac:dyDescent="0.3">
      <c r="A87" t="s">
        <v>199</v>
      </c>
      <c r="B87" t="s">
        <v>200</v>
      </c>
      <c r="C87" t="s">
        <v>540</v>
      </c>
      <c r="D87" t="s">
        <v>431</v>
      </c>
      <c r="E87" t="s">
        <v>432</v>
      </c>
      <c r="F87" t="s">
        <v>49</v>
      </c>
      <c r="G87" t="s">
        <v>50</v>
      </c>
      <c r="H87" t="s">
        <v>531</v>
      </c>
      <c r="I87" t="s">
        <v>406</v>
      </c>
      <c r="J87" t="s">
        <v>407</v>
      </c>
      <c r="K87">
        <v>8</v>
      </c>
      <c r="L87" t="s">
        <v>433</v>
      </c>
      <c r="M87" t="s">
        <v>438</v>
      </c>
      <c r="N87" t="s">
        <v>439</v>
      </c>
      <c r="O87">
        <v>42</v>
      </c>
      <c r="P87" t="s">
        <v>440</v>
      </c>
      <c r="Q87">
        <v>2000</v>
      </c>
      <c r="R87" t="s">
        <v>66</v>
      </c>
      <c r="S87">
        <v>2451</v>
      </c>
      <c r="T87" t="s">
        <v>379</v>
      </c>
      <c r="U87">
        <v>0</v>
      </c>
      <c r="V87" t="s">
        <v>46</v>
      </c>
      <c r="W87">
        <v>0</v>
      </c>
      <c r="X87" s="1">
        <v>400000</v>
      </c>
      <c r="Y87">
        <v>0</v>
      </c>
      <c r="Z87">
        <v>0</v>
      </c>
      <c r="AA87">
        <v>0</v>
      </c>
      <c r="AB87" s="2">
        <f t="shared" si="8"/>
        <v>0</v>
      </c>
      <c r="AC87">
        <v>0</v>
      </c>
      <c r="AD87" s="2">
        <f t="shared" si="9"/>
        <v>0</v>
      </c>
      <c r="AE87">
        <v>0</v>
      </c>
      <c r="AF87" s="2">
        <f t="shared" si="10"/>
        <v>0</v>
      </c>
      <c r="AG87" s="3">
        <f t="shared" si="11"/>
        <v>0</v>
      </c>
      <c r="AH87">
        <v>0</v>
      </c>
      <c r="AI87">
        <v>0</v>
      </c>
      <c r="AJ87">
        <v>0</v>
      </c>
      <c r="AK87" s="1">
        <v>400000</v>
      </c>
      <c r="AL87" s="1">
        <v>-400000</v>
      </c>
      <c r="AN87" s="1">
        <f t="shared" si="12"/>
        <v>0</v>
      </c>
      <c r="AO87" s="1">
        <f t="shared" si="13"/>
        <v>0</v>
      </c>
    </row>
    <row r="88" spans="1:41" x14ac:dyDescent="0.3">
      <c r="A88" t="s">
        <v>199</v>
      </c>
      <c r="B88" t="s">
        <v>200</v>
      </c>
      <c r="C88" t="s">
        <v>539</v>
      </c>
      <c r="D88" t="s">
        <v>237</v>
      </c>
      <c r="E88" t="s">
        <v>238</v>
      </c>
      <c r="F88" t="s">
        <v>93</v>
      </c>
      <c r="G88" t="s">
        <v>94</v>
      </c>
      <c r="H88" t="s">
        <v>531</v>
      </c>
      <c r="I88" t="s">
        <v>160</v>
      </c>
      <c r="J88" t="s">
        <v>161</v>
      </c>
      <c r="K88">
        <v>1</v>
      </c>
      <c r="L88" t="s">
        <v>184</v>
      </c>
      <c r="M88" t="s">
        <v>244</v>
      </c>
      <c r="N88" t="s">
        <v>245</v>
      </c>
      <c r="O88">
        <v>16</v>
      </c>
      <c r="P88" t="s">
        <v>246</v>
      </c>
      <c r="Q88">
        <v>2000</v>
      </c>
      <c r="R88" t="s">
        <v>66</v>
      </c>
      <c r="S88">
        <v>2461</v>
      </c>
      <c r="T88" t="s">
        <v>249</v>
      </c>
      <c r="U88">
        <v>0</v>
      </c>
      <c r="V88" t="s">
        <v>46</v>
      </c>
      <c r="W88" s="1">
        <v>10592.98</v>
      </c>
      <c r="X88">
        <v>0</v>
      </c>
      <c r="Y88" s="1">
        <v>10592.98</v>
      </c>
      <c r="Z88" s="1">
        <v>10592.98</v>
      </c>
      <c r="AA88">
        <v>0</v>
      </c>
      <c r="AB88" s="2">
        <f t="shared" si="8"/>
        <v>10592.98</v>
      </c>
      <c r="AC88">
        <v>0</v>
      </c>
      <c r="AD88" s="2">
        <f t="shared" si="9"/>
        <v>0</v>
      </c>
      <c r="AE88">
        <v>0</v>
      </c>
      <c r="AF88" s="2">
        <f t="shared" si="10"/>
        <v>0</v>
      </c>
      <c r="AG88" s="3">
        <f t="shared" si="11"/>
        <v>0</v>
      </c>
      <c r="AH88">
        <v>0</v>
      </c>
      <c r="AI88" s="1">
        <v>19850</v>
      </c>
      <c r="AJ88">
        <v>0</v>
      </c>
      <c r="AK88" s="1">
        <v>9257.02</v>
      </c>
      <c r="AL88" s="1">
        <v>10592.98</v>
      </c>
      <c r="AN88" s="1">
        <f t="shared" si="12"/>
        <v>10592.98</v>
      </c>
      <c r="AO88" s="1">
        <f t="shared" si="13"/>
        <v>0</v>
      </c>
    </row>
    <row r="89" spans="1:41" x14ac:dyDescent="0.3">
      <c r="A89" t="s">
        <v>199</v>
      </c>
      <c r="B89" t="s">
        <v>200</v>
      </c>
      <c r="C89" t="s">
        <v>539</v>
      </c>
      <c r="D89" t="s">
        <v>237</v>
      </c>
      <c r="E89" t="s">
        <v>238</v>
      </c>
      <c r="F89" t="s">
        <v>49</v>
      </c>
      <c r="G89" t="s">
        <v>50</v>
      </c>
      <c r="H89" t="s">
        <v>531</v>
      </c>
      <c r="I89" t="s">
        <v>132</v>
      </c>
      <c r="J89" t="s">
        <v>133</v>
      </c>
      <c r="K89">
        <v>2</v>
      </c>
      <c r="L89" t="s">
        <v>255</v>
      </c>
      <c r="M89" t="s">
        <v>256</v>
      </c>
      <c r="N89" t="s">
        <v>257</v>
      </c>
      <c r="O89">
        <v>36</v>
      </c>
      <c r="P89" t="s">
        <v>258</v>
      </c>
      <c r="Q89">
        <v>2000</v>
      </c>
      <c r="R89" t="s">
        <v>66</v>
      </c>
      <c r="S89">
        <v>2461</v>
      </c>
      <c r="T89" t="s">
        <v>249</v>
      </c>
      <c r="U89">
        <v>0</v>
      </c>
      <c r="V89" t="s">
        <v>46</v>
      </c>
      <c r="W89" s="1">
        <v>880056.59</v>
      </c>
      <c r="X89" s="1">
        <v>150000</v>
      </c>
      <c r="Y89" s="1">
        <v>880056.59</v>
      </c>
      <c r="Z89" s="1">
        <v>491410.19</v>
      </c>
      <c r="AA89" s="1">
        <v>354930.77</v>
      </c>
      <c r="AB89" s="2">
        <f t="shared" si="8"/>
        <v>136479.41999999998</v>
      </c>
      <c r="AC89" s="1">
        <v>234280.33</v>
      </c>
      <c r="AD89" s="2">
        <f t="shared" si="9"/>
        <v>120650.44000000003</v>
      </c>
      <c r="AE89" s="1">
        <v>234280.33</v>
      </c>
      <c r="AF89" s="2">
        <f t="shared" si="10"/>
        <v>0</v>
      </c>
      <c r="AG89" s="3">
        <f t="shared" si="11"/>
        <v>0</v>
      </c>
      <c r="AH89">
        <v>0</v>
      </c>
      <c r="AI89" s="1">
        <v>966140</v>
      </c>
      <c r="AJ89">
        <v>0</v>
      </c>
      <c r="AK89" s="1">
        <v>236083.41</v>
      </c>
      <c r="AL89" s="1">
        <v>730056.59</v>
      </c>
      <c r="AN89" s="1">
        <f t="shared" si="12"/>
        <v>880056.59</v>
      </c>
      <c r="AO89" s="1">
        <f t="shared" si="13"/>
        <v>0</v>
      </c>
    </row>
    <row r="90" spans="1:41" x14ac:dyDescent="0.3">
      <c r="A90" t="s">
        <v>199</v>
      </c>
      <c r="B90" t="s">
        <v>200</v>
      </c>
      <c r="C90" t="s">
        <v>539</v>
      </c>
      <c r="D90" t="s">
        <v>270</v>
      </c>
      <c r="E90" t="s">
        <v>271</v>
      </c>
      <c r="F90" t="s">
        <v>110</v>
      </c>
      <c r="G90" t="s">
        <v>111</v>
      </c>
      <c r="H90" t="s">
        <v>531</v>
      </c>
      <c r="I90" t="s">
        <v>272</v>
      </c>
      <c r="J90" t="s">
        <v>273</v>
      </c>
      <c r="K90">
        <v>4</v>
      </c>
      <c r="L90" t="s">
        <v>222</v>
      </c>
      <c r="M90" t="s">
        <v>274</v>
      </c>
      <c r="N90" t="s">
        <v>275</v>
      </c>
      <c r="O90">
        <v>56</v>
      </c>
      <c r="P90" t="s">
        <v>276</v>
      </c>
      <c r="Q90">
        <v>2000</v>
      </c>
      <c r="R90" t="s">
        <v>66</v>
      </c>
      <c r="S90">
        <v>2461</v>
      </c>
      <c r="T90" t="s">
        <v>249</v>
      </c>
      <c r="U90">
        <v>0</v>
      </c>
      <c r="V90" t="s">
        <v>46</v>
      </c>
      <c r="W90" s="1">
        <v>3944</v>
      </c>
      <c r="X90">
        <v>0</v>
      </c>
      <c r="Y90" s="1">
        <v>3944</v>
      </c>
      <c r="Z90">
        <v>0</v>
      </c>
      <c r="AA90">
        <v>0</v>
      </c>
      <c r="AB90" s="2">
        <f t="shared" si="8"/>
        <v>0</v>
      </c>
      <c r="AC90">
        <v>0</v>
      </c>
      <c r="AD90" s="2">
        <f t="shared" si="9"/>
        <v>0</v>
      </c>
      <c r="AE90">
        <v>0</v>
      </c>
      <c r="AF90" s="2">
        <f t="shared" si="10"/>
        <v>0</v>
      </c>
      <c r="AG90" s="3">
        <f t="shared" si="11"/>
        <v>0</v>
      </c>
      <c r="AH90">
        <v>0</v>
      </c>
      <c r="AI90" s="1">
        <v>4000</v>
      </c>
      <c r="AJ90">
        <v>0</v>
      </c>
      <c r="AK90">
        <v>56</v>
      </c>
      <c r="AL90" s="1">
        <v>3944</v>
      </c>
      <c r="AN90" s="1">
        <f t="shared" si="12"/>
        <v>3944</v>
      </c>
      <c r="AO90" s="1">
        <f t="shared" si="13"/>
        <v>0</v>
      </c>
    </row>
    <row r="91" spans="1:41" x14ac:dyDescent="0.3">
      <c r="A91" t="s">
        <v>199</v>
      </c>
      <c r="B91" t="s">
        <v>200</v>
      </c>
      <c r="C91" t="s">
        <v>540</v>
      </c>
      <c r="D91" t="s">
        <v>122</v>
      </c>
      <c r="E91" t="s">
        <v>123</v>
      </c>
      <c r="F91" t="s">
        <v>49</v>
      </c>
      <c r="G91" t="s">
        <v>50</v>
      </c>
      <c r="H91" t="s">
        <v>531</v>
      </c>
      <c r="I91" t="s">
        <v>124</v>
      </c>
      <c r="J91" t="s">
        <v>125</v>
      </c>
      <c r="K91">
        <v>6</v>
      </c>
      <c r="L91" t="s">
        <v>40</v>
      </c>
      <c r="M91" t="s">
        <v>126</v>
      </c>
      <c r="N91" t="s">
        <v>127</v>
      </c>
      <c r="O91">
        <v>49</v>
      </c>
      <c r="P91" t="s">
        <v>295</v>
      </c>
      <c r="Q91">
        <v>2000</v>
      </c>
      <c r="R91" t="s">
        <v>66</v>
      </c>
      <c r="S91">
        <v>2461</v>
      </c>
      <c r="T91" t="s">
        <v>249</v>
      </c>
      <c r="U91">
        <v>0</v>
      </c>
      <c r="V91" t="s">
        <v>46</v>
      </c>
      <c r="W91" s="1">
        <v>143377.18</v>
      </c>
      <c r="X91" s="1">
        <v>150000</v>
      </c>
      <c r="Y91" s="1">
        <v>142558.35999999999</v>
      </c>
      <c r="Z91" s="1">
        <v>142558.35999999999</v>
      </c>
      <c r="AA91" s="1">
        <v>85383.25</v>
      </c>
      <c r="AB91" s="2">
        <f t="shared" si="8"/>
        <v>57175.109999999986</v>
      </c>
      <c r="AC91" s="1">
        <v>74556.100000000006</v>
      </c>
      <c r="AD91" s="2">
        <f t="shared" si="9"/>
        <v>10827.149999999994</v>
      </c>
      <c r="AE91" s="1">
        <v>51001.72</v>
      </c>
      <c r="AF91" s="2">
        <f t="shared" si="10"/>
        <v>23554.380000000005</v>
      </c>
      <c r="AG91" s="3">
        <f t="shared" si="11"/>
        <v>818.82000000000698</v>
      </c>
      <c r="AH91" s="1">
        <v>57000</v>
      </c>
      <c r="AI91" s="1">
        <v>164600</v>
      </c>
      <c r="AJ91">
        <v>0</v>
      </c>
      <c r="AK91" s="1">
        <v>228222.82</v>
      </c>
      <c r="AL91" s="1">
        <v>-6622.82</v>
      </c>
      <c r="AN91" s="1">
        <f t="shared" si="12"/>
        <v>143377.18</v>
      </c>
      <c r="AO91" s="1">
        <f t="shared" si="13"/>
        <v>818.82000000000698</v>
      </c>
    </row>
    <row r="92" spans="1:41" x14ac:dyDescent="0.3">
      <c r="A92" t="s">
        <v>199</v>
      </c>
      <c r="B92" t="s">
        <v>200</v>
      </c>
      <c r="C92" t="s">
        <v>539</v>
      </c>
      <c r="D92" t="s">
        <v>139</v>
      </c>
      <c r="E92" t="s">
        <v>140</v>
      </c>
      <c r="F92" t="s">
        <v>49</v>
      </c>
      <c r="G92" t="s">
        <v>50</v>
      </c>
      <c r="H92" t="s">
        <v>531</v>
      </c>
      <c r="I92" t="s">
        <v>132</v>
      </c>
      <c r="J92" t="s">
        <v>133</v>
      </c>
      <c r="K92">
        <v>3</v>
      </c>
      <c r="L92" t="s">
        <v>134</v>
      </c>
      <c r="M92" t="s">
        <v>141</v>
      </c>
      <c r="N92" t="s">
        <v>142</v>
      </c>
      <c r="O92">
        <v>34</v>
      </c>
      <c r="P92" t="s">
        <v>143</v>
      </c>
      <c r="Q92">
        <v>2000</v>
      </c>
      <c r="R92" t="s">
        <v>66</v>
      </c>
      <c r="S92">
        <v>2461</v>
      </c>
      <c r="T92" t="s">
        <v>249</v>
      </c>
      <c r="U92">
        <v>0</v>
      </c>
      <c r="V92" t="s">
        <v>46</v>
      </c>
      <c r="W92" s="1">
        <v>9695208.3100000005</v>
      </c>
      <c r="X92" s="1">
        <v>9600000</v>
      </c>
      <c r="Y92" s="1">
        <v>9695208.3100000005</v>
      </c>
      <c r="Z92" s="1">
        <v>9695208.3100000005</v>
      </c>
      <c r="AA92" s="1">
        <v>9615429.3100000005</v>
      </c>
      <c r="AB92" s="2">
        <f t="shared" si="8"/>
        <v>79779</v>
      </c>
      <c r="AC92" s="1">
        <v>9587751.7100000009</v>
      </c>
      <c r="AD92" s="2">
        <f t="shared" si="9"/>
        <v>27677.599999999627</v>
      </c>
      <c r="AE92" s="1">
        <v>9587751.7100000009</v>
      </c>
      <c r="AF92" s="2">
        <f t="shared" si="10"/>
        <v>0</v>
      </c>
      <c r="AG92" s="3">
        <f t="shared" si="11"/>
        <v>0</v>
      </c>
      <c r="AH92">
        <v>0</v>
      </c>
      <c r="AI92" s="1">
        <v>95208.31</v>
      </c>
      <c r="AJ92">
        <v>0</v>
      </c>
      <c r="AK92">
        <v>0</v>
      </c>
      <c r="AL92" s="1">
        <v>95208.31</v>
      </c>
      <c r="AN92" s="1">
        <f t="shared" si="12"/>
        <v>9695208.3100000005</v>
      </c>
      <c r="AO92" s="1">
        <f t="shared" si="13"/>
        <v>0</v>
      </c>
    </row>
    <row r="93" spans="1:41" x14ac:dyDescent="0.3">
      <c r="A93" t="s">
        <v>199</v>
      </c>
      <c r="B93" t="s">
        <v>200</v>
      </c>
      <c r="C93" t="s">
        <v>539</v>
      </c>
      <c r="D93" t="s">
        <v>315</v>
      </c>
      <c r="E93" t="s">
        <v>316</v>
      </c>
      <c r="F93" t="s">
        <v>49</v>
      </c>
      <c r="G93" t="s">
        <v>50</v>
      </c>
      <c r="H93" t="s">
        <v>531</v>
      </c>
      <c r="I93" t="s">
        <v>132</v>
      </c>
      <c r="J93" t="s">
        <v>133</v>
      </c>
      <c r="K93">
        <v>3</v>
      </c>
      <c r="L93" t="s">
        <v>134</v>
      </c>
      <c r="M93" t="s">
        <v>317</v>
      </c>
      <c r="N93" t="s">
        <v>318</v>
      </c>
      <c r="O93">
        <v>39</v>
      </c>
      <c r="P93" t="s">
        <v>319</v>
      </c>
      <c r="Q93">
        <v>2000</v>
      </c>
      <c r="R93" t="s">
        <v>66</v>
      </c>
      <c r="S93">
        <v>2461</v>
      </c>
      <c r="T93" t="s">
        <v>249</v>
      </c>
      <c r="U93">
        <v>0</v>
      </c>
      <c r="V93" t="s">
        <v>46</v>
      </c>
      <c r="W93" s="1">
        <v>2000</v>
      </c>
      <c r="X93">
        <v>0</v>
      </c>
      <c r="Y93">
        <v>0</v>
      </c>
      <c r="Z93">
        <v>0</v>
      </c>
      <c r="AA93">
        <v>0</v>
      </c>
      <c r="AB93" s="2">
        <f t="shared" si="8"/>
        <v>0</v>
      </c>
      <c r="AC93">
        <v>0</v>
      </c>
      <c r="AD93" s="2">
        <f t="shared" si="9"/>
        <v>0</v>
      </c>
      <c r="AE93">
        <v>0</v>
      </c>
      <c r="AF93" s="2">
        <f t="shared" si="10"/>
        <v>0</v>
      </c>
      <c r="AG93" s="3">
        <f t="shared" si="11"/>
        <v>2000</v>
      </c>
      <c r="AH93">
        <v>0</v>
      </c>
      <c r="AI93" s="1">
        <v>2000</v>
      </c>
      <c r="AJ93">
        <v>0</v>
      </c>
      <c r="AK93">
        <v>0</v>
      </c>
      <c r="AL93" s="1">
        <v>2000</v>
      </c>
      <c r="AN93" s="1">
        <f t="shared" si="12"/>
        <v>2000</v>
      </c>
      <c r="AO93" s="1">
        <f t="shared" si="13"/>
        <v>2000</v>
      </c>
    </row>
    <row r="94" spans="1:41" x14ac:dyDescent="0.3">
      <c r="A94" t="s">
        <v>199</v>
      </c>
      <c r="B94" t="s">
        <v>200</v>
      </c>
      <c r="C94" t="s">
        <v>538</v>
      </c>
      <c r="D94" t="s">
        <v>34</v>
      </c>
      <c r="E94" t="s">
        <v>35</v>
      </c>
      <c r="F94" t="s">
        <v>49</v>
      </c>
      <c r="G94" t="s">
        <v>50</v>
      </c>
      <c r="H94" t="s">
        <v>531</v>
      </c>
      <c r="I94" t="s">
        <v>51</v>
      </c>
      <c r="J94" t="s">
        <v>52</v>
      </c>
      <c r="K94">
        <v>6</v>
      </c>
      <c r="L94" t="s">
        <v>40</v>
      </c>
      <c r="M94" t="s">
        <v>53</v>
      </c>
      <c r="N94" t="s">
        <v>54</v>
      </c>
      <c r="O94">
        <v>21</v>
      </c>
      <c r="P94" t="s">
        <v>71</v>
      </c>
      <c r="Q94">
        <v>2000</v>
      </c>
      <c r="R94" t="s">
        <v>66</v>
      </c>
      <c r="S94">
        <v>2461</v>
      </c>
      <c r="T94" t="s">
        <v>249</v>
      </c>
      <c r="U94">
        <v>0</v>
      </c>
      <c r="V94" t="s">
        <v>46</v>
      </c>
      <c r="W94" s="1">
        <v>166517.46</v>
      </c>
      <c r="X94" s="1">
        <v>110000</v>
      </c>
      <c r="Y94" s="1">
        <v>140730.66</v>
      </c>
      <c r="Z94" s="1">
        <v>140730.66</v>
      </c>
      <c r="AA94" s="1">
        <v>73034.11</v>
      </c>
      <c r="AB94" s="2">
        <f t="shared" si="8"/>
        <v>67696.55</v>
      </c>
      <c r="AC94" s="1">
        <v>67756.11</v>
      </c>
      <c r="AD94" s="2">
        <f t="shared" si="9"/>
        <v>5278</v>
      </c>
      <c r="AE94" s="1">
        <v>67756.11</v>
      </c>
      <c r="AF94" s="2">
        <f t="shared" si="10"/>
        <v>0</v>
      </c>
      <c r="AG94" s="3">
        <f t="shared" si="11"/>
        <v>25786.799999999988</v>
      </c>
      <c r="AH94">
        <v>0</v>
      </c>
      <c r="AI94" s="1">
        <v>181665.62</v>
      </c>
      <c r="AJ94">
        <v>0</v>
      </c>
      <c r="AK94" s="1">
        <v>125148.16</v>
      </c>
      <c r="AL94" s="1">
        <v>56517.46</v>
      </c>
      <c r="AN94" s="1">
        <f t="shared" si="12"/>
        <v>166517.46</v>
      </c>
      <c r="AO94" s="1">
        <f t="shared" si="13"/>
        <v>25786.799999999988</v>
      </c>
    </row>
    <row r="95" spans="1:41" x14ac:dyDescent="0.3">
      <c r="A95" t="s">
        <v>199</v>
      </c>
      <c r="B95" t="s">
        <v>200</v>
      </c>
      <c r="C95" t="s">
        <v>538</v>
      </c>
      <c r="D95" t="s">
        <v>158</v>
      </c>
      <c r="E95" t="s">
        <v>159</v>
      </c>
      <c r="F95" t="s">
        <v>49</v>
      </c>
      <c r="G95" t="s">
        <v>50</v>
      </c>
      <c r="H95" t="s">
        <v>531</v>
      </c>
      <c r="I95" t="s">
        <v>160</v>
      </c>
      <c r="J95" t="s">
        <v>161</v>
      </c>
      <c r="K95">
        <v>3</v>
      </c>
      <c r="L95" t="s">
        <v>134</v>
      </c>
      <c r="M95" t="s">
        <v>162</v>
      </c>
      <c r="N95" t="s">
        <v>163</v>
      </c>
      <c r="O95">
        <v>11</v>
      </c>
      <c r="P95" t="s">
        <v>422</v>
      </c>
      <c r="Q95">
        <v>2000</v>
      </c>
      <c r="R95" t="s">
        <v>66</v>
      </c>
      <c r="S95">
        <v>2461</v>
      </c>
      <c r="T95" t="s">
        <v>249</v>
      </c>
      <c r="U95">
        <v>0</v>
      </c>
      <c r="V95" t="s">
        <v>46</v>
      </c>
      <c r="W95">
        <v>0</v>
      </c>
      <c r="X95" s="1">
        <v>1000</v>
      </c>
      <c r="Y95">
        <v>0</v>
      </c>
      <c r="Z95">
        <v>0</v>
      </c>
      <c r="AA95">
        <v>0</v>
      </c>
      <c r="AB95" s="2">
        <f t="shared" si="8"/>
        <v>0</v>
      </c>
      <c r="AC95">
        <v>0</v>
      </c>
      <c r="AD95" s="2">
        <f t="shared" si="9"/>
        <v>0</v>
      </c>
      <c r="AE95">
        <v>0</v>
      </c>
      <c r="AF95" s="2">
        <f t="shared" si="10"/>
        <v>0</v>
      </c>
      <c r="AG95" s="3">
        <f t="shared" si="11"/>
        <v>0</v>
      </c>
      <c r="AH95">
        <v>0</v>
      </c>
      <c r="AI95">
        <v>0</v>
      </c>
      <c r="AJ95">
        <v>0</v>
      </c>
      <c r="AK95" s="1">
        <v>1000</v>
      </c>
      <c r="AL95" s="1">
        <v>-1000</v>
      </c>
      <c r="AN95" s="1">
        <f t="shared" si="12"/>
        <v>0</v>
      </c>
      <c r="AO95" s="1">
        <f t="shared" si="13"/>
        <v>0</v>
      </c>
    </row>
    <row r="96" spans="1:41" x14ac:dyDescent="0.3">
      <c r="A96" t="s">
        <v>199</v>
      </c>
      <c r="B96" t="s">
        <v>200</v>
      </c>
      <c r="C96" t="s">
        <v>539</v>
      </c>
      <c r="D96" t="s">
        <v>237</v>
      </c>
      <c r="E96" t="s">
        <v>238</v>
      </c>
      <c r="F96" t="s">
        <v>49</v>
      </c>
      <c r="G96" t="s">
        <v>50</v>
      </c>
      <c r="H96" t="s">
        <v>531</v>
      </c>
      <c r="I96" t="s">
        <v>132</v>
      </c>
      <c r="J96" t="s">
        <v>133</v>
      </c>
      <c r="K96">
        <v>2</v>
      </c>
      <c r="L96" t="s">
        <v>255</v>
      </c>
      <c r="M96" t="s">
        <v>256</v>
      </c>
      <c r="N96" t="s">
        <v>257</v>
      </c>
      <c r="O96">
        <v>36</v>
      </c>
      <c r="P96" t="s">
        <v>258</v>
      </c>
      <c r="Q96">
        <v>2000</v>
      </c>
      <c r="R96" t="s">
        <v>66</v>
      </c>
      <c r="S96">
        <v>2471</v>
      </c>
      <c r="T96" t="s">
        <v>260</v>
      </c>
      <c r="U96">
        <v>0</v>
      </c>
      <c r="V96" t="s">
        <v>46</v>
      </c>
      <c r="W96" s="1">
        <v>2379480.2200000002</v>
      </c>
      <c r="X96" s="1">
        <v>2250000</v>
      </c>
      <c r="Y96" s="1">
        <v>2379480.2200000002</v>
      </c>
      <c r="Z96" s="1">
        <v>2379480.2200000002</v>
      </c>
      <c r="AA96" s="1">
        <v>2355988.04</v>
      </c>
      <c r="AB96" s="2">
        <f t="shared" si="8"/>
        <v>23492.180000000168</v>
      </c>
      <c r="AC96" s="1">
        <v>2314445.54</v>
      </c>
      <c r="AD96" s="2">
        <f t="shared" si="9"/>
        <v>41542.5</v>
      </c>
      <c r="AE96" s="1">
        <v>1998665.7</v>
      </c>
      <c r="AF96" s="2">
        <f t="shared" si="10"/>
        <v>315779.84000000008</v>
      </c>
      <c r="AG96" s="3">
        <f t="shared" si="11"/>
        <v>0</v>
      </c>
      <c r="AH96">
        <v>0</v>
      </c>
      <c r="AI96" s="1">
        <v>207000</v>
      </c>
      <c r="AJ96">
        <v>0</v>
      </c>
      <c r="AK96" s="1">
        <v>77519.78</v>
      </c>
      <c r="AL96" s="1">
        <v>129480.22</v>
      </c>
      <c r="AN96" s="1">
        <f t="shared" si="12"/>
        <v>2379480.2200000002</v>
      </c>
      <c r="AO96" s="1">
        <f t="shared" si="13"/>
        <v>0</v>
      </c>
    </row>
    <row r="97" spans="1:41" x14ac:dyDescent="0.3">
      <c r="A97" t="s">
        <v>199</v>
      </c>
      <c r="B97" t="s">
        <v>200</v>
      </c>
      <c r="C97" t="s">
        <v>540</v>
      </c>
      <c r="D97" t="s">
        <v>122</v>
      </c>
      <c r="E97" t="s">
        <v>123</v>
      </c>
      <c r="F97" t="s">
        <v>49</v>
      </c>
      <c r="G97" t="s">
        <v>50</v>
      </c>
      <c r="H97" t="s">
        <v>531</v>
      </c>
      <c r="I97" t="s">
        <v>124</v>
      </c>
      <c r="J97" t="s">
        <v>125</v>
      </c>
      <c r="K97">
        <v>6</v>
      </c>
      <c r="L97" t="s">
        <v>40</v>
      </c>
      <c r="M97" t="s">
        <v>126</v>
      </c>
      <c r="N97" t="s">
        <v>127</v>
      </c>
      <c r="O97">
        <v>49</v>
      </c>
      <c r="P97" t="s">
        <v>295</v>
      </c>
      <c r="Q97">
        <v>2000</v>
      </c>
      <c r="R97" t="s">
        <v>66</v>
      </c>
      <c r="S97">
        <v>2471</v>
      </c>
      <c r="T97" t="s">
        <v>260</v>
      </c>
      <c r="U97">
        <v>0</v>
      </c>
      <c r="V97" t="s">
        <v>46</v>
      </c>
      <c r="W97">
        <v>301.60000000000002</v>
      </c>
      <c r="X97">
        <v>0</v>
      </c>
      <c r="Y97">
        <v>301.60000000000002</v>
      </c>
      <c r="Z97">
        <v>301.60000000000002</v>
      </c>
      <c r="AA97">
        <v>301.60000000000002</v>
      </c>
      <c r="AB97" s="2">
        <f t="shared" si="8"/>
        <v>0</v>
      </c>
      <c r="AC97">
        <v>0</v>
      </c>
      <c r="AD97" s="2">
        <f t="shared" si="9"/>
        <v>301.60000000000002</v>
      </c>
      <c r="AE97">
        <v>0</v>
      </c>
      <c r="AF97" s="2">
        <f t="shared" si="10"/>
        <v>0</v>
      </c>
      <c r="AG97" s="3">
        <f t="shared" si="11"/>
        <v>0</v>
      </c>
      <c r="AH97">
        <v>0</v>
      </c>
      <c r="AI97" s="1">
        <v>1862</v>
      </c>
      <c r="AJ97">
        <v>0</v>
      </c>
      <c r="AK97" s="1">
        <v>1560.4</v>
      </c>
      <c r="AL97">
        <v>301.60000000000002</v>
      </c>
      <c r="AN97" s="1">
        <f t="shared" si="12"/>
        <v>301.60000000000002</v>
      </c>
      <c r="AO97" s="1">
        <f t="shared" si="13"/>
        <v>0</v>
      </c>
    </row>
    <row r="98" spans="1:41" x14ac:dyDescent="0.3">
      <c r="A98" t="s">
        <v>199</v>
      </c>
      <c r="B98" t="s">
        <v>200</v>
      </c>
      <c r="C98" t="s">
        <v>538</v>
      </c>
      <c r="D98" t="s">
        <v>34</v>
      </c>
      <c r="E98" t="s">
        <v>35</v>
      </c>
      <c r="F98" t="s">
        <v>49</v>
      </c>
      <c r="G98" t="s">
        <v>50</v>
      </c>
      <c r="H98" t="s">
        <v>531</v>
      </c>
      <c r="I98" t="s">
        <v>51</v>
      </c>
      <c r="J98" t="s">
        <v>52</v>
      </c>
      <c r="K98">
        <v>6</v>
      </c>
      <c r="L98" t="s">
        <v>40</v>
      </c>
      <c r="M98" t="s">
        <v>53</v>
      </c>
      <c r="N98" t="s">
        <v>54</v>
      </c>
      <c r="O98">
        <v>21</v>
      </c>
      <c r="P98" t="s">
        <v>71</v>
      </c>
      <c r="Q98">
        <v>2000</v>
      </c>
      <c r="R98" t="s">
        <v>66</v>
      </c>
      <c r="S98">
        <v>2471</v>
      </c>
      <c r="T98" t="s">
        <v>260</v>
      </c>
      <c r="U98">
        <v>0</v>
      </c>
      <c r="V98" t="s">
        <v>46</v>
      </c>
      <c r="W98" s="1">
        <v>18492.419999999998</v>
      </c>
      <c r="X98" s="1">
        <v>80000</v>
      </c>
      <c r="Y98" s="1">
        <v>18492.419999999998</v>
      </c>
      <c r="Z98" s="1">
        <v>18492.419999999998</v>
      </c>
      <c r="AA98" s="1">
        <v>18492.419999999998</v>
      </c>
      <c r="AB98" s="2">
        <f t="shared" si="8"/>
        <v>0</v>
      </c>
      <c r="AC98" s="1">
        <v>8359.82</v>
      </c>
      <c r="AD98" s="2">
        <f t="shared" si="9"/>
        <v>10132.599999999999</v>
      </c>
      <c r="AE98" s="1">
        <v>8359.82</v>
      </c>
      <c r="AF98" s="2">
        <f t="shared" si="10"/>
        <v>0</v>
      </c>
      <c r="AG98" s="3">
        <f t="shared" si="11"/>
        <v>0</v>
      </c>
      <c r="AH98" s="1">
        <v>16228.42</v>
      </c>
      <c r="AI98">
        <v>0</v>
      </c>
      <c r="AJ98">
        <v>0</v>
      </c>
      <c r="AK98" s="1">
        <v>77736</v>
      </c>
      <c r="AL98" s="1">
        <v>-61507.58</v>
      </c>
      <c r="AN98" s="1">
        <f t="shared" si="12"/>
        <v>18492.419999999998</v>
      </c>
      <c r="AO98" s="1">
        <f t="shared" si="13"/>
        <v>0</v>
      </c>
    </row>
    <row r="99" spans="1:41" x14ac:dyDescent="0.3">
      <c r="A99" t="s">
        <v>199</v>
      </c>
      <c r="B99" t="s">
        <v>200</v>
      </c>
      <c r="C99" t="s">
        <v>538</v>
      </c>
      <c r="D99" t="s">
        <v>34</v>
      </c>
      <c r="E99" t="s">
        <v>35</v>
      </c>
      <c r="F99" t="s">
        <v>49</v>
      </c>
      <c r="G99" t="s">
        <v>50</v>
      </c>
      <c r="H99" t="s">
        <v>531</v>
      </c>
      <c r="I99" t="s">
        <v>132</v>
      </c>
      <c r="J99" t="s">
        <v>133</v>
      </c>
      <c r="K99">
        <v>3</v>
      </c>
      <c r="L99" t="s">
        <v>134</v>
      </c>
      <c r="M99" t="s">
        <v>402</v>
      </c>
      <c r="N99" t="s">
        <v>403</v>
      </c>
      <c r="O99">
        <v>33</v>
      </c>
      <c r="P99" t="s">
        <v>404</v>
      </c>
      <c r="Q99">
        <v>2000</v>
      </c>
      <c r="R99" t="s">
        <v>66</v>
      </c>
      <c r="S99">
        <v>2471</v>
      </c>
      <c r="T99" t="s">
        <v>260</v>
      </c>
      <c r="U99">
        <v>0</v>
      </c>
      <c r="V99" t="s">
        <v>46</v>
      </c>
      <c r="W99" s="1">
        <v>721140.8</v>
      </c>
      <c r="X99" s="1">
        <v>750000</v>
      </c>
      <c r="Y99" s="1">
        <v>721140.8</v>
      </c>
      <c r="Z99" s="1">
        <v>721140.8</v>
      </c>
      <c r="AA99" s="1">
        <v>632370.68000000005</v>
      </c>
      <c r="AB99" s="2">
        <f t="shared" si="8"/>
        <v>88770.12</v>
      </c>
      <c r="AC99" s="1">
        <v>632370.68000000005</v>
      </c>
      <c r="AD99" s="2">
        <f t="shared" si="9"/>
        <v>0</v>
      </c>
      <c r="AE99" s="1">
        <v>566389.88</v>
      </c>
      <c r="AF99" s="2">
        <f t="shared" si="10"/>
        <v>65980.800000000047</v>
      </c>
      <c r="AG99" s="3">
        <f t="shared" si="11"/>
        <v>0</v>
      </c>
      <c r="AH99" s="1">
        <v>184000</v>
      </c>
      <c r="AI99" s="1">
        <v>165929.12</v>
      </c>
      <c r="AJ99">
        <v>0</v>
      </c>
      <c r="AK99" s="1">
        <v>378788.32</v>
      </c>
      <c r="AL99" s="1">
        <v>-28859.200000000001</v>
      </c>
      <c r="AN99" s="1">
        <f t="shared" si="12"/>
        <v>721140.8</v>
      </c>
      <c r="AO99" s="1">
        <f t="shared" si="13"/>
        <v>0</v>
      </c>
    </row>
    <row r="100" spans="1:41" x14ac:dyDescent="0.3">
      <c r="A100" t="s">
        <v>199</v>
      </c>
      <c r="B100" t="s">
        <v>200</v>
      </c>
      <c r="C100" t="s">
        <v>538</v>
      </c>
      <c r="D100" t="s">
        <v>158</v>
      </c>
      <c r="E100" t="s">
        <v>159</v>
      </c>
      <c r="F100" t="s">
        <v>49</v>
      </c>
      <c r="G100" t="s">
        <v>50</v>
      </c>
      <c r="H100" t="s">
        <v>531</v>
      </c>
      <c r="I100" t="s">
        <v>160</v>
      </c>
      <c r="J100" t="s">
        <v>161</v>
      </c>
      <c r="K100">
        <v>3</v>
      </c>
      <c r="L100" t="s">
        <v>134</v>
      </c>
      <c r="M100" t="s">
        <v>162</v>
      </c>
      <c r="N100" t="s">
        <v>163</v>
      </c>
      <c r="O100">
        <v>11</v>
      </c>
      <c r="P100" t="s">
        <v>422</v>
      </c>
      <c r="Q100">
        <v>2000</v>
      </c>
      <c r="R100" t="s">
        <v>66</v>
      </c>
      <c r="S100">
        <v>2471</v>
      </c>
      <c r="T100" t="s">
        <v>260</v>
      </c>
      <c r="U100">
        <v>0</v>
      </c>
      <c r="V100" t="s">
        <v>46</v>
      </c>
      <c r="W100">
        <v>279.44</v>
      </c>
      <c r="X100" s="1">
        <v>2000</v>
      </c>
      <c r="Y100">
        <v>279.44</v>
      </c>
      <c r="Z100">
        <v>279.44</v>
      </c>
      <c r="AA100">
        <v>279.44</v>
      </c>
      <c r="AB100" s="2">
        <f t="shared" si="8"/>
        <v>0</v>
      </c>
      <c r="AC100">
        <v>279.44</v>
      </c>
      <c r="AD100" s="2">
        <f t="shared" si="9"/>
        <v>0</v>
      </c>
      <c r="AE100">
        <v>279.44</v>
      </c>
      <c r="AF100" s="2">
        <f t="shared" si="10"/>
        <v>0</v>
      </c>
      <c r="AG100" s="3">
        <f t="shared" si="11"/>
        <v>0</v>
      </c>
      <c r="AH100">
        <v>0</v>
      </c>
      <c r="AI100">
        <v>0</v>
      </c>
      <c r="AJ100">
        <v>0</v>
      </c>
      <c r="AK100" s="1">
        <v>1720.56</v>
      </c>
      <c r="AL100" s="1">
        <v>-1720.56</v>
      </c>
      <c r="AN100" s="1">
        <f t="shared" si="12"/>
        <v>279.44</v>
      </c>
      <c r="AO100" s="1">
        <f t="shared" si="13"/>
        <v>0</v>
      </c>
    </row>
    <row r="101" spans="1:41" x14ac:dyDescent="0.3">
      <c r="A101" t="s">
        <v>199</v>
      </c>
      <c r="B101" t="s">
        <v>200</v>
      </c>
      <c r="C101" t="s">
        <v>539</v>
      </c>
      <c r="D101" t="s">
        <v>315</v>
      </c>
      <c r="E101" t="s">
        <v>316</v>
      </c>
      <c r="F101" t="s">
        <v>49</v>
      </c>
      <c r="G101" t="s">
        <v>50</v>
      </c>
      <c r="H101" t="s">
        <v>531</v>
      </c>
      <c r="I101" t="s">
        <v>132</v>
      </c>
      <c r="J101" t="s">
        <v>133</v>
      </c>
      <c r="K101">
        <v>3</v>
      </c>
      <c r="L101" t="s">
        <v>134</v>
      </c>
      <c r="M101" t="s">
        <v>317</v>
      </c>
      <c r="N101" t="s">
        <v>318</v>
      </c>
      <c r="O101">
        <v>39</v>
      </c>
      <c r="P101" t="s">
        <v>319</v>
      </c>
      <c r="Q101">
        <v>2000</v>
      </c>
      <c r="R101" t="s">
        <v>66</v>
      </c>
      <c r="S101">
        <v>2481</v>
      </c>
      <c r="T101" t="s">
        <v>320</v>
      </c>
      <c r="U101">
        <v>0</v>
      </c>
      <c r="V101" t="s">
        <v>46</v>
      </c>
      <c r="W101" s="1">
        <v>9284.5499999999993</v>
      </c>
      <c r="X101" s="1">
        <v>10000</v>
      </c>
      <c r="Y101" s="1">
        <v>9284.5499999999993</v>
      </c>
      <c r="Z101" s="1">
        <v>9284.5499999999993</v>
      </c>
      <c r="AA101" s="1">
        <v>9284.5499999999993</v>
      </c>
      <c r="AB101" s="2">
        <f t="shared" si="8"/>
        <v>0</v>
      </c>
      <c r="AC101" s="1">
        <v>6646.79</v>
      </c>
      <c r="AD101" s="2">
        <f t="shared" si="9"/>
        <v>2637.7599999999993</v>
      </c>
      <c r="AE101" s="1">
        <v>6646.79</v>
      </c>
      <c r="AF101" s="2">
        <f t="shared" si="10"/>
        <v>0</v>
      </c>
      <c r="AG101" s="3">
        <f t="shared" si="11"/>
        <v>0</v>
      </c>
      <c r="AH101">
        <v>0</v>
      </c>
      <c r="AI101">
        <v>0</v>
      </c>
      <c r="AJ101">
        <v>0</v>
      </c>
      <c r="AK101">
        <v>715.45</v>
      </c>
      <c r="AL101">
        <v>-715.45</v>
      </c>
      <c r="AN101" s="1">
        <f t="shared" si="12"/>
        <v>9284.5499999999993</v>
      </c>
      <c r="AO101" s="1">
        <f t="shared" si="13"/>
        <v>0</v>
      </c>
    </row>
    <row r="102" spans="1:41" x14ac:dyDescent="0.3">
      <c r="A102" t="s">
        <v>199</v>
      </c>
      <c r="B102" t="s">
        <v>200</v>
      </c>
      <c r="C102" t="s">
        <v>539</v>
      </c>
      <c r="D102" t="s">
        <v>237</v>
      </c>
      <c r="E102" t="s">
        <v>238</v>
      </c>
      <c r="F102" t="s">
        <v>93</v>
      </c>
      <c r="G102" t="s">
        <v>94</v>
      </c>
      <c r="H102" t="s">
        <v>531</v>
      </c>
      <c r="I102" t="s">
        <v>160</v>
      </c>
      <c r="J102" t="s">
        <v>161</v>
      </c>
      <c r="K102">
        <v>1</v>
      </c>
      <c r="L102" t="s">
        <v>184</v>
      </c>
      <c r="M102" t="s">
        <v>244</v>
      </c>
      <c r="N102" t="s">
        <v>245</v>
      </c>
      <c r="O102">
        <v>16</v>
      </c>
      <c r="P102" t="s">
        <v>246</v>
      </c>
      <c r="Q102">
        <v>2000</v>
      </c>
      <c r="R102" t="s">
        <v>66</v>
      </c>
      <c r="S102">
        <v>2491</v>
      </c>
      <c r="T102" t="s">
        <v>250</v>
      </c>
      <c r="U102">
        <v>0</v>
      </c>
      <c r="V102" t="s">
        <v>46</v>
      </c>
      <c r="W102" s="1">
        <v>131692.13</v>
      </c>
      <c r="X102">
        <v>0</v>
      </c>
      <c r="Y102" s="1">
        <v>131692.13</v>
      </c>
      <c r="Z102" s="1">
        <v>80072.13</v>
      </c>
      <c r="AA102" s="1">
        <v>80072.13</v>
      </c>
      <c r="AB102" s="2">
        <f t="shared" si="8"/>
        <v>0</v>
      </c>
      <c r="AC102" s="1">
        <v>74172.72</v>
      </c>
      <c r="AD102" s="2">
        <f t="shared" si="9"/>
        <v>5899.4100000000035</v>
      </c>
      <c r="AE102" s="1">
        <v>74172.72</v>
      </c>
      <c r="AF102" s="2">
        <f t="shared" si="10"/>
        <v>0</v>
      </c>
      <c r="AG102" s="3">
        <f t="shared" si="11"/>
        <v>0</v>
      </c>
      <c r="AH102" s="1">
        <v>10000</v>
      </c>
      <c r="AI102" s="1">
        <v>163969.82</v>
      </c>
      <c r="AJ102">
        <v>0</v>
      </c>
      <c r="AK102" s="1">
        <v>42277.69</v>
      </c>
      <c r="AL102" s="1">
        <v>131692.13</v>
      </c>
      <c r="AN102" s="1">
        <f t="shared" si="12"/>
        <v>131692.13</v>
      </c>
      <c r="AO102" s="1">
        <f t="shared" si="13"/>
        <v>0</v>
      </c>
    </row>
    <row r="103" spans="1:41" x14ac:dyDescent="0.3">
      <c r="A103" t="s">
        <v>199</v>
      </c>
      <c r="B103" t="s">
        <v>200</v>
      </c>
      <c r="C103" t="s">
        <v>539</v>
      </c>
      <c r="D103" t="s">
        <v>237</v>
      </c>
      <c r="E103" t="s">
        <v>238</v>
      </c>
      <c r="F103" t="s">
        <v>49</v>
      </c>
      <c r="G103" t="s">
        <v>50</v>
      </c>
      <c r="H103" t="s">
        <v>531</v>
      </c>
      <c r="I103" t="s">
        <v>132</v>
      </c>
      <c r="J103" t="s">
        <v>133</v>
      </c>
      <c r="K103">
        <v>2</v>
      </c>
      <c r="L103" t="s">
        <v>255</v>
      </c>
      <c r="M103" t="s">
        <v>256</v>
      </c>
      <c r="N103" t="s">
        <v>257</v>
      </c>
      <c r="O103">
        <v>36</v>
      </c>
      <c r="P103" t="s">
        <v>258</v>
      </c>
      <c r="Q103">
        <v>2000</v>
      </c>
      <c r="R103" t="s">
        <v>66</v>
      </c>
      <c r="S103">
        <v>2491</v>
      </c>
      <c r="T103" t="s">
        <v>250</v>
      </c>
      <c r="U103">
        <v>0</v>
      </c>
      <c r="V103" t="s">
        <v>46</v>
      </c>
      <c r="W103" s="1">
        <v>5860</v>
      </c>
      <c r="X103" s="1">
        <v>30000</v>
      </c>
      <c r="Y103" s="1">
        <v>5860</v>
      </c>
      <c r="Z103" s="1">
        <v>5860</v>
      </c>
      <c r="AA103" s="1">
        <v>5860</v>
      </c>
      <c r="AB103" s="2">
        <f t="shared" si="8"/>
        <v>0</v>
      </c>
      <c r="AC103" s="1">
        <v>5860</v>
      </c>
      <c r="AD103" s="2">
        <f t="shared" si="9"/>
        <v>0</v>
      </c>
      <c r="AE103" s="1">
        <v>5860</v>
      </c>
      <c r="AF103" s="2">
        <f t="shared" si="10"/>
        <v>0</v>
      </c>
      <c r="AG103" s="3">
        <f t="shared" si="11"/>
        <v>0</v>
      </c>
      <c r="AH103">
        <v>0</v>
      </c>
      <c r="AI103">
        <v>0</v>
      </c>
      <c r="AJ103">
        <v>0</v>
      </c>
      <c r="AK103" s="1">
        <v>24140</v>
      </c>
      <c r="AL103" s="1">
        <v>-24140</v>
      </c>
      <c r="AN103" s="1">
        <f t="shared" si="12"/>
        <v>5860</v>
      </c>
      <c r="AO103" s="1">
        <f t="shared" si="13"/>
        <v>0</v>
      </c>
    </row>
    <row r="104" spans="1:41" x14ac:dyDescent="0.3">
      <c r="A104" t="s">
        <v>199</v>
      </c>
      <c r="B104" t="s">
        <v>200</v>
      </c>
      <c r="C104" t="s">
        <v>539</v>
      </c>
      <c r="D104" t="s">
        <v>283</v>
      </c>
      <c r="E104" t="s">
        <v>284</v>
      </c>
      <c r="F104" t="s">
        <v>285</v>
      </c>
      <c r="G104" t="s">
        <v>286</v>
      </c>
      <c r="H104" t="s">
        <v>531</v>
      </c>
      <c r="I104" t="s">
        <v>95</v>
      </c>
      <c r="J104" t="s">
        <v>96</v>
      </c>
      <c r="K104">
        <v>5</v>
      </c>
      <c r="L104" t="s">
        <v>97</v>
      </c>
      <c r="M104" t="s">
        <v>287</v>
      </c>
      <c r="N104" t="s">
        <v>288</v>
      </c>
      <c r="O104">
        <v>29</v>
      </c>
      <c r="P104" t="s">
        <v>289</v>
      </c>
      <c r="Q104">
        <v>2000</v>
      </c>
      <c r="R104" t="s">
        <v>66</v>
      </c>
      <c r="S104">
        <v>2491</v>
      </c>
      <c r="T104" t="s">
        <v>250</v>
      </c>
      <c r="U104">
        <v>0</v>
      </c>
      <c r="V104" t="s">
        <v>46</v>
      </c>
      <c r="W104">
        <v>0</v>
      </c>
      <c r="X104" s="1">
        <v>150000</v>
      </c>
      <c r="Y104">
        <v>0</v>
      </c>
      <c r="Z104">
        <v>0</v>
      </c>
      <c r="AA104">
        <v>0</v>
      </c>
      <c r="AB104" s="2">
        <f t="shared" si="8"/>
        <v>0</v>
      </c>
      <c r="AC104">
        <v>0</v>
      </c>
      <c r="AD104" s="2">
        <f t="shared" si="9"/>
        <v>0</v>
      </c>
      <c r="AE104">
        <v>0</v>
      </c>
      <c r="AF104" s="2">
        <f t="shared" si="10"/>
        <v>0</v>
      </c>
      <c r="AG104" s="3">
        <f t="shared" si="11"/>
        <v>0</v>
      </c>
      <c r="AH104" s="1">
        <v>60000</v>
      </c>
      <c r="AI104">
        <v>0</v>
      </c>
      <c r="AJ104">
        <v>0</v>
      </c>
      <c r="AK104" s="1">
        <v>210000</v>
      </c>
      <c r="AL104" s="1">
        <v>-150000</v>
      </c>
      <c r="AN104" s="1">
        <f t="shared" si="12"/>
        <v>0</v>
      </c>
      <c r="AO104" s="1">
        <f t="shared" si="13"/>
        <v>0</v>
      </c>
    </row>
    <row r="105" spans="1:41" x14ac:dyDescent="0.3">
      <c r="A105" t="s">
        <v>199</v>
      </c>
      <c r="B105" t="s">
        <v>200</v>
      </c>
      <c r="C105" t="s">
        <v>540</v>
      </c>
      <c r="D105" t="s">
        <v>122</v>
      </c>
      <c r="E105" t="s">
        <v>123</v>
      </c>
      <c r="F105" t="s">
        <v>49</v>
      </c>
      <c r="G105" t="s">
        <v>50</v>
      </c>
      <c r="H105" t="s">
        <v>531</v>
      </c>
      <c r="I105" t="s">
        <v>124</v>
      </c>
      <c r="J105" t="s">
        <v>125</v>
      </c>
      <c r="K105">
        <v>6</v>
      </c>
      <c r="L105" t="s">
        <v>40</v>
      </c>
      <c r="M105" t="s">
        <v>126</v>
      </c>
      <c r="N105" t="s">
        <v>127</v>
      </c>
      <c r="O105">
        <v>49</v>
      </c>
      <c r="P105" t="s">
        <v>295</v>
      </c>
      <c r="Q105">
        <v>2000</v>
      </c>
      <c r="R105" t="s">
        <v>66</v>
      </c>
      <c r="S105">
        <v>2491</v>
      </c>
      <c r="T105" t="s">
        <v>250</v>
      </c>
      <c r="U105">
        <v>0</v>
      </c>
      <c r="V105" t="s">
        <v>46</v>
      </c>
      <c r="W105">
        <v>849.7</v>
      </c>
      <c r="X105" s="1">
        <v>5000</v>
      </c>
      <c r="Y105">
        <v>849.7</v>
      </c>
      <c r="Z105">
        <v>849.7</v>
      </c>
      <c r="AA105">
        <v>849.7</v>
      </c>
      <c r="AB105" s="2">
        <f t="shared" si="8"/>
        <v>0</v>
      </c>
      <c r="AC105">
        <v>0</v>
      </c>
      <c r="AD105" s="2">
        <f t="shared" si="9"/>
        <v>849.7</v>
      </c>
      <c r="AE105">
        <v>0</v>
      </c>
      <c r="AF105" s="2">
        <f t="shared" si="10"/>
        <v>0</v>
      </c>
      <c r="AG105" s="3">
        <f t="shared" si="11"/>
        <v>0</v>
      </c>
      <c r="AH105" s="1">
        <v>5000</v>
      </c>
      <c r="AI105" s="1">
        <v>1000</v>
      </c>
      <c r="AJ105">
        <v>0</v>
      </c>
      <c r="AK105" s="1">
        <v>10150.299999999999</v>
      </c>
      <c r="AL105" s="1">
        <v>-4150.3</v>
      </c>
      <c r="AN105" s="1">
        <f t="shared" si="12"/>
        <v>849.7</v>
      </c>
      <c r="AO105" s="1">
        <f t="shared" si="13"/>
        <v>0</v>
      </c>
    </row>
    <row r="106" spans="1:41" x14ac:dyDescent="0.3">
      <c r="A106" t="s">
        <v>199</v>
      </c>
      <c r="B106" t="s">
        <v>200</v>
      </c>
      <c r="C106" t="s">
        <v>539</v>
      </c>
      <c r="D106" t="s">
        <v>315</v>
      </c>
      <c r="E106" t="s">
        <v>316</v>
      </c>
      <c r="F106" t="s">
        <v>49</v>
      </c>
      <c r="G106" t="s">
        <v>50</v>
      </c>
      <c r="H106" t="s">
        <v>531</v>
      </c>
      <c r="I106" t="s">
        <v>132</v>
      </c>
      <c r="J106" t="s">
        <v>133</v>
      </c>
      <c r="K106">
        <v>3</v>
      </c>
      <c r="L106" t="s">
        <v>134</v>
      </c>
      <c r="M106" t="s">
        <v>317</v>
      </c>
      <c r="N106" t="s">
        <v>318</v>
      </c>
      <c r="O106">
        <v>39</v>
      </c>
      <c r="P106" t="s">
        <v>319</v>
      </c>
      <c r="Q106">
        <v>2000</v>
      </c>
      <c r="R106" t="s">
        <v>66</v>
      </c>
      <c r="S106">
        <v>2491</v>
      </c>
      <c r="T106" t="s">
        <v>250</v>
      </c>
      <c r="U106">
        <v>0</v>
      </c>
      <c r="V106" t="s">
        <v>46</v>
      </c>
      <c r="W106" s="1">
        <v>71091.16</v>
      </c>
      <c r="X106" s="1">
        <v>100000</v>
      </c>
      <c r="Y106" s="1">
        <v>39395.56</v>
      </c>
      <c r="Z106" s="1">
        <v>39395.56</v>
      </c>
      <c r="AA106" s="1">
        <v>39395.58</v>
      </c>
      <c r="AB106" s="2">
        <f t="shared" si="8"/>
        <v>-2.0000000004074536E-2</v>
      </c>
      <c r="AC106" s="1">
        <v>39395.58</v>
      </c>
      <c r="AD106" s="2">
        <f t="shared" si="9"/>
        <v>0</v>
      </c>
      <c r="AE106" s="1">
        <v>39395.58</v>
      </c>
      <c r="AF106" s="2">
        <f t="shared" si="10"/>
        <v>0</v>
      </c>
      <c r="AG106" s="3">
        <f t="shared" si="11"/>
        <v>31695.600000000006</v>
      </c>
      <c r="AH106">
        <v>0</v>
      </c>
      <c r="AI106">
        <v>0</v>
      </c>
      <c r="AJ106">
        <v>0</v>
      </c>
      <c r="AK106" s="1">
        <v>28908.84</v>
      </c>
      <c r="AL106" s="1">
        <v>-28908.84</v>
      </c>
      <c r="AN106" s="1">
        <f t="shared" si="12"/>
        <v>71091.16</v>
      </c>
      <c r="AO106" s="1">
        <f t="shared" si="13"/>
        <v>31695.600000000006</v>
      </c>
    </row>
    <row r="107" spans="1:41" x14ac:dyDescent="0.3">
      <c r="A107" t="s">
        <v>199</v>
      </c>
      <c r="B107" t="s">
        <v>200</v>
      </c>
      <c r="C107" t="s">
        <v>538</v>
      </c>
      <c r="D107" t="s">
        <v>34</v>
      </c>
      <c r="E107" t="s">
        <v>35</v>
      </c>
      <c r="F107" t="s">
        <v>49</v>
      </c>
      <c r="G107" t="s">
        <v>50</v>
      </c>
      <c r="H107" t="s">
        <v>531</v>
      </c>
      <c r="I107" t="s">
        <v>51</v>
      </c>
      <c r="J107" t="s">
        <v>52</v>
      </c>
      <c r="K107">
        <v>6</v>
      </c>
      <c r="L107" t="s">
        <v>40</v>
      </c>
      <c r="M107" t="s">
        <v>53</v>
      </c>
      <c r="N107" t="s">
        <v>54</v>
      </c>
      <c r="O107">
        <v>21</v>
      </c>
      <c r="P107" t="s">
        <v>71</v>
      </c>
      <c r="Q107">
        <v>2000</v>
      </c>
      <c r="R107" t="s">
        <v>66</v>
      </c>
      <c r="S107">
        <v>2491</v>
      </c>
      <c r="T107" t="s">
        <v>250</v>
      </c>
      <c r="U107">
        <v>0</v>
      </c>
      <c r="V107" t="s">
        <v>46</v>
      </c>
      <c r="W107" s="1">
        <v>399569.41</v>
      </c>
      <c r="X107" s="1">
        <v>320000</v>
      </c>
      <c r="Y107" s="1">
        <v>399569.41</v>
      </c>
      <c r="Z107" s="1">
        <v>398606.61</v>
      </c>
      <c r="AA107" s="1">
        <v>361378.73</v>
      </c>
      <c r="AB107" s="2">
        <f t="shared" si="8"/>
        <v>37227.880000000005</v>
      </c>
      <c r="AC107" s="1">
        <v>361378.73</v>
      </c>
      <c r="AD107" s="2">
        <f t="shared" si="9"/>
        <v>0</v>
      </c>
      <c r="AE107" s="1">
        <v>361378.73</v>
      </c>
      <c r="AF107" s="2">
        <f t="shared" si="10"/>
        <v>0</v>
      </c>
      <c r="AG107" s="3">
        <f t="shared" si="11"/>
        <v>0</v>
      </c>
      <c r="AH107">
        <v>0</v>
      </c>
      <c r="AI107" s="1">
        <v>592228</v>
      </c>
      <c r="AJ107">
        <v>0</v>
      </c>
      <c r="AK107" s="1">
        <v>512658.59</v>
      </c>
      <c r="AL107" s="1">
        <v>79569.41</v>
      </c>
      <c r="AN107" s="1">
        <f t="shared" si="12"/>
        <v>399569.41</v>
      </c>
      <c r="AO107" s="1">
        <f t="shared" si="13"/>
        <v>0</v>
      </c>
    </row>
    <row r="108" spans="1:41" x14ac:dyDescent="0.3">
      <c r="A108" t="s">
        <v>199</v>
      </c>
      <c r="B108" t="s">
        <v>200</v>
      </c>
      <c r="C108" t="s">
        <v>538</v>
      </c>
      <c r="D108" t="s">
        <v>34</v>
      </c>
      <c r="E108" t="s">
        <v>35</v>
      </c>
      <c r="F108" t="s">
        <v>49</v>
      </c>
      <c r="G108" t="s">
        <v>50</v>
      </c>
      <c r="H108" t="s">
        <v>531</v>
      </c>
      <c r="I108" t="s">
        <v>132</v>
      </c>
      <c r="J108" t="s">
        <v>133</v>
      </c>
      <c r="K108">
        <v>3</v>
      </c>
      <c r="L108" t="s">
        <v>134</v>
      </c>
      <c r="M108" t="s">
        <v>402</v>
      </c>
      <c r="N108" t="s">
        <v>403</v>
      </c>
      <c r="O108">
        <v>33</v>
      </c>
      <c r="P108" t="s">
        <v>404</v>
      </c>
      <c r="Q108">
        <v>2000</v>
      </c>
      <c r="R108" t="s">
        <v>66</v>
      </c>
      <c r="S108">
        <v>2491</v>
      </c>
      <c r="T108" t="s">
        <v>250</v>
      </c>
      <c r="U108">
        <v>0</v>
      </c>
      <c r="V108" t="s">
        <v>46</v>
      </c>
      <c r="W108" s="1">
        <v>4676068.96</v>
      </c>
      <c r="X108" s="1">
        <v>3650000</v>
      </c>
      <c r="Y108" s="1">
        <v>4676068.96</v>
      </c>
      <c r="Z108" s="1">
        <v>4676068.96</v>
      </c>
      <c r="AA108" s="1">
        <v>4676068.96</v>
      </c>
      <c r="AB108" s="2">
        <f t="shared" si="8"/>
        <v>0</v>
      </c>
      <c r="AC108" s="1">
        <v>4676068.96</v>
      </c>
      <c r="AD108" s="2">
        <f t="shared" si="9"/>
        <v>0</v>
      </c>
      <c r="AE108" s="1">
        <v>4257656.96</v>
      </c>
      <c r="AF108" s="2">
        <f t="shared" si="10"/>
        <v>418412</v>
      </c>
      <c r="AG108" s="3">
        <f t="shared" si="11"/>
        <v>0</v>
      </c>
      <c r="AH108" s="1">
        <v>1138965</v>
      </c>
      <c r="AI108" s="1">
        <v>212000</v>
      </c>
      <c r="AJ108">
        <v>0</v>
      </c>
      <c r="AK108" s="1">
        <v>324896.03999999998</v>
      </c>
      <c r="AL108" s="1">
        <v>1026068.96</v>
      </c>
      <c r="AN108" s="1">
        <f t="shared" si="12"/>
        <v>4676068.96</v>
      </c>
      <c r="AO108" s="1">
        <f t="shared" si="13"/>
        <v>0</v>
      </c>
    </row>
    <row r="109" spans="1:41" x14ac:dyDescent="0.3">
      <c r="A109" t="s">
        <v>199</v>
      </c>
      <c r="B109" t="s">
        <v>200</v>
      </c>
      <c r="C109" t="s">
        <v>538</v>
      </c>
      <c r="D109" t="s">
        <v>424</v>
      </c>
      <c r="E109" t="s">
        <v>425</v>
      </c>
      <c r="F109" t="s">
        <v>182</v>
      </c>
      <c r="G109" t="s">
        <v>183</v>
      </c>
      <c r="H109" t="s">
        <v>531</v>
      </c>
      <c r="I109" t="s">
        <v>426</v>
      </c>
      <c r="J109" t="s">
        <v>427</v>
      </c>
      <c r="K109">
        <v>1</v>
      </c>
      <c r="L109" t="s">
        <v>184</v>
      </c>
      <c r="M109" t="s">
        <v>428</v>
      </c>
      <c r="N109" t="s">
        <v>429</v>
      </c>
      <c r="O109">
        <v>17</v>
      </c>
      <c r="P109" t="s">
        <v>430</v>
      </c>
      <c r="Q109">
        <v>2000</v>
      </c>
      <c r="R109" t="s">
        <v>66</v>
      </c>
      <c r="S109">
        <v>2491</v>
      </c>
      <c r="T109" t="s">
        <v>250</v>
      </c>
      <c r="U109">
        <v>0</v>
      </c>
      <c r="V109" t="s">
        <v>46</v>
      </c>
      <c r="W109" s="1">
        <v>75000</v>
      </c>
      <c r="X109" s="1">
        <v>75000</v>
      </c>
      <c r="Y109">
        <v>0</v>
      </c>
      <c r="Z109">
        <v>0</v>
      </c>
      <c r="AA109">
        <v>0</v>
      </c>
      <c r="AB109" s="2">
        <f t="shared" si="8"/>
        <v>0</v>
      </c>
      <c r="AC109">
        <v>0</v>
      </c>
      <c r="AD109" s="2">
        <f t="shared" si="9"/>
        <v>0</v>
      </c>
      <c r="AE109">
        <v>0</v>
      </c>
      <c r="AF109" s="2">
        <f t="shared" si="10"/>
        <v>0</v>
      </c>
      <c r="AG109" s="3">
        <f t="shared" si="11"/>
        <v>75000</v>
      </c>
      <c r="AH109">
        <v>0</v>
      </c>
      <c r="AI109">
        <v>0</v>
      </c>
      <c r="AJ109">
        <v>0</v>
      </c>
      <c r="AK109">
        <v>0</v>
      </c>
      <c r="AL109">
        <v>0</v>
      </c>
      <c r="AN109" s="1">
        <f t="shared" si="12"/>
        <v>75000</v>
      </c>
      <c r="AO109" s="1">
        <f t="shared" si="13"/>
        <v>75000</v>
      </c>
    </row>
    <row r="110" spans="1:41" x14ac:dyDescent="0.3">
      <c r="A110" t="s">
        <v>199</v>
      </c>
      <c r="B110" t="s">
        <v>200</v>
      </c>
      <c r="C110" t="s">
        <v>539</v>
      </c>
      <c r="D110" t="s">
        <v>91</v>
      </c>
      <c r="E110" t="s">
        <v>92</v>
      </c>
      <c r="F110" t="s">
        <v>93</v>
      </c>
      <c r="G110" t="s">
        <v>94</v>
      </c>
      <c r="H110" t="s">
        <v>531</v>
      </c>
      <c r="I110" t="s">
        <v>95</v>
      </c>
      <c r="J110" t="s">
        <v>96</v>
      </c>
      <c r="K110">
        <v>5</v>
      </c>
      <c r="L110" t="s">
        <v>97</v>
      </c>
      <c r="M110" t="s">
        <v>98</v>
      </c>
      <c r="N110" t="s">
        <v>99</v>
      </c>
      <c r="O110">
        <v>25</v>
      </c>
      <c r="P110" t="s">
        <v>100</v>
      </c>
      <c r="Q110">
        <v>2000</v>
      </c>
      <c r="R110" t="s">
        <v>66</v>
      </c>
      <c r="S110">
        <v>2491</v>
      </c>
      <c r="T110" t="s">
        <v>250</v>
      </c>
      <c r="U110">
        <v>0</v>
      </c>
      <c r="V110" t="s">
        <v>46</v>
      </c>
      <c r="W110" s="1">
        <v>247774.89</v>
      </c>
      <c r="X110" s="1">
        <v>502000</v>
      </c>
      <c r="Y110" s="1">
        <v>247774.89</v>
      </c>
      <c r="Z110" s="1">
        <v>247774.89</v>
      </c>
      <c r="AA110">
        <v>0</v>
      </c>
      <c r="AB110" s="2">
        <f t="shared" si="8"/>
        <v>247774.89</v>
      </c>
      <c r="AC110">
        <v>0</v>
      </c>
      <c r="AD110" s="2">
        <f t="shared" si="9"/>
        <v>0</v>
      </c>
      <c r="AE110">
        <v>0</v>
      </c>
      <c r="AF110" s="2">
        <f t="shared" si="10"/>
        <v>0</v>
      </c>
      <c r="AG110" s="3">
        <f t="shared" si="11"/>
        <v>0</v>
      </c>
      <c r="AH110">
        <v>0</v>
      </c>
      <c r="AI110">
        <v>0</v>
      </c>
      <c r="AJ110">
        <v>0</v>
      </c>
      <c r="AK110" s="1">
        <v>254225.11</v>
      </c>
      <c r="AL110" s="1">
        <v>-254225.11</v>
      </c>
      <c r="AN110" s="1">
        <f t="shared" si="12"/>
        <v>247774.89</v>
      </c>
      <c r="AO110" s="1">
        <f t="shared" si="13"/>
        <v>0</v>
      </c>
    </row>
    <row r="111" spans="1:41" x14ac:dyDescent="0.3">
      <c r="A111" t="s">
        <v>199</v>
      </c>
      <c r="B111" t="s">
        <v>200</v>
      </c>
      <c r="C111" t="s">
        <v>539</v>
      </c>
      <c r="D111" t="s">
        <v>237</v>
      </c>
      <c r="E111" t="s">
        <v>238</v>
      </c>
      <c r="F111" t="s">
        <v>49</v>
      </c>
      <c r="G111" t="s">
        <v>50</v>
      </c>
      <c r="H111" t="s">
        <v>531</v>
      </c>
      <c r="I111" t="s">
        <v>132</v>
      </c>
      <c r="J111" t="s">
        <v>133</v>
      </c>
      <c r="K111">
        <v>2</v>
      </c>
      <c r="L111" t="s">
        <v>255</v>
      </c>
      <c r="M111" t="s">
        <v>256</v>
      </c>
      <c r="N111" t="s">
        <v>257</v>
      </c>
      <c r="O111">
        <v>36</v>
      </c>
      <c r="P111" t="s">
        <v>258</v>
      </c>
      <c r="Q111">
        <v>2000</v>
      </c>
      <c r="R111" t="s">
        <v>66</v>
      </c>
      <c r="S111">
        <v>2511</v>
      </c>
      <c r="T111" t="s">
        <v>261</v>
      </c>
      <c r="U111">
        <v>0</v>
      </c>
      <c r="V111" t="s">
        <v>46</v>
      </c>
      <c r="W111" s="1">
        <v>1879959.67</v>
      </c>
      <c r="X111" s="1">
        <v>1700000</v>
      </c>
      <c r="Y111" s="1">
        <v>1879959.67</v>
      </c>
      <c r="Z111" s="1">
        <v>1879959.67</v>
      </c>
      <c r="AA111" s="1">
        <v>1499642.2</v>
      </c>
      <c r="AB111" s="2">
        <f t="shared" si="8"/>
        <v>380317.47</v>
      </c>
      <c r="AC111" s="1">
        <v>1499642.2</v>
      </c>
      <c r="AD111" s="2">
        <f t="shared" si="9"/>
        <v>0</v>
      </c>
      <c r="AE111" s="1">
        <v>1499642.2</v>
      </c>
      <c r="AF111" s="2">
        <f t="shared" si="10"/>
        <v>0</v>
      </c>
      <c r="AG111" s="3">
        <f t="shared" si="11"/>
        <v>0</v>
      </c>
      <c r="AH111">
        <v>0</v>
      </c>
      <c r="AI111" s="1">
        <v>179959.67</v>
      </c>
      <c r="AJ111">
        <v>0</v>
      </c>
      <c r="AK111">
        <v>0</v>
      </c>
      <c r="AL111" s="1">
        <v>179959.67</v>
      </c>
      <c r="AN111" s="1">
        <f t="shared" si="12"/>
        <v>1879959.67</v>
      </c>
      <c r="AO111" s="1">
        <f t="shared" si="13"/>
        <v>0</v>
      </c>
    </row>
    <row r="112" spans="1:41" x14ac:dyDescent="0.3">
      <c r="A112" t="s">
        <v>199</v>
      </c>
      <c r="B112" t="s">
        <v>200</v>
      </c>
      <c r="C112" t="s">
        <v>539</v>
      </c>
      <c r="D112" t="s">
        <v>201</v>
      </c>
      <c r="E112" t="s">
        <v>202</v>
      </c>
      <c r="F112" t="s">
        <v>49</v>
      </c>
      <c r="G112" t="s">
        <v>50</v>
      </c>
      <c r="H112" t="s">
        <v>531</v>
      </c>
      <c r="I112" t="s">
        <v>220</v>
      </c>
      <c r="J112" t="s">
        <v>221</v>
      </c>
      <c r="K112">
        <v>4</v>
      </c>
      <c r="L112" t="s">
        <v>222</v>
      </c>
      <c r="M112" t="s">
        <v>223</v>
      </c>
      <c r="N112" t="s">
        <v>224</v>
      </c>
      <c r="O112">
        <v>48</v>
      </c>
      <c r="P112" t="s">
        <v>225</v>
      </c>
      <c r="Q112">
        <v>2000</v>
      </c>
      <c r="R112" t="s">
        <v>66</v>
      </c>
      <c r="S112">
        <v>2521</v>
      </c>
      <c r="T112" t="s">
        <v>227</v>
      </c>
      <c r="U112">
        <v>0</v>
      </c>
      <c r="V112" t="s">
        <v>46</v>
      </c>
      <c r="W112">
        <v>0</v>
      </c>
      <c r="X112" s="1">
        <v>50000</v>
      </c>
      <c r="Y112">
        <v>0</v>
      </c>
      <c r="Z112">
        <v>0</v>
      </c>
      <c r="AA112">
        <v>0</v>
      </c>
      <c r="AB112" s="2">
        <f t="shared" si="8"/>
        <v>0</v>
      </c>
      <c r="AC112">
        <v>0</v>
      </c>
      <c r="AD112" s="2">
        <f t="shared" si="9"/>
        <v>0</v>
      </c>
      <c r="AE112">
        <v>0</v>
      </c>
      <c r="AF112" s="2">
        <f t="shared" si="10"/>
        <v>0</v>
      </c>
      <c r="AG112" s="3">
        <f t="shared" si="11"/>
        <v>0</v>
      </c>
      <c r="AH112">
        <v>0</v>
      </c>
      <c r="AI112">
        <v>0</v>
      </c>
      <c r="AJ112">
        <v>0</v>
      </c>
      <c r="AK112" s="1">
        <v>50000</v>
      </c>
      <c r="AL112" s="1">
        <v>-50000</v>
      </c>
      <c r="AN112" s="1">
        <f t="shared" si="12"/>
        <v>0</v>
      </c>
      <c r="AO112" s="1">
        <f t="shared" si="13"/>
        <v>0</v>
      </c>
    </row>
    <row r="113" spans="1:41" x14ac:dyDescent="0.3">
      <c r="A113" t="s">
        <v>199</v>
      </c>
      <c r="B113" t="s">
        <v>200</v>
      </c>
      <c r="C113" t="s">
        <v>539</v>
      </c>
      <c r="D113" t="s">
        <v>315</v>
      </c>
      <c r="E113" t="s">
        <v>316</v>
      </c>
      <c r="F113" t="s">
        <v>49</v>
      </c>
      <c r="G113" t="s">
        <v>50</v>
      </c>
      <c r="H113" t="s">
        <v>531</v>
      </c>
      <c r="I113" t="s">
        <v>132</v>
      </c>
      <c r="J113" t="s">
        <v>133</v>
      </c>
      <c r="K113">
        <v>3</v>
      </c>
      <c r="L113" t="s">
        <v>134</v>
      </c>
      <c r="M113" t="s">
        <v>317</v>
      </c>
      <c r="N113" t="s">
        <v>318</v>
      </c>
      <c r="O113">
        <v>39</v>
      </c>
      <c r="P113" t="s">
        <v>319</v>
      </c>
      <c r="Q113">
        <v>2000</v>
      </c>
      <c r="R113" t="s">
        <v>66</v>
      </c>
      <c r="S113">
        <v>2521</v>
      </c>
      <c r="T113" t="s">
        <v>227</v>
      </c>
      <c r="U113">
        <v>0</v>
      </c>
      <c r="V113" t="s">
        <v>46</v>
      </c>
      <c r="W113" s="1">
        <v>435613.62</v>
      </c>
      <c r="X113" s="1">
        <v>450000</v>
      </c>
      <c r="Y113" s="1">
        <v>432224.74</v>
      </c>
      <c r="Z113" s="1">
        <v>432224.74</v>
      </c>
      <c r="AA113" s="1">
        <v>273873.62</v>
      </c>
      <c r="AB113" s="2">
        <f t="shared" si="8"/>
        <v>158351.12</v>
      </c>
      <c r="AC113" s="1">
        <v>273873.62</v>
      </c>
      <c r="AD113" s="2">
        <f t="shared" si="9"/>
        <v>0</v>
      </c>
      <c r="AE113" s="1">
        <v>273873.62</v>
      </c>
      <c r="AF113" s="2">
        <f t="shared" si="10"/>
        <v>0</v>
      </c>
      <c r="AG113" s="3">
        <f t="shared" si="11"/>
        <v>3388.8800000000047</v>
      </c>
      <c r="AH113">
        <v>0</v>
      </c>
      <c r="AI113">
        <v>0</v>
      </c>
      <c r="AJ113">
        <v>0</v>
      </c>
      <c r="AK113" s="1">
        <v>14386.38</v>
      </c>
      <c r="AL113" s="1">
        <v>-14386.38</v>
      </c>
      <c r="AN113" s="1">
        <f t="shared" si="12"/>
        <v>435613.62</v>
      </c>
      <c r="AO113" s="1">
        <f t="shared" si="13"/>
        <v>3388.8800000000047</v>
      </c>
    </row>
    <row r="114" spans="1:41" x14ac:dyDescent="0.3">
      <c r="A114" t="s">
        <v>199</v>
      </c>
      <c r="B114" t="s">
        <v>200</v>
      </c>
      <c r="C114" t="s">
        <v>538</v>
      </c>
      <c r="D114" t="s">
        <v>34</v>
      </c>
      <c r="E114" t="s">
        <v>35</v>
      </c>
      <c r="F114" t="s">
        <v>49</v>
      </c>
      <c r="G114" t="s">
        <v>50</v>
      </c>
      <c r="H114" t="s">
        <v>531</v>
      </c>
      <c r="I114" t="s">
        <v>51</v>
      </c>
      <c r="J114" t="s">
        <v>52</v>
      </c>
      <c r="K114">
        <v>6</v>
      </c>
      <c r="L114" t="s">
        <v>40</v>
      </c>
      <c r="M114" t="s">
        <v>53</v>
      </c>
      <c r="N114" t="s">
        <v>54</v>
      </c>
      <c r="O114">
        <v>21</v>
      </c>
      <c r="P114" t="s">
        <v>71</v>
      </c>
      <c r="Q114">
        <v>2000</v>
      </c>
      <c r="R114" t="s">
        <v>66</v>
      </c>
      <c r="S114">
        <v>2521</v>
      </c>
      <c r="T114" t="s">
        <v>227</v>
      </c>
      <c r="U114">
        <v>0</v>
      </c>
      <c r="V114" t="s">
        <v>46</v>
      </c>
      <c r="W114" s="1">
        <v>90467.34</v>
      </c>
      <c r="X114" s="1">
        <v>50000</v>
      </c>
      <c r="Y114" s="1">
        <v>90467.34</v>
      </c>
      <c r="Z114" s="1">
        <v>90467.34</v>
      </c>
      <c r="AA114" s="1">
        <v>90467.34</v>
      </c>
      <c r="AB114" s="2">
        <f t="shared" si="8"/>
        <v>0</v>
      </c>
      <c r="AC114" s="1">
        <v>90467.34</v>
      </c>
      <c r="AD114" s="2">
        <f t="shared" si="9"/>
        <v>0</v>
      </c>
      <c r="AE114" s="1">
        <v>65467.34</v>
      </c>
      <c r="AF114" s="2">
        <f t="shared" si="10"/>
        <v>25000</v>
      </c>
      <c r="AG114" s="3">
        <f t="shared" si="11"/>
        <v>0</v>
      </c>
      <c r="AH114">
        <v>0</v>
      </c>
      <c r="AI114" s="1">
        <v>107700</v>
      </c>
      <c r="AJ114">
        <v>0</v>
      </c>
      <c r="AK114" s="1">
        <v>67232.66</v>
      </c>
      <c r="AL114" s="1">
        <v>40467.339999999997</v>
      </c>
      <c r="AN114" s="1">
        <f t="shared" si="12"/>
        <v>90467.34</v>
      </c>
      <c r="AO114" s="1">
        <f t="shared" si="13"/>
        <v>0</v>
      </c>
    </row>
    <row r="115" spans="1:41" x14ac:dyDescent="0.3">
      <c r="A115" t="s">
        <v>199</v>
      </c>
      <c r="B115" t="s">
        <v>200</v>
      </c>
      <c r="C115" t="s">
        <v>540</v>
      </c>
      <c r="D115" t="s">
        <v>431</v>
      </c>
      <c r="E115" t="s">
        <v>432</v>
      </c>
      <c r="F115" t="s">
        <v>49</v>
      </c>
      <c r="G115" t="s">
        <v>50</v>
      </c>
      <c r="H115" t="s">
        <v>531</v>
      </c>
      <c r="I115" t="s">
        <v>406</v>
      </c>
      <c r="J115" t="s">
        <v>407</v>
      </c>
      <c r="K115">
        <v>8</v>
      </c>
      <c r="L115" t="s">
        <v>433</v>
      </c>
      <c r="M115" t="s">
        <v>434</v>
      </c>
      <c r="N115" t="s">
        <v>435</v>
      </c>
      <c r="O115">
        <v>44</v>
      </c>
      <c r="P115" t="s">
        <v>454</v>
      </c>
      <c r="Q115">
        <v>2000</v>
      </c>
      <c r="R115" t="s">
        <v>66</v>
      </c>
      <c r="S115">
        <v>2521</v>
      </c>
      <c r="T115" t="s">
        <v>227</v>
      </c>
      <c r="U115">
        <v>0</v>
      </c>
      <c r="V115" t="s">
        <v>46</v>
      </c>
      <c r="W115" s="1">
        <v>429988.8</v>
      </c>
      <c r="X115" s="1">
        <v>500000</v>
      </c>
      <c r="Y115" s="1">
        <v>429988.8</v>
      </c>
      <c r="Z115" s="1">
        <v>429988.8</v>
      </c>
      <c r="AA115" s="1">
        <v>429988.8</v>
      </c>
      <c r="AB115" s="2">
        <f t="shared" si="8"/>
        <v>0</v>
      </c>
      <c r="AC115" s="1">
        <v>429988.8</v>
      </c>
      <c r="AD115" s="2">
        <f t="shared" si="9"/>
        <v>0</v>
      </c>
      <c r="AE115" s="1">
        <v>429988.8</v>
      </c>
      <c r="AF115" s="2">
        <f t="shared" si="10"/>
        <v>0</v>
      </c>
      <c r="AG115" s="3">
        <f t="shared" si="11"/>
        <v>0</v>
      </c>
      <c r="AH115">
        <v>0</v>
      </c>
      <c r="AI115">
        <v>0</v>
      </c>
      <c r="AJ115">
        <v>0</v>
      </c>
      <c r="AK115" s="1">
        <v>70011.199999999997</v>
      </c>
      <c r="AL115" s="1">
        <v>-70011.199999999997</v>
      </c>
      <c r="AN115" s="1">
        <f t="shared" si="12"/>
        <v>429988.8</v>
      </c>
      <c r="AO115" s="1">
        <f t="shared" si="13"/>
        <v>0</v>
      </c>
    </row>
    <row r="116" spans="1:41" x14ac:dyDescent="0.3">
      <c r="A116" t="s">
        <v>199</v>
      </c>
      <c r="B116" t="s">
        <v>200</v>
      </c>
      <c r="C116" t="s">
        <v>539</v>
      </c>
      <c r="D116" t="s">
        <v>270</v>
      </c>
      <c r="E116" t="s">
        <v>271</v>
      </c>
      <c r="F116" t="s">
        <v>110</v>
      </c>
      <c r="G116" t="s">
        <v>111</v>
      </c>
      <c r="H116" t="s">
        <v>531</v>
      </c>
      <c r="I116" t="s">
        <v>272</v>
      </c>
      <c r="J116" t="s">
        <v>273</v>
      </c>
      <c r="K116">
        <v>4</v>
      </c>
      <c r="L116" t="s">
        <v>222</v>
      </c>
      <c r="M116" t="s">
        <v>274</v>
      </c>
      <c r="N116" t="s">
        <v>275</v>
      </c>
      <c r="O116">
        <v>56</v>
      </c>
      <c r="P116" t="s">
        <v>276</v>
      </c>
      <c r="Q116">
        <v>2000</v>
      </c>
      <c r="R116" t="s">
        <v>66</v>
      </c>
      <c r="S116">
        <v>2531</v>
      </c>
      <c r="T116" t="s">
        <v>278</v>
      </c>
      <c r="U116">
        <v>0</v>
      </c>
      <c r="V116" t="s">
        <v>46</v>
      </c>
      <c r="W116" s="1">
        <v>874914</v>
      </c>
      <c r="X116" s="1">
        <v>366202</v>
      </c>
      <c r="Y116" s="1">
        <v>874337</v>
      </c>
      <c r="Z116" s="1">
        <v>813166</v>
      </c>
      <c r="AA116" s="1">
        <v>626488</v>
      </c>
      <c r="AB116" s="2">
        <f t="shared" si="8"/>
        <v>186678</v>
      </c>
      <c r="AC116" s="1">
        <v>626488</v>
      </c>
      <c r="AD116" s="2">
        <f t="shared" si="9"/>
        <v>0</v>
      </c>
      <c r="AE116" s="1">
        <v>614888</v>
      </c>
      <c r="AF116" s="2">
        <f t="shared" si="10"/>
        <v>11600</v>
      </c>
      <c r="AG116" s="3">
        <f t="shared" si="11"/>
        <v>577</v>
      </c>
      <c r="AH116">
        <v>0</v>
      </c>
      <c r="AI116" s="1">
        <v>518000</v>
      </c>
      <c r="AJ116">
        <v>0</v>
      </c>
      <c r="AK116" s="1">
        <v>9288</v>
      </c>
      <c r="AL116" s="1">
        <v>508712</v>
      </c>
      <c r="AN116" s="1">
        <f t="shared" si="12"/>
        <v>874914</v>
      </c>
      <c r="AO116" s="1">
        <f t="shared" si="13"/>
        <v>577</v>
      </c>
    </row>
    <row r="117" spans="1:41" x14ac:dyDescent="0.3">
      <c r="A117" t="s">
        <v>199</v>
      </c>
      <c r="B117" t="s">
        <v>200</v>
      </c>
      <c r="C117" t="s">
        <v>539</v>
      </c>
      <c r="D117" t="s">
        <v>315</v>
      </c>
      <c r="E117" t="s">
        <v>316</v>
      </c>
      <c r="F117" t="s">
        <v>49</v>
      </c>
      <c r="G117" t="s">
        <v>50</v>
      </c>
      <c r="H117" t="s">
        <v>531</v>
      </c>
      <c r="I117" t="s">
        <v>132</v>
      </c>
      <c r="J117" t="s">
        <v>133</v>
      </c>
      <c r="K117">
        <v>3</v>
      </c>
      <c r="L117" t="s">
        <v>134</v>
      </c>
      <c r="M117" t="s">
        <v>317</v>
      </c>
      <c r="N117" t="s">
        <v>318</v>
      </c>
      <c r="O117">
        <v>39</v>
      </c>
      <c r="P117" t="s">
        <v>319</v>
      </c>
      <c r="Q117">
        <v>2000</v>
      </c>
      <c r="R117" t="s">
        <v>66</v>
      </c>
      <c r="S117">
        <v>2531</v>
      </c>
      <c r="T117" t="s">
        <v>278</v>
      </c>
      <c r="U117">
        <v>0</v>
      </c>
      <c r="V117" t="s">
        <v>46</v>
      </c>
      <c r="W117" s="1">
        <v>5141017.7300000004</v>
      </c>
      <c r="X117" s="1">
        <v>5000000</v>
      </c>
      <c r="Y117" s="1">
        <v>5141075.7300000004</v>
      </c>
      <c r="Z117" s="1">
        <v>4220290.43</v>
      </c>
      <c r="AA117" s="1">
        <v>3596910.11</v>
      </c>
      <c r="AB117" s="2">
        <f t="shared" si="8"/>
        <v>623380.31999999983</v>
      </c>
      <c r="AC117" s="1">
        <v>3544145.36</v>
      </c>
      <c r="AD117" s="2">
        <f t="shared" si="9"/>
        <v>52764.75</v>
      </c>
      <c r="AE117" s="1">
        <v>3347716.1</v>
      </c>
      <c r="AF117" s="2">
        <f t="shared" si="10"/>
        <v>196429.25999999978</v>
      </c>
      <c r="AG117" s="3">
        <f t="shared" si="11"/>
        <v>-58</v>
      </c>
      <c r="AH117">
        <v>0</v>
      </c>
      <c r="AI117" s="1">
        <v>500000</v>
      </c>
      <c r="AJ117">
        <v>0</v>
      </c>
      <c r="AK117" s="1">
        <v>358982.27</v>
      </c>
      <c r="AL117" s="1">
        <v>141017.73000000001</v>
      </c>
      <c r="AM117" s="5">
        <v>58</v>
      </c>
      <c r="AN117" s="1">
        <f t="shared" si="12"/>
        <v>5141075.7300000004</v>
      </c>
      <c r="AO117" s="1">
        <f t="shared" si="13"/>
        <v>0</v>
      </c>
    </row>
    <row r="118" spans="1:41" x14ac:dyDescent="0.3">
      <c r="A118" t="s">
        <v>199</v>
      </c>
      <c r="B118" t="s">
        <v>200</v>
      </c>
      <c r="C118" t="s">
        <v>538</v>
      </c>
      <c r="D118" t="s">
        <v>158</v>
      </c>
      <c r="E118" t="s">
        <v>159</v>
      </c>
      <c r="F118" t="s">
        <v>49</v>
      </c>
      <c r="G118" t="s">
        <v>50</v>
      </c>
      <c r="H118" t="s">
        <v>531</v>
      </c>
      <c r="I118" t="s">
        <v>160</v>
      </c>
      <c r="J118" t="s">
        <v>161</v>
      </c>
      <c r="K118">
        <v>3</v>
      </c>
      <c r="L118" t="s">
        <v>134</v>
      </c>
      <c r="M118" t="s">
        <v>162</v>
      </c>
      <c r="N118" t="s">
        <v>163</v>
      </c>
      <c r="O118">
        <v>12</v>
      </c>
      <c r="P118" t="s">
        <v>423</v>
      </c>
      <c r="Q118">
        <v>2000</v>
      </c>
      <c r="R118" t="s">
        <v>66</v>
      </c>
      <c r="S118">
        <v>2531</v>
      </c>
      <c r="T118" t="s">
        <v>278</v>
      </c>
      <c r="U118">
        <v>0</v>
      </c>
      <c r="V118" t="s">
        <v>46</v>
      </c>
      <c r="W118" s="1">
        <v>25640.15</v>
      </c>
      <c r="X118" s="1">
        <v>50000</v>
      </c>
      <c r="Y118" s="1">
        <v>25640.15</v>
      </c>
      <c r="Z118" s="1">
        <v>25640.15</v>
      </c>
      <c r="AA118" s="1">
        <v>25640.15</v>
      </c>
      <c r="AB118" s="2">
        <f t="shared" si="8"/>
        <v>0</v>
      </c>
      <c r="AC118" s="1">
        <v>25640.15</v>
      </c>
      <c r="AD118" s="2">
        <f t="shared" si="9"/>
        <v>0</v>
      </c>
      <c r="AE118" s="1">
        <v>25640.15</v>
      </c>
      <c r="AF118" s="2">
        <f t="shared" si="10"/>
        <v>0</v>
      </c>
      <c r="AG118" s="3">
        <f t="shared" si="11"/>
        <v>0</v>
      </c>
      <c r="AH118" s="1">
        <v>6000</v>
      </c>
      <c r="AI118">
        <v>0</v>
      </c>
      <c r="AJ118">
        <v>0</v>
      </c>
      <c r="AK118" s="1">
        <v>30359.85</v>
      </c>
      <c r="AL118" s="1">
        <v>-24359.85</v>
      </c>
      <c r="AN118" s="1">
        <f t="shared" si="12"/>
        <v>25640.15</v>
      </c>
      <c r="AO118" s="1">
        <f t="shared" si="13"/>
        <v>0</v>
      </c>
    </row>
    <row r="119" spans="1:41" x14ac:dyDescent="0.3">
      <c r="A119" t="s">
        <v>199</v>
      </c>
      <c r="B119" t="s">
        <v>200</v>
      </c>
      <c r="C119" t="s">
        <v>539</v>
      </c>
      <c r="D119" t="s">
        <v>270</v>
      </c>
      <c r="E119" t="s">
        <v>271</v>
      </c>
      <c r="F119" t="s">
        <v>110</v>
      </c>
      <c r="G119" t="s">
        <v>111</v>
      </c>
      <c r="H119" t="s">
        <v>531</v>
      </c>
      <c r="I119" t="s">
        <v>272</v>
      </c>
      <c r="J119" t="s">
        <v>273</v>
      </c>
      <c r="K119">
        <v>4</v>
      </c>
      <c r="L119" t="s">
        <v>222</v>
      </c>
      <c r="M119" t="s">
        <v>274</v>
      </c>
      <c r="N119" t="s">
        <v>275</v>
      </c>
      <c r="O119">
        <v>56</v>
      </c>
      <c r="P119" t="s">
        <v>276</v>
      </c>
      <c r="Q119">
        <v>2000</v>
      </c>
      <c r="R119" t="s">
        <v>66</v>
      </c>
      <c r="S119">
        <v>2541</v>
      </c>
      <c r="T119" t="s">
        <v>279</v>
      </c>
      <c r="U119">
        <v>0</v>
      </c>
      <c r="V119" t="s">
        <v>46</v>
      </c>
      <c r="W119" s="1">
        <v>461042.48</v>
      </c>
      <c r="X119" s="1">
        <v>1000000</v>
      </c>
      <c r="Y119" s="1">
        <v>461042.48</v>
      </c>
      <c r="Z119" s="1">
        <v>422500.32</v>
      </c>
      <c r="AA119" s="1">
        <v>403159.4</v>
      </c>
      <c r="AB119" s="2">
        <f t="shared" si="8"/>
        <v>19340.919999999984</v>
      </c>
      <c r="AC119" s="1">
        <v>360628.93</v>
      </c>
      <c r="AD119" s="2">
        <f t="shared" si="9"/>
        <v>42530.47000000003</v>
      </c>
      <c r="AE119" s="1">
        <v>360628.93</v>
      </c>
      <c r="AF119" s="2">
        <f t="shared" si="10"/>
        <v>0</v>
      </c>
      <c r="AG119" s="3">
        <f t="shared" si="11"/>
        <v>0</v>
      </c>
      <c r="AH119">
        <v>0</v>
      </c>
      <c r="AI119">
        <v>0</v>
      </c>
      <c r="AJ119">
        <v>0</v>
      </c>
      <c r="AK119" s="1">
        <v>538957.52</v>
      </c>
      <c r="AL119" s="1">
        <v>-538957.52</v>
      </c>
      <c r="AN119" s="1">
        <f t="shared" si="12"/>
        <v>461042.48</v>
      </c>
      <c r="AO119" s="1">
        <f t="shared" si="13"/>
        <v>0</v>
      </c>
    </row>
    <row r="120" spans="1:41" x14ac:dyDescent="0.3">
      <c r="A120" t="s">
        <v>199</v>
      </c>
      <c r="B120" t="s">
        <v>200</v>
      </c>
      <c r="C120" t="s">
        <v>539</v>
      </c>
      <c r="D120" t="s">
        <v>283</v>
      </c>
      <c r="E120" t="s">
        <v>284</v>
      </c>
      <c r="F120" t="s">
        <v>285</v>
      </c>
      <c r="G120" t="s">
        <v>286</v>
      </c>
      <c r="H120" t="s">
        <v>531</v>
      </c>
      <c r="I120" t="s">
        <v>95</v>
      </c>
      <c r="J120" t="s">
        <v>96</v>
      </c>
      <c r="K120">
        <v>5</v>
      </c>
      <c r="L120" t="s">
        <v>97</v>
      </c>
      <c r="M120" t="s">
        <v>287</v>
      </c>
      <c r="N120" t="s">
        <v>288</v>
      </c>
      <c r="O120">
        <v>29</v>
      </c>
      <c r="P120" t="s">
        <v>289</v>
      </c>
      <c r="Q120">
        <v>2000</v>
      </c>
      <c r="R120" t="s">
        <v>66</v>
      </c>
      <c r="S120">
        <v>2541</v>
      </c>
      <c r="T120" t="s">
        <v>279</v>
      </c>
      <c r="U120">
        <v>0</v>
      </c>
      <c r="V120" t="s">
        <v>46</v>
      </c>
      <c r="W120" s="1">
        <v>2169.1999999999998</v>
      </c>
      <c r="X120" s="1">
        <v>3000</v>
      </c>
      <c r="Y120" s="1">
        <v>2169.1999999999998</v>
      </c>
      <c r="Z120" s="1">
        <v>2169.1999999999998</v>
      </c>
      <c r="AA120" s="1">
        <v>2169.1999999999998</v>
      </c>
      <c r="AB120" s="2">
        <f t="shared" si="8"/>
        <v>0</v>
      </c>
      <c r="AC120" s="1">
        <v>2169.1999999999998</v>
      </c>
      <c r="AD120" s="2">
        <f t="shared" si="9"/>
        <v>0</v>
      </c>
      <c r="AE120" s="1">
        <v>2169.1999999999998</v>
      </c>
      <c r="AF120" s="2">
        <f t="shared" si="10"/>
        <v>0</v>
      </c>
      <c r="AG120" s="3">
        <f t="shared" si="11"/>
        <v>0</v>
      </c>
      <c r="AH120">
        <v>0</v>
      </c>
      <c r="AI120">
        <v>0</v>
      </c>
      <c r="AJ120">
        <v>0</v>
      </c>
      <c r="AK120">
        <v>830.8</v>
      </c>
      <c r="AL120">
        <v>-830.8</v>
      </c>
      <c r="AN120" s="1">
        <f t="shared" si="12"/>
        <v>2169.1999999999998</v>
      </c>
      <c r="AO120" s="1">
        <f t="shared" si="13"/>
        <v>0</v>
      </c>
    </row>
    <row r="121" spans="1:41" x14ac:dyDescent="0.3">
      <c r="A121" t="s">
        <v>199</v>
      </c>
      <c r="B121" t="s">
        <v>200</v>
      </c>
      <c r="C121" t="s">
        <v>539</v>
      </c>
      <c r="D121" t="s">
        <v>315</v>
      </c>
      <c r="E121" t="s">
        <v>316</v>
      </c>
      <c r="F121" t="s">
        <v>49</v>
      </c>
      <c r="G121" t="s">
        <v>50</v>
      </c>
      <c r="H121" t="s">
        <v>531</v>
      </c>
      <c r="I121" t="s">
        <v>132</v>
      </c>
      <c r="J121" t="s">
        <v>133</v>
      </c>
      <c r="K121">
        <v>3</v>
      </c>
      <c r="L121" t="s">
        <v>134</v>
      </c>
      <c r="M121" t="s">
        <v>317</v>
      </c>
      <c r="N121" t="s">
        <v>318</v>
      </c>
      <c r="O121">
        <v>39</v>
      </c>
      <c r="P121" t="s">
        <v>319</v>
      </c>
      <c r="Q121">
        <v>2000</v>
      </c>
      <c r="R121" t="s">
        <v>66</v>
      </c>
      <c r="S121">
        <v>2541</v>
      </c>
      <c r="T121" t="s">
        <v>279</v>
      </c>
      <c r="U121">
        <v>0</v>
      </c>
      <c r="V121" t="s">
        <v>46</v>
      </c>
      <c r="W121" s="1">
        <v>6025994.3200000003</v>
      </c>
      <c r="X121" s="1">
        <v>6500000</v>
      </c>
      <c r="Y121" s="1">
        <v>6024654.5199999996</v>
      </c>
      <c r="Z121" s="1">
        <v>5187405.38</v>
      </c>
      <c r="AA121" s="1">
        <v>5053670.37</v>
      </c>
      <c r="AB121" s="2">
        <f t="shared" si="8"/>
        <v>133735.00999999978</v>
      </c>
      <c r="AC121" s="1">
        <v>4887270.33</v>
      </c>
      <c r="AD121" s="2">
        <f t="shared" si="9"/>
        <v>166400.04000000004</v>
      </c>
      <c r="AE121" s="1">
        <v>4887270.33</v>
      </c>
      <c r="AF121" s="2">
        <f t="shared" si="10"/>
        <v>0</v>
      </c>
      <c r="AG121" s="3">
        <f t="shared" si="11"/>
        <v>1339.8000000007451</v>
      </c>
      <c r="AH121">
        <v>0</v>
      </c>
      <c r="AI121">
        <v>0</v>
      </c>
      <c r="AJ121">
        <v>0</v>
      </c>
      <c r="AK121" s="1">
        <v>474005.68</v>
      </c>
      <c r="AL121" s="1">
        <v>-474005.68</v>
      </c>
      <c r="AN121" s="1">
        <f t="shared" si="12"/>
        <v>6025994.3200000003</v>
      </c>
      <c r="AO121" s="1">
        <f t="shared" si="13"/>
        <v>1339.8000000007451</v>
      </c>
    </row>
    <row r="122" spans="1:41" x14ac:dyDescent="0.3">
      <c r="A122" t="s">
        <v>199</v>
      </c>
      <c r="B122" t="s">
        <v>200</v>
      </c>
      <c r="C122" t="s">
        <v>538</v>
      </c>
      <c r="D122" t="s">
        <v>34</v>
      </c>
      <c r="E122" t="s">
        <v>35</v>
      </c>
      <c r="F122" t="s">
        <v>36</v>
      </c>
      <c r="G122" t="s">
        <v>37</v>
      </c>
      <c r="H122" t="s">
        <v>531</v>
      </c>
      <c r="I122" t="s">
        <v>38</v>
      </c>
      <c r="J122" t="s">
        <v>39</v>
      </c>
      <c r="K122">
        <v>6</v>
      </c>
      <c r="L122" t="s">
        <v>40</v>
      </c>
      <c r="M122" t="s">
        <v>335</v>
      </c>
      <c r="N122" t="s">
        <v>336</v>
      </c>
      <c r="O122">
        <v>18</v>
      </c>
      <c r="P122" t="s">
        <v>337</v>
      </c>
      <c r="Q122">
        <v>2000</v>
      </c>
      <c r="R122" t="s">
        <v>66</v>
      </c>
      <c r="S122">
        <v>2541</v>
      </c>
      <c r="T122" t="s">
        <v>279</v>
      </c>
      <c r="U122">
        <v>0</v>
      </c>
      <c r="V122" t="s">
        <v>46</v>
      </c>
      <c r="W122" s="1">
        <v>5500</v>
      </c>
      <c r="X122">
        <v>0</v>
      </c>
      <c r="Y122">
        <v>0</v>
      </c>
      <c r="Z122">
        <v>0</v>
      </c>
      <c r="AA122">
        <v>0</v>
      </c>
      <c r="AB122" s="2">
        <f t="shared" si="8"/>
        <v>0</v>
      </c>
      <c r="AC122">
        <v>0</v>
      </c>
      <c r="AD122" s="2">
        <f t="shared" si="9"/>
        <v>0</v>
      </c>
      <c r="AE122">
        <v>0</v>
      </c>
      <c r="AF122" s="2">
        <f t="shared" si="10"/>
        <v>0</v>
      </c>
      <c r="AG122" s="3">
        <f t="shared" si="11"/>
        <v>5500</v>
      </c>
      <c r="AH122">
        <v>0</v>
      </c>
      <c r="AI122" s="1">
        <v>5500</v>
      </c>
      <c r="AJ122">
        <v>0</v>
      </c>
      <c r="AK122">
        <v>0</v>
      </c>
      <c r="AL122" s="1">
        <v>5500</v>
      </c>
      <c r="AN122" s="1">
        <f t="shared" si="12"/>
        <v>5500</v>
      </c>
      <c r="AO122" s="1">
        <f t="shared" si="13"/>
        <v>5500</v>
      </c>
    </row>
    <row r="123" spans="1:41" x14ac:dyDescent="0.3">
      <c r="A123" t="s">
        <v>199</v>
      </c>
      <c r="B123" t="s">
        <v>200</v>
      </c>
      <c r="C123" t="s">
        <v>538</v>
      </c>
      <c r="D123" t="s">
        <v>158</v>
      </c>
      <c r="E123" t="s">
        <v>159</v>
      </c>
      <c r="F123" t="s">
        <v>49</v>
      </c>
      <c r="G123" t="s">
        <v>50</v>
      </c>
      <c r="H123" t="s">
        <v>531</v>
      </c>
      <c r="I123" t="s">
        <v>160</v>
      </c>
      <c r="J123" t="s">
        <v>161</v>
      </c>
      <c r="K123">
        <v>3</v>
      </c>
      <c r="L123" t="s">
        <v>134</v>
      </c>
      <c r="M123" t="s">
        <v>162</v>
      </c>
      <c r="N123" t="s">
        <v>163</v>
      </c>
      <c r="O123">
        <v>12</v>
      </c>
      <c r="P123" t="s">
        <v>423</v>
      </c>
      <c r="Q123">
        <v>2000</v>
      </c>
      <c r="R123" t="s">
        <v>66</v>
      </c>
      <c r="S123">
        <v>2541</v>
      </c>
      <c r="T123" t="s">
        <v>279</v>
      </c>
      <c r="U123">
        <v>0</v>
      </c>
      <c r="V123" t="s">
        <v>46</v>
      </c>
      <c r="W123" s="1">
        <v>44217.08</v>
      </c>
      <c r="X123" s="1">
        <v>52000</v>
      </c>
      <c r="Y123" s="1">
        <v>44217.08</v>
      </c>
      <c r="Z123" s="1">
        <v>32037.08</v>
      </c>
      <c r="AA123" s="1">
        <v>32037.07</v>
      </c>
      <c r="AB123" s="2">
        <f t="shared" si="8"/>
        <v>1.0000000002037268E-2</v>
      </c>
      <c r="AC123" s="1">
        <v>32037.07</v>
      </c>
      <c r="AD123" s="2">
        <f t="shared" si="9"/>
        <v>0</v>
      </c>
      <c r="AE123" s="1">
        <v>23346.799999999999</v>
      </c>
      <c r="AF123" s="2">
        <f t="shared" si="10"/>
        <v>8690.27</v>
      </c>
      <c r="AG123" s="3">
        <f t="shared" si="11"/>
        <v>0</v>
      </c>
      <c r="AH123">
        <v>0</v>
      </c>
      <c r="AI123">
        <v>0</v>
      </c>
      <c r="AJ123">
        <v>0</v>
      </c>
      <c r="AK123" s="1">
        <v>7782.92</v>
      </c>
      <c r="AL123" s="1">
        <v>-7782.92</v>
      </c>
      <c r="AN123" s="1">
        <f t="shared" si="12"/>
        <v>44217.08</v>
      </c>
      <c r="AO123" s="1">
        <f t="shared" si="13"/>
        <v>0</v>
      </c>
    </row>
    <row r="124" spans="1:41" x14ac:dyDescent="0.3">
      <c r="A124" t="s">
        <v>199</v>
      </c>
      <c r="B124" t="s">
        <v>200</v>
      </c>
      <c r="C124" t="s">
        <v>539</v>
      </c>
      <c r="D124" t="s">
        <v>237</v>
      </c>
      <c r="E124" t="s">
        <v>238</v>
      </c>
      <c r="F124" t="s">
        <v>49</v>
      </c>
      <c r="G124" t="s">
        <v>50</v>
      </c>
      <c r="H124" t="s">
        <v>531</v>
      </c>
      <c r="I124" t="s">
        <v>132</v>
      </c>
      <c r="J124" t="s">
        <v>133</v>
      </c>
      <c r="K124">
        <v>2</v>
      </c>
      <c r="L124" t="s">
        <v>255</v>
      </c>
      <c r="M124" t="s">
        <v>256</v>
      </c>
      <c r="N124" t="s">
        <v>257</v>
      </c>
      <c r="O124">
        <v>36</v>
      </c>
      <c r="P124" t="s">
        <v>258</v>
      </c>
      <c r="Q124">
        <v>2000</v>
      </c>
      <c r="R124" t="s">
        <v>66</v>
      </c>
      <c r="S124">
        <v>2551</v>
      </c>
      <c r="T124" t="s">
        <v>262</v>
      </c>
      <c r="U124">
        <v>0</v>
      </c>
      <c r="V124" t="s">
        <v>46</v>
      </c>
      <c r="W124" s="1">
        <v>215444.39</v>
      </c>
      <c r="X124" s="1">
        <v>200000</v>
      </c>
      <c r="Y124" s="1">
        <v>215444.39</v>
      </c>
      <c r="Z124" s="1">
        <v>215444.39</v>
      </c>
      <c r="AA124">
        <v>0</v>
      </c>
      <c r="AB124" s="2">
        <f t="shared" si="8"/>
        <v>215444.39</v>
      </c>
      <c r="AC124">
        <v>0</v>
      </c>
      <c r="AD124" s="2">
        <f t="shared" si="9"/>
        <v>0</v>
      </c>
      <c r="AE124">
        <v>0</v>
      </c>
      <c r="AF124" s="2">
        <f t="shared" si="10"/>
        <v>0</v>
      </c>
      <c r="AG124" s="3">
        <f t="shared" si="11"/>
        <v>0</v>
      </c>
      <c r="AH124">
        <v>0</v>
      </c>
      <c r="AI124" s="1">
        <v>50000</v>
      </c>
      <c r="AJ124">
        <v>0</v>
      </c>
      <c r="AK124" s="1">
        <v>34555.61</v>
      </c>
      <c r="AL124" s="1">
        <v>15444.39</v>
      </c>
      <c r="AN124" s="1">
        <f t="shared" si="12"/>
        <v>215444.39</v>
      </c>
      <c r="AO124" s="1">
        <f t="shared" si="13"/>
        <v>0</v>
      </c>
    </row>
    <row r="125" spans="1:41" x14ac:dyDescent="0.3">
      <c r="A125" t="s">
        <v>199</v>
      </c>
      <c r="B125" t="s">
        <v>200</v>
      </c>
      <c r="C125" t="s">
        <v>539</v>
      </c>
      <c r="D125" t="s">
        <v>237</v>
      </c>
      <c r="E125" t="s">
        <v>238</v>
      </c>
      <c r="F125" t="s">
        <v>49</v>
      </c>
      <c r="G125" t="s">
        <v>50</v>
      </c>
      <c r="H125" t="s">
        <v>531</v>
      </c>
      <c r="I125" t="s">
        <v>132</v>
      </c>
      <c r="J125" t="s">
        <v>133</v>
      </c>
      <c r="K125">
        <v>2</v>
      </c>
      <c r="L125" t="s">
        <v>255</v>
      </c>
      <c r="M125" t="s">
        <v>256</v>
      </c>
      <c r="N125" t="s">
        <v>257</v>
      </c>
      <c r="O125">
        <v>36</v>
      </c>
      <c r="P125" t="s">
        <v>258</v>
      </c>
      <c r="Q125">
        <v>2000</v>
      </c>
      <c r="R125" t="s">
        <v>66</v>
      </c>
      <c r="S125">
        <v>2561</v>
      </c>
      <c r="T125" t="s">
        <v>263</v>
      </c>
      <c r="U125">
        <v>0</v>
      </c>
      <c r="V125" t="s">
        <v>46</v>
      </c>
      <c r="W125" s="1">
        <v>2652955.5699999998</v>
      </c>
      <c r="X125" s="1">
        <v>2250000</v>
      </c>
      <c r="Y125" s="1">
        <v>2652955.5699999998</v>
      </c>
      <c r="Z125" s="1">
        <v>2652955.5699999998</v>
      </c>
      <c r="AA125" s="1">
        <v>2651737.56</v>
      </c>
      <c r="AB125" s="2">
        <f t="shared" si="8"/>
        <v>1218.0099999997765</v>
      </c>
      <c r="AC125" s="1">
        <v>2598597.96</v>
      </c>
      <c r="AD125" s="2">
        <f t="shared" si="9"/>
        <v>53139.600000000093</v>
      </c>
      <c r="AE125" s="1">
        <v>2450315.7400000002</v>
      </c>
      <c r="AF125" s="2">
        <f t="shared" si="10"/>
        <v>148282.21999999974</v>
      </c>
      <c r="AG125" s="3">
        <f t="shared" si="11"/>
        <v>0</v>
      </c>
      <c r="AH125">
        <v>0</v>
      </c>
      <c r="AI125" s="1">
        <v>510717.82</v>
      </c>
      <c r="AJ125">
        <v>0</v>
      </c>
      <c r="AK125" s="1">
        <v>107762.25</v>
      </c>
      <c r="AL125" s="1">
        <v>402955.57</v>
      </c>
      <c r="AN125" s="1">
        <f t="shared" si="12"/>
        <v>2652955.5699999998</v>
      </c>
      <c r="AO125" s="1">
        <f t="shared" si="13"/>
        <v>0</v>
      </c>
    </row>
    <row r="126" spans="1:41" x14ac:dyDescent="0.3">
      <c r="A126" t="s">
        <v>199</v>
      </c>
      <c r="B126" t="s">
        <v>200</v>
      </c>
      <c r="C126" t="s">
        <v>539</v>
      </c>
      <c r="D126" t="s">
        <v>315</v>
      </c>
      <c r="E126" t="s">
        <v>316</v>
      </c>
      <c r="F126" t="s">
        <v>49</v>
      </c>
      <c r="G126" t="s">
        <v>50</v>
      </c>
      <c r="H126" t="s">
        <v>531</v>
      </c>
      <c r="I126" t="s">
        <v>132</v>
      </c>
      <c r="J126" t="s">
        <v>133</v>
      </c>
      <c r="K126">
        <v>3</v>
      </c>
      <c r="L126" t="s">
        <v>134</v>
      </c>
      <c r="M126" t="s">
        <v>317</v>
      </c>
      <c r="N126" t="s">
        <v>318</v>
      </c>
      <c r="O126">
        <v>39</v>
      </c>
      <c r="P126" t="s">
        <v>319</v>
      </c>
      <c r="Q126">
        <v>2000</v>
      </c>
      <c r="R126" t="s">
        <v>66</v>
      </c>
      <c r="S126">
        <v>2561</v>
      </c>
      <c r="T126" t="s">
        <v>263</v>
      </c>
      <c r="U126">
        <v>0</v>
      </c>
      <c r="V126" t="s">
        <v>46</v>
      </c>
      <c r="W126" s="1">
        <v>5579.6</v>
      </c>
      <c r="X126" s="1">
        <v>6000</v>
      </c>
      <c r="Y126" s="1">
        <v>5579.6</v>
      </c>
      <c r="Z126" s="1">
        <v>5579.6</v>
      </c>
      <c r="AA126" s="1">
        <v>5579.6</v>
      </c>
      <c r="AB126" s="2">
        <f t="shared" si="8"/>
        <v>0</v>
      </c>
      <c r="AC126" s="1">
        <v>5579.6</v>
      </c>
      <c r="AD126" s="2">
        <f t="shared" si="9"/>
        <v>0</v>
      </c>
      <c r="AE126" s="1">
        <v>5579.6</v>
      </c>
      <c r="AF126" s="2">
        <f t="shared" si="10"/>
        <v>0</v>
      </c>
      <c r="AG126" s="3">
        <f t="shared" si="11"/>
        <v>0</v>
      </c>
      <c r="AH126">
        <v>0</v>
      </c>
      <c r="AI126">
        <v>0</v>
      </c>
      <c r="AJ126">
        <v>0</v>
      </c>
      <c r="AK126">
        <v>420.4</v>
      </c>
      <c r="AL126">
        <v>-420.4</v>
      </c>
      <c r="AN126" s="1">
        <f t="shared" si="12"/>
        <v>5579.6</v>
      </c>
      <c r="AO126" s="1">
        <f t="shared" si="13"/>
        <v>0</v>
      </c>
    </row>
    <row r="127" spans="1:41" x14ac:dyDescent="0.3">
      <c r="A127" t="s">
        <v>199</v>
      </c>
      <c r="B127" t="s">
        <v>200</v>
      </c>
      <c r="C127" t="s">
        <v>538</v>
      </c>
      <c r="D127" t="s">
        <v>34</v>
      </c>
      <c r="E127" t="s">
        <v>35</v>
      </c>
      <c r="F127" t="s">
        <v>49</v>
      </c>
      <c r="G127" t="s">
        <v>50</v>
      </c>
      <c r="H127" t="s">
        <v>531</v>
      </c>
      <c r="I127" t="s">
        <v>51</v>
      </c>
      <c r="J127" t="s">
        <v>52</v>
      </c>
      <c r="K127">
        <v>6</v>
      </c>
      <c r="L127" t="s">
        <v>40</v>
      </c>
      <c r="M127" t="s">
        <v>53</v>
      </c>
      <c r="N127" t="s">
        <v>54</v>
      </c>
      <c r="O127">
        <v>21</v>
      </c>
      <c r="P127" t="s">
        <v>71</v>
      </c>
      <c r="Q127">
        <v>2000</v>
      </c>
      <c r="R127" t="s">
        <v>66</v>
      </c>
      <c r="S127">
        <v>2561</v>
      </c>
      <c r="T127" t="s">
        <v>263</v>
      </c>
      <c r="U127">
        <v>0</v>
      </c>
      <c r="V127" t="s">
        <v>46</v>
      </c>
      <c r="W127" s="1">
        <v>2807</v>
      </c>
      <c r="X127">
        <v>0</v>
      </c>
      <c r="Y127" s="1">
        <v>2807</v>
      </c>
      <c r="Z127" s="1">
        <v>2807</v>
      </c>
      <c r="AA127" s="1">
        <v>2807</v>
      </c>
      <c r="AB127" s="2">
        <f t="shared" si="8"/>
        <v>0</v>
      </c>
      <c r="AC127" s="1">
        <v>2807</v>
      </c>
      <c r="AD127" s="2">
        <f t="shared" si="9"/>
        <v>0</v>
      </c>
      <c r="AE127" s="1">
        <v>2807</v>
      </c>
      <c r="AF127" s="2">
        <f t="shared" si="10"/>
        <v>0</v>
      </c>
      <c r="AG127" s="3">
        <f t="shared" si="11"/>
        <v>0</v>
      </c>
      <c r="AH127">
        <v>0</v>
      </c>
      <c r="AI127" s="1">
        <v>2920</v>
      </c>
      <c r="AJ127">
        <v>0</v>
      </c>
      <c r="AK127">
        <v>113</v>
      </c>
      <c r="AL127" s="1">
        <v>2807</v>
      </c>
      <c r="AN127" s="1">
        <f t="shared" si="12"/>
        <v>2807</v>
      </c>
      <c r="AO127" s="1">
        <f t="shared" si="13"/>
        <v>0</v>
      </c>
    </row>
    <row r="128" spans="1:41" x14ac:dyDescent="0.3">
      <c r="A128" t="s">
        <v>199</v>
      </c>
      <c r="B128" t="s">
        <v>200</v>
      </c>
      <c r="C128" t="s">
        <v>540</v>
      </c>
      <c r="D128" t="s">
        <v>431</v>
      </c>
      <c r="E128" t="s">
        <v>432</v>
      </c>
      <c r="F128" t="s">
        <v>49</v>
      </c>
      <c r="G128" t="s">
        <v>50</v>
      </c>
      <c r="H128" t="s">
        <v>531</v>
      </c>
      <c r="I128" t="s">
        <v>406</v>
      </c>
      <c r="J128" t="s">
        <v>407</v>
      </c>
      <c r="K128">
        <v>8</v>
      </c>
      <c r="L128" t="s">
        <v>433</v>
      </c>
      <c r="M128" t="s">
        <v>438</v>
      </c>
      <c r="N128" t="s">
        <v>439</v>
      </c>
      <c r="O128">
        <v>42</v>
      </c>
      <c r="P128" t="s">
        <v>440</v>
      </c>
      <c r="Q128">
        <v>2000</v>
      </c>
      <c r="R128" t="s">
        <v>66</v>
      </c>
      <c r="S128">
        <v>2561</v>
      </c>
      <c r="T128" t="s">
        <v>263</v>
      </c>
      <c r="U128">
        <v>0</v>
      </c>
      <c r="V128" t="s">
        <v>46</v>
      </c>
      <c r="W128">
        <v>0</v>
      </c>
      <c r="X128" s="1">
        <v>500000</v>
      </c>
      <c r="Y128">
        <v>0</v>
      </c>
      <c r="Z128">
        <v>0</v>
      </c>
      <c r="AA128">
        <v>0</v>
      </c>
      <c r="AB128" s="2">
        <f t="shared" si="8"/>
        <v>0</v>
      </c>
      <c r="AC128">
        <v>0</v>
      </c>
      <c r="AD128" s="2">
        <f t="shared" si="9"/>
        <v>0</v>
      </c>
      <c r="AE128">
        <v>0</v>
      </c>
      <c r="AF128" s="2">
        <f t="shared" si="10"/>
        <v>0</v>
      </c>
      <c r="AG128" s="3">
        <f t="shared" si="11"/>
        <v>0</v>
      </c>
      <c r="AH128" s="1">
        <v>50000</v>
      </c>
      <c r="AI128">
        <v>0</v>
      </c>
      <c r="AJ128">
        <v>0</v>
      </c>
      <c r="AK128" s="1">
        <v>550000</v>
      </c>
      <c r="AL128" s="1">
        <v>-500000</v>
      </c>
      <c r="AN128" s="1">
        <f t="shared" si="12"/>
        <v>0</v>
      </c>
      <c r="AO128" s="1">
        <f t="shared" si="13"/>
        <v>0</v>
      </c>
    </row>
    <row r="129" spans="1:41" x14ac:dyDescent="0.3">
      <c r="A129" t="s">
        <v>199</v>
      </c>
      <c r="B129" t="s">
        <v>200</v>
      </c>
      <c r="C129" t="s">
        <v>539</v>
      </c>
      <c r="D129" t="s">
        <v>201</v>
      </c>
      <c r="E129" t="s">
        <v>202</v>
      </c>
      <c r="F129" t="s">
        <v>49</v>
      </c>
      <c r="G129" t="s">
        <v>50</v>
      </c>
      <c r="H129" t="s">
        <v>531</v>
      </c>
      <c r="I129" t="s">
        <v>220</v>
      </c>
      <c r="J129" t="s">
        <v>221</v>
      </c>
      <c r="K129">
        <v>4</v>
      </c>
      <c r="L129" t="s">
        <v>222</v>
      </c>
      <c r="M129" t="s">
        <v>223</v>
      </c>
      <c r="N129" t="s">
        <v>224</v>
      </c>
      <c r="O129">
        <v>48</v>
      </c>
      <c r="P129" t="s">
        <v>225</v>
      </c>
      <c r="Q129">
        <v>2000</v>
      </c>
      <c r="R129" t="s">
        <v>66</v>
      </c>
      <c r="S129">
        <v>2591</v>
      </c>
      <c r="T129" t="s">
        <v>228</v>
      </c>
      <c r="U129">
        <v>0</v>
      </c>
      <c r="V129" t="s">
        <v>46</v>
      </c>
      <c r="W129" s="1">
        <v>3757792.84</v>
      </c>
      <c r="X129" s="1">
        <v>2500000</v>
      </c>
      <c r="Y129" s="1">
        <v>3757792.84</v>
      </c>
      <c r="Z129" s="1">
        <v>3757792.84</v>
      </c>
      <c r="AA129" s="1">
        <v>3757792.84</v>
      </c>
      <c r="AB129" s="2">
        <f t="shared" si="8"/>
        <v>0</v>
      </c>
      <c r="AC129" s="1">
        <v>3757792.84</v>
      </c>
      <c r="AD129" s="2">
        <f t="shared" si="9"/>
        <v>0</v>
      </c>
      <c r="AE129" s="1">
        <v>3757792.84</v>
      </c>
      <c r="AF129" s="2">
        <f t="shared" si="10"/>
        <v>0</v>
      </c>
      <c r="AG129" s="3">
        <f t="shared" si="11"/>
        <v>0</v>
      </c>
      <c r="AH129" s="1">
        <v>1375271.34</v>
      </c>
      <c r="AI129">
        <v>0</v>
      </c>
      <c r="AJ129">
        <v>0</v>
      </c>
      <c r="AK129" s="1">
        <v>117478.5</v>
      </c>
      <c r="AL129" s="1">
        <v>1257792.8400000001</v>
      </c>
      <c r="AN129" s="1">
        <f t="shared" si="12"/>
        <v>3757792.84</v>
      </c>
      <c r="AO129" s="1">
        <f t="shared" si="13"/>
        <v>0</v>
      </c>
    </row>
    <row r="130" spans="1:41" x14ac:dyDescent="0.3">
      <c r="A130" t="s">
        <v>59</v>
      </c>
      <c r="B130" t="s">
        <v>60</v>
      </c>
      <c r="C130" t="s">
        <v>538</v>
      </c>
      <c r="D130" t="s">
        <v>34</v>
      </c>
      <c r="E130" t="s">
        <v>35</v>
      </c>
      <c r="F130" t="s">
        <v>49</v>
      </c>
      <c r="G130" t="s">
        <v>50</v>
      </c>
      <c r="H130" t="s">
        <v>531</v>
      </c>
      <c r="I130" t="s">
        <v>51</v>
      </c>
      <c r="J130" t="s">
        <v>52</v>
      </c>
      <c r="K130">
        <v>6</v>
      </c>
      <c r="L130" t="s">
        <v>40</v>
      </c>
      <c r="M130" t="s">
        <v>53</v>
      </c>
      <c r="N130" t="s">
        <v>54</v>
      </c>
      <c r="O130">
        <v>21</v>
      </c>
      <c r="P130" t="s">
        <v>71</v>
      </c>
      <c r="Q130">
        <v>2000</v>
      </c>
      <c r="R130" t="s">
        <v>66</v>
      </c>
      <c r="S130">
        <v>2611</v>
      </c>
      <c r="T130" t="s">
        <v>77</v>
      </c>
      <c r="U130">
        <v>46</v>
      </c>
      <c r="V130" t="s">
        <v>68</v>
      </c>
      <c r="W130" s="1">
        <v>11000</v>
      </c>
      <c r="X130">
        <v>0</v>
      </c>
      <c r="Y130" s="1">
        <v>10962</v>
      </c>
      <c r="Z130" s="1">
        <v>10962</v>
      </c>
      <c r="AA130" s="1">
        <v>10962</v>
      </c>
      <c r="AB130" s="2">
        <f t="shared" si="8"/>
        <v>0</v>
      </c>
      <c r="AC130">
        <v>0</v>
      </c>
      <c r="AD130" s="2">
        <f t="shared" si="9"/>
        <v>10962</v>
      </c>
      <c r="AE130">
        <v>0</v>
      </c>
      <c r="AF130" s="2">
        <f t="shared" si="10"/>
        <v>0</v>
      </c>
      <c r="AG130" s="3">
        <f t="shared" si="11"/>
        <v>38</v>
      </c>
      <c r="AH130" s="1">
        <v>11000</v>
      </c>
      <c r="AI130">
        <v>0</v>
      </c>
      <c r="AJ130">
        <v>0</v>
      </c>
      <c r="AK130">
        <v>0</v>
      </c>
      <c r="AL130" s="1">
        <v>11000</v>
      </c>
      <c r="AN130" s="1">
        <f t="shared" si="12"/>
        <v>11000</v>
      </c>
      <c r="AO130" s="1">
        <f t="shared" si="13"/>
        <v>38</v>
      </c>
    </row>
    <row r="131" spans="1:41" x14ac:dyDescent="0.3">
      <c r="A131" t="s">
        <v>59</v>
      </c>
      <c r="B131" t="s">
        <v>60</v>
      </c>
      <c r="C131" t="s">
        <v>538</v>
      </c>
      <c r="D131" t="s">
        <v>34</v>
      </c>
      <c r="E131" t="s">
        <v>35</v>
      </c>
      <c r="F131" t="s">
        <v>49</v>
      </c>
      <c r="G131" t="s">
        <v>50</v>
      </c>
      <c r="H131" t="s">
        <v>531</v>
      </c>
      <c r="I131" t="s">
        <v>51</v>
      </c>
      <c r="J131" t="s">
        <v>52</v>
      </c>
      <c r="K131">
        <v>6</v>
      </c>
      <c r="L131" t="s">
        <v>40</v>
      </c>
      <c r="M131" t="s">
        <v>53</v>
      </c>
      <c r="N131" t="s">
        <v>54</v>
      </c>
      <c r="O131">
        <v>21</v>
      </c>
      <c r="P131" t="s">
        <v>71</v>
      </c>
      <c r="Q131">
        <v>2000</v>
      </c>
      <c r="R131" t="s">
        <v>66</v>
      </c>
      <c r="S131">
        <v>2611</v>
      </c>
      <c r="T131" t="s">
        <v>77</v>
      </c>
      <c r="U131">
        <v>55</v>
      </c>
      <c r="V131" t="s">
        <v>69</v>
      </c>
      <c r="W131" s="1">
        <v>11000</v>
      </c>
      <c r="X131">
        <v>0</v>
      </c>
      <c r="Y131" s="1">
        <v>10962</v>
      </c>
      <c r="Z131" s="1">
        <v>10962</v>
      </c>
      <c r="AA131" s="1">
        <v>10962</v>
      </c>
      <c r="AB131" s="2">
        <f t="shared" si="8"/>
        <v>0</v>
      </c>
      <c r="AC131">
        <v>0</v>
      </c>
      <c r="AD131" s="2">
        <f t="shared" si="9"/>
        <v>10962</v>
      </c>
      <c r="AE131">
        <v>0</v>
      </c>
      <c r="AF131" s="2">
        <f t="shared" si="10"/>
        <v>0</v>
      </c>
      <c r="AG131" s="3">
        <f t="shared" si="11"/>
        <v>38</v>
      </c>
      <c r="AH131" s="1">
        <v>11000</v>
      </c>
      <c r="AI131">
        <v>0</v>
      </c>
      <c r="AJ131">
        <v>0</v>
      </c>
      <c r="AK131">
        <v>0</v>
      </c>
      <c r="AL131" s="1">
        <v>11000</v>
      </c>
      <c r="AN131" s="1">
        <f t="shared" si="12"/>
        <v>11000</v>
      </c>
      <c r="AO131" s="1">
        <f t="shared" si="13"/>
        <v>38</v>
      </c>
    </row>
    <row r="132" spans="1:41" x14ac:dyDescent="0.3">
      <c r="A132" t="s">
        <v>89</v>
      </c>
      <c r="B132" t="s">
        <v>90</v>
      </c>
      <c r="C132" t="s">
        <v>538</v>
      </c>
      <c r="D132" t="s">
        <v>34</v>
      </c>
      <c r="E132" t="s">
        <v>35</v>
      </c>
      <c r="F132" t="s">
        <v>49</v>
      </c>
      <c r="G132" t="s">
        <v>50</v>
      </c>
      <c r="H132" t="s">
        <v>531</v>
      </c>
      <c r="I132" t="s">
        <v>51</v>
      </c>
      <c r="J132" t="s">
        <v>52</v>
      </c>
      <c r="K132">
        <v>6</v>
      </c>
      <c r="L132" t="s">
        <v>40</v>
      </c>
      <c r="M132" t="s">
        <v>53</v>
      </c>
      <c r="N132" t="s">
        <v>54</v>
      </c>
      <c r="O132">
        <v>21</v>
      </c>
      <c r="P132" t="s">
        <v>71</v>
      </c>
      <c r="Q132">
        <v>2000</v>
      </c>
      <c r="R132" t="s">
        <v>66</v>
      </c>
      <c r="S132">
        <v>2611</v>
      </c>
      <c r="T132" t="s">
        <v>77</v>
      </c>
      <c r="U132">
        <v>0</v>
      </c>
      <c r="V132" t="s">
        <v>46</v>
      </c>
      <c r="W132" s="1">
        <v>9200</v>
      </c>
      <c r="X132">
        <v>0</v>
      </c>
      <c r="Y132">
        <v>0</v>
      </c>
      <c r="Z132">
        <v>0</v>
      </c>
      <c r="AA132">
        <v>0</v>
      </c>
      <c r="AB132" s="2">
        <f t="shared" si="8"/>
        <v>0</v>
      </c>
      <c r="AC132">
        <v>0</v>
      </c>
      <c r="AD132" s="2">
        <f t="shared" si="9"/>
        <v>0</v>
      </c>
      <c r="AE132">
        <v>0</v>
      </c>
      <c r="AF132" s="2">
        <f t="shared" si="10"/>
        <v>0</v>
      </c>
      <c r="AG132" s="3">
        <f t="shared" si="11"/>
        <v>9200</v>
      </c>
      <c r="AH132" s="1">
        <v>9200</v>
      </c>
      <c r="AI132">
        <v>0</v>
      </c>
      <c r="AJ132">
        <v>0</v>
      </c>
      <c r="AK132">
        <v>0</v>
      </c>
      <c r="AL132" s="1">
        <v>9200</v>
      </c>
      <c r="AN132" s="1">
        <f t="shared" si="12"/>
        <v>9200</v>
      </c>
      <c r="AO132" s="1">
        <f t="shared" si="13"/>
        <v>9200</v>
      </c>
    </row>
    <row r="133" spans="1:41" x14ac:dyDescent="0.3">
      <c r="A133" s="10" t="s">
        <v>106</v>
      </c>
      <c r="B133" t="s">
        <v>107</v>
      </c>
      <c r="C133" t="s">
        <v>538</v>
      </c>
      <c r="D133" t="s">
        <v>108</v>
      </c>
      <c r="E133" t="s">
        <v>109</v>
      </c>
      <c r="F133" t="s">
        <v>49</v>
      </c>
      <c r="G133" t="s">
        <v>50</v>
      </c>
      <c r="H133" t="s">
        <v>531</v>
      </c>
      <c r="I133" t="s">
        <v>51</v>
      </c>
      <c r="J133" t="s">
        <v>52</v>
      </c>
      <c r="K133">
        <v>6</v>
      </c>
      <c r="L133" t="s">
        <v>40</v>
      </c>
      <c r="M133" t="s">
        <v>53</v>
      </c>
      <c r="N133" t="s">
        <v>54</v>
      </c>
      <c r="O133">
        <v>22</v>
      </c>
      <c r="P133" t="s">
        <v>121</v>
      </c>
      <c r="Q133">
        <v>2000</v>
      </c>
      <c r="R133" t="s">
        <v>66</v>
      </c>
      <c r="S133">
        <v>2611</v>
      </c>
      <c r="T133" t="s">
        <v>77</v>
      </c>
      <c r="U133">
        <v>0</v>
      </c>
      <c r="V133" t="s">
        <v>46</v>
      </c>
      <c r="W133" s="1">
        <v>35000000</v>
      </c>
      <c r="X133" s="1">
        <v>28000000</v>
      </c>
      <c r="Y133" s="1">
        <v>27125463.920000002</v>
      </c>
      <c r="Z133" s="1">
        <v>27125463.920000002</v>
      </c>
      <c r="AA133" s="1">
        <v>27125463.920000002</v>
      </c>
      <c r="AB133" s="2">
        <f t="shared" si="8"/>
        <v>0</v>
      </c>
      <c r="AC133" s="1">
        <v>27125463.920000002</v>
      </c>
      <c r="AD133" s="2">
        <f t="shared" si="9"/>
        <v>0</v>
      </c>
      <c r="AE133" s="1">
        <v>27125463.920000002</v>
      </c>
      <c r="AF133" s="2">
        <f t="shared" si="10"/>
        <v>0</v>
      </c>
      <c r="AG133" s="3">
        <f t="shared" si="11"/>
        <v>7874536.0799999982</v>
      </c>
      <c r="AH133" s="1">
        <v>7000000</v>
      </c>
      <c r="AI133">
        <v>0</v>
      </c>
      <c r="AJ133">
        <v>0</v>
      </c>
      <c r="AK133">
        <v>0</v>
      </c>
      <c r="AL133" s="1">
        <v>7000000</v>
      </c>
      <c r="AM133" s="5">
        <v>-7874536.0800000001</v>
      </c>
      <c r="AN133" s="1">
        <f t="shared" si="12"/>
        <v>27125463.920000002</v>
      </c>
      <c r="AO133" s="1">
        <f t="shared" si="13"/>
        <v>0</v>
      </c>
    </row>
    <row r="134" spans="1:41" x14ac:dyDescent="0.3">
      <c r="A134" s="10" t="s">
        <v>106</v>
      </c>
      <c r="B134" t="s">
        <v>107</v>
      </c>
      <c r="C134" t="s">
        <v>538</v>
      </c>
      <c r="D134" t="s">
        <v>158</v>
      </c>
      <c r="E134" t="s">
        <v>159</v>
      </c>
      <c r="F134" t="s">
        <v>49</v>
      </c>
      <c r="G134" t="s">
        <v>50</v>
      </c>
      <c r="H134" t="s">
        <v>531</v>
      </c>
      <c r="I134" t="s">
        <v>51</v>
      </c>
      <c r="J134" t="s">
        <v>52</v>
      </c>
      <c r="K134">
        <v>6</v>
      </c>
      <c r="L134" t="s">
        <v>40</v>
      </c>
      <c r="M134" t="s">
        <v>53</v>
      </c>
      <c r="N134" t="s">
        <v>54</v>
      </c>
      <c r="O134">
        <v>23</v>
      </c>
      <c r="P134" t="s">
        <v>165</v>
      </c>
      <c r="Q134">
        <v>2000</v>
      </c>
      <c r="R134" t="s">
        <v>66</v>
      </c>
      <c r="S134">
        <v>2611</v>
      </c>
      <c r="T134" t="s">
        <v>77</v>
      </c>
      <c r="U134">
        <v>0</v>
      </c>
      <c r="V134" t="s">
        <v>46</v>
      </c>
      <c r="W134" s="1">
        <v>9000000</v>
      </c>
      <c r="X134" s="1">
        <v>7000000</v>
      </c>
      <c r="Y134" s="1">
        <v>6574917.4900000002</v>
      </c>
      <c r="Z134" s="1">
        <v>6574917.4900000002</v>
      </c>
      <c r="AA134" s="1">
        <v>6574917.4900000002</v>
      </c>
      <c r="AB134" s="2">
        <f t="shared" ref="AB134:AB198" si="14">Z134-AA134</f>
        <v>0</v>
      </c>
      <c r="AC134" s="1">
        <v>6574917.4900000002</v>
      </c>
      <c r="AD134" s="2">
        <f t="shared" ref="AD134:AD198" si="15">AA134-AC134</f>
        <v>0</v>
      </c>
      <c r="AE134" s="1">
        <v>6574917.4900000002</v>
      </c>
      <c r="AF134" s="2">
        <f t="shared" ref="AF134:AF198" si="16">AC134-AE134</f>
        <v>0</v>
      </c>
      <c r="AG134" s="3">
        <f t="shared" ref="AG134:AG198" si="17">W134-Y134</f>
        <v>2425082.5099999998</v>
      </c>
      <c r="AH134" s="1">
        <v>2000000</v>
      </c>
      <c r="AI134">
        <v>0</v>
      </c>
      <c r="AJ134">
        <v>0</v>
      </c>
      <c r="AK134">
        <v>0</v>
      </c>
      <c r="AL134" s="1">
        <v>2000000</v>
      </c>
      <c r="AM134" s="5">
        <v>-2425082.5099999998</v>
      </c>
      <c r="AN134" s="1">
        <f t="shared" si="12"/>
        <v>6574917.4900000002</v>
      </c>
      <c r="AO134" s="1">
        <f t="shared" si="13"/>
        <v>0</v>
      </c>
    </row>
    <row r="135" spans="1:41" x14ac:dyDescent="0.3">
      <c r="A135" t="s">
        <v>199</v>
      </c>
      <c r="B135" t="s">
        <v>200</v>
      </c>
      <c r="C135" t="s">
        <v>538</v>
      </c>
      <c r="D135" t="s">
        <v>108</v>
      </c>
      <c r="E135" t="s">
        <v>109</v>
      </c>
      <c r="F135" t="s">
        <v>49</v>
      </c>
      <c r="G135" t="s">
        <v>50</v>
      </c>
      <c r="H135" t="s">
        <v>531</v>
      </c>
      <c r="I135" t="s">
        <v>51</v>
      </c>
      <c r="J135" t="s">
        <v>52</v>
      </c>
      <c r="K135">
        <v>6</v>
      </c>
      <c r="L135" t="s">
        <v>40</v>
      </c>
      <c r="M135" t="s">
        <v>53</v>
      </c>
      <c r="N135" t="s">
        <v>54</v>
      </c>
      <c r="O135">
        <v>22</v>
      </c>
      <c r="P135" t="s">
        <v>121</v>
      </c>
      <c r="Q135">
        <v>2000</v>
      </c>
      <c r="R135" t="s">
        <v>66</v>
      </c>
      <c r="S135">
        <v>2611</v>
      </c>
      <c r="T135" t="s">
        <v>77</v>
      </c>
      <c r="U135">
        <v>0</v>
      </c>
      <c r="V135" t="s">
        <v>46</v>
      </c>
      <c r="W135">
        <v>0</v>
      </c>
      <c r="X135">
        <v>0</v>
      </c>
      <c r="Y135" s="1">
        <v>3306961.43</v>
      </c>
      <c r="Z135" s="1">
        <v>3306961.43</v>
      </c>
      <c r="AA135" s="1">
        <v>3306961.43</v>
      </c>
      <c r="AB135" s="2">
        <f t="shared" si="14"/>
        <v>0</v>
      </c>
      <c r="AC135" s="1">
        <v>3306961.43</v>
      </c>
      <c r="AD135" s="2">
        <f t="shared" si="15"/>
        <v>0</v>
      </c>
      <c r="AE135">
        <v>0</v>
      </c>
      <c r="AF135" s="2">
        <f t="shared" si="16"/>
        <v>3306961.43</v>
      </c>
      <c r="AG135" s="3">
        <f t="shared" si="17"/>
        <v>-3306961.43</v>
      </c>
      <c r="AH135">
        <v>0</v>
      </c>
      <c r="AI135">
        <v>0</v>
      </c>
      <c r="AJ135">
        <v>0</v>
      </c>
      <c r="AK135">
        <v>0</v>
      </c>
      <c r="AL135">
        <v>0</v>
      </c>
      <c r="AM135" s="5">
        <v>7000000</v>
      </c>
      <c r="AN135" s="1">
        <f t="shared" ref="AN135:AN199" si="18">W135+AM135</f>
        <v>7000000</v>
      </c>
      <c r="AO135" s="1">
        <f t="shared" ref="AO135:AO199" si="19">AN135-Y135</f>
        <v>3693038.57</v>
      </c>
    </row>
    <row r="136" spans="1:41" x14ac:dyDescent="0.3">
      <c r="A136" t="s">
        <v>199</v>
      </c>
      <c r="B136" t="s">
        <v>200</v>
      </c>
      <c r="C136" t="s">
        <v>538</v>
      </c>
      <c r="D136" t="s">
        <v>34</v>
      </c>
      <c r="E136" t="s">
        <v>35</v>
      </c>
      <c r="F136" t="s">
        <v>49</v>
      </c>
      <c r="G136" t="s">
        <v>50</v>
      </c>
      <c r="H136" t="s">
        <v>531</v>
      </c>
      <c r="I136" t="s">
        <v>51</v>
      </c>
      <c r="J136" t="s">
        <v>52</v>
      </c>
      <c r="K136">
        <v>6</v>
      </c>
      <c r="L136" t="s">
        <v>40</v>
      </c>
      <c r="M136" t="s">
        <v>53</v>
      </c>
      <c r="N136" t="s">
        <v>54</v>
      </c>
      <c r="O136">
        <v>21</v>
      </c>
      <c r="P136" t="s">
        <v>71</v>
      </c>
      <c r="Q136">
        <v>2000</v>
      </c>
      <c r="R136" t="s">
        <v>66</v>
      </c>
      <c r="S136">
        <v>2611</v>
      </c>
      <c r="T136" t="s">
        <v>77</v>
      </c>
      <c r="U136">
        <v>0</v>
      </c>
      <c r="V136" t="s">
        <v>46</v>
      </c>
      <c r="W136" s="1">
        <v>48919224.159999996</v>
      </c>
      <c r="X136" s="1">
        <v>35000000</v>
      </c>
      <c r="Y136" s="1">
        <v>45259462.710000001</v>
      </c>
      <c r="Z136" s="1">
        <v>45259462.710000001</v>
      </c>
      <c r="AA136" s="1">
        <v>45175367.409999996</v>
      </c>
      <c r="AB136" s="2">
        <f t="shared" si="14"/>
        <v>84095.30000000447</v>
      </c>
      <c r="AC136" s="1">
        <v>41205200.399999999</v>
      </c>
      <c r="AD136" s="2">
        <f t="shared" si="15"/>
        <v>3970167.0099999979</v>
      </c>
      <c r="AE136" s="1">
        <v>41149411.200000003</v>
      </c>
      <c r="AF136" s="2">
        <f t="shared" si="16"/>
        <v>55789.19999999553</v>
      </c>
      <c r="AG136" s="3">
        <f t="shared" si="17"/>
        <v>3659761.4499999955</v>
      </c>
      <c r="AH136" s="1">
        <v>6660000</v>
      </c>
      <c r="AI136" s="1">
        <v>7927042.3399999999</v>
      </c>
      <c r="AJ136">
        <v>0</v>
      </c>
      <c r="AK136" s="1">
        <v>667818.18000000005</v>
      </c>
      <c r="AL136" s="1">
        <v>13919224.16</v>
      </c>
      <c r="AM136" s="6">
        <v>500000</v>
      </c>
      <c r="AN136" s="1">
        <f t="shared" si="18"/>
        <v>49419224.159999996</v>
      </c>
      <c r="AO136" s="1">
        <f t="shared" si="19"/>
        <v>4159761.4499999955</v>
      </c>
    </row>
    <row r="137" spans="1:41" x14ac:dyDescent="0.3">
      <c r="A137" t="s">
        <v>199</v>
      </c>
      <c r="B137" t="s">
        <v>200</v>
      </c>
      <c r="C137" t="s">
        <v>538</v>
      </c>
      <c r="D137" t="s">
        <v>158</v>
      </c>
      <c r="E137" t="s">
        <v>159</v>
      </c>
      <c r="F137" t="s">
        <v>49</v>
      </c>
      <c r="G137" t="s">
        <v>50</v>
      </c>
      <c r="H137" t="s">
        <v>531</v>
      </c>
      <c r="I137" t="s">
        <v>51</v>
      </c>
      <c r="J137" t="s">
        <v>52</v>
      </c>
      <c r="K137">
        <v>6</v>
      </c>
      <c r="L137" t="s">
        <v>40</v>
      </c>
      <c r="M137" t="s">
        <v>53</v>
      </c>
      <c r="N137" t="s">
        <v>54</v>
      </c>
      <c r="O137">
        <v>23</v>
      </c>
      <c r="P137" t="s">
        <v>165</v>
      </c>
      <c r="Q137">
        <v>2000</v>
      </c>
      <c r="R137" t="s">
        <v>66</v>
      </c>
      <c r="S137">
        <v>2611</v>
      </c>
      <c r="T137" t="s">
        <v>77</v>
      </c>
      <c r="U137">
        <v>0</v>
      </c>
      <c r="V137" t="s">
        <v>46</v>
      </c>
      <c r="W137" s="1">
        <v>1222122.3999999999</v>
      </c>
      <c r="X137">
        <v>0</v>
      </c>
      <c r="Y137" s="1">
        <v>1222122.3999999999</v>
      </c>
      <c r="Z137" s="1">
        <v>1222122.3999999999</v>
      </c>
      <c r="AA137" s="1">
        <v>1222122.3999999999</v>
      </c>
      <c r="AB137" s="2">
        <f t="shared" si="14"/>
        <v>0</v>
      </c>
      <c r="AC137" s="1">
        <v>1222122.3999999999</v>
      </c>
      <c r="AD137" s="2">
        <f t="shared" si="15"/>
        <v>0</v>
      </c>
      <c r="AE137">
        <v>0</v>
      </c>
      <c r="AF137" s="2">
        <f t="shared" si="16"/>
        <v>1222122.3999999999</v>
      </c>
      <c r="AG137" s="3">
        <f t="shared" si="17"/>
        <v>0</v>
      </c>
      <c r="AH137">
        <v>0</v>
      </c>
      <c r="AI137" s="1">
        <v>1222122.3999999999</v>
      </c>
      <c r="AJ137">
        <v>0</v>
      </c>
      <c r="AK137">
        <v>0</v>
      </c>
      <c r="AL137" s="1">
        <v>1222122.3999999999</v>
      </c>
      <c r="AM137" s="7">
        <v>1300000</v>
      </c>
      <c r="AN137" s="1">
        <f t="shared" si="18"/>
        <v>2522122.4</v>
      </c>
      <c r="AO137" s="1">
        <f t="shared" si="19"/>
        <v>1300000</v>
      </c>
    </row>
    <row r="138" spans="1:41" x14ac:dyDescent="0.3">
      <c r="A138" t="s">
        <v>59</v>
      </c>
      <c r="B138" t="s">
        <v>60</v>
      </c>
      <c r="C138" t="s">
        <v>538</v>
      </c>
      <c r="D138" t="s">
        <v>34</v>
      </c>
      <c r="E138" t="s">
        <v>35</v>
      </c>
      <c r="F138" t="s">
        <v>49</v>
      </c>
      <c r="G138" t="s">
        <v>50</v>
      </c>
      <c r="H138" t="s">
        <v>531</v>
      </c>
      <c r="I138" t="s">
        <v>61</v>
      </c>
      <c r="J138" t="s">
        <v>62</v>
      </c>
      <c r="K138">
        <v>6</v>
      </c>
      <c r="L138" t="s">
        <v>40</v>
      </c>
      <c r="M138" t="s">
        <v>63</v>
      </c>
      <c r="N138" t="s">
        <v>64</v>
      </c>
      <c r="O138">
        <v>3</v>
      </c>
      <c r="P138" t="s">
        <v>65</v>
      </c>
      <c r="Q138">
        <v>2000</v>
      </c>
      <c r="R138" t="s">
        <v>66</v>
      </c>
      <c r="S138">
        <v>2711</v>
      </c>
      <c r="T138" t="s">
        <v>67</v>
      </c>
      <c r="U138">
        <v>47</v>
      </c>
      <c r="V138" t="s">
        <v>68</v>
      </c>
      <c r="W138">
        <v>0</v>
      </c>
      <c r="X138">
        <v>0</v>
      </c>
      <c r="Y138">
        <v>0</v>
      </c>
      <c r="Z138">
        <v>0</v>
      </c>
      <c r="AA138">
        <v>0</v>
      </c>
      <c r="AB138" s="2">
        <f t="shared" si="14"/>
        <v>0</v>
      </c>
      <c r="AC138">
        <v>0</v>
      </c>
      <c r="AD138" s="2">
        <f t="shared" si="15"/>
        <v>0</v>
      </c>
      <c r="AE138">
        <v>0</v>
      </c>
      <c r="AF138" s="2">
        <f t="shared" si="16"/>
        <v>0</v>
      </c>
      <c r="AG138" s="3">
        <f t="shared" si="17"/>
        <v>0</v>
      </c>
      <c r="AH138">
        <v>0</v>
      </c>
      <c r="AI138">
        <v>0</v>
      </c>
      <c r="AJ138">
        <v>0</v>
      </c>
      <c r="AK138">
        <v>0</v>
      </c>
      <c r="AL138">
        <v>0</v>
      </c>
      <c r="AN138" s="1">
        <f t="shared" si="18"/>
        <v>0</v>
      </c>
      <c r="AO138" s="1">
        <f t="shared" si="19"/>
        <v>0</v>
      </c>
    </row>
    <row r="139" spans="1:41" x14ac:dyDescent="0.3">
      <c r="A139" t="s">
        <v>59</v>
      </c>
      <c r="B139" t="s">
        <v>60</v>
      </c>
      <c r="C139" t="s">
        <v>538</v>
      </c>
      <c r="D139" t="s">
        <v>34</v>
      </c>
      <c r="E139" t="s">
        <v>35</v>
      </c>
      <c r="F139" t="s">
        <v>49</v>
      </c>
      <c r="G139" t="s">
        <v>50</v>
      </c>
      <c r="H139" t="s">
        <v>531</v>
      </c>
      <c r="I139" t="s">
        <v>61</v>
      </c>
      <c r="J139" t="s">
        <v>62</v>
      </c>
      <c r="K139">
        <v>6</v>
      </c>
      <c r="L139" t="s">
        <v>40</v>
      </c>
      <c r="M139" t="s">
        <v>63</v>
      </c>
      <c r="N139" t="s">
        <v>64</v>
      </c>
      <c r="O139">
        <v>3</v>
      </c>
      <c r="P139" t="s">
        <v>65</v>
      </c>
      <c r="Q139">
        <v>2000</v>
      </c>
      <c r="R139" t="s">
        <v>66</v>
      </c>
      <c r="S139">
        <v>2711</v>
      </c>
      <c r="T139" t="s">
        <v>67</v>
      </c>
      <c r="U139">
        <v>56</v>
      </c>
      <c r="V139" t="s">
        <v>69</v>
      </c>
      <c r="W139">
        <v>0</v>
      </c>
      <c r="X139">
        <v>0</v>
      </c>
      <c r="Y139">
        <v>0</v>
      </c>
      <c r="Z139">
        <v>0</v>
      </c>
      <c r="AA139">
        <v>0</v>
      </c>
      <c r="AB139" s="2">
        <f t="shared" si="14"/>
        <v>0</v>
      </c>
      <c r="AC139">
        <v>0</v>
      </c>
      <c r="AD139" s="2">
        <f t="shared" si="15"/>
        <v>0</v>
      </c>
      <c r="AE139">
        <v>0</v>
      </c>
      <c r="AF139" s="2">
        <f t="shared" si="16"/>
        <v>0</v>
      </c>
      <c r="AG139" s="3">
        <f t="shared" si="17"/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N139" s="1">
        <f t="shared" si="18"/>
        <v>0</v>
      </c>
      <c r="AO139" s="1">
        <f t="shared" si="19"/>
        <v>0</v>
      </c>
    </row>
    <row r="140" spans="1:41" x14ac:dyDescent="0.3">
      <c r="A140" t="s">
        <v>59</v>
      </c>
      <c r="B140" t="s">
        <v>60</v>
      </c>
      <c r="C140" t="s">
        <v>538</v>
      </c>
      <c r="D140" t="s">
        <v>34</v>
      </c>
      <c r="E140" t="s">
        <v>35</v>
      </c>
      <c r="F140" t="s">
        <v>49</v>
      </c>
      <c r="G140" t="s">
        <v>50</v>
      </c>
      <c r="H140" t="s">
        <v>531</v>
      </c>
      <c r="I140" t="s">
        <v>51</v>
      </c>
      <c r="J140" t="s">
        <v>52</v>
      </c>
      <c r="K140">
        <v>6</v>
      </c>
      <c r="L140" t="s">
        <v>40</v>
      </c>
      <c r="M140" t="s">
        <v>53</v>
      </c>
      <c r="N140" t="s">
        <v>54</v>
      </c>
      <c r="O140">
        <v>21</v>
      </c>
      <c r="P140" t="s">
        <v>71</v>
      </c>
      <c r="Q140">
        <v>2000</v>
      </c>
      <c r="R140" t="s">
        <v>66</v>
      </c>
      <c r="S140">
        <v>2711</v>
      </c>
      <c r="T140" t="s">
        <v>67</v>
      </c>
      <c r="U140">
        <v>62</v>
      </c>
      <c r="V140" t="s">
        <v>68</v>
      </c>
      <c r="W140" s="1">
        <v>3150</v>
      </c>
      <c r="X140">
        <v>0</v>
      </c>
      <c r="Y140" s="1">
        <v>2919.14</v>
      </c>
      <c r="Z140" s="1">
        <v>2919.14</v>
      </c>
      <c r="AA140">
        <v>0</v>
      </c>
      <c r="AB140" s="2">
        <f t="shared" si="14"/>
        <v>2919.14</v>
      </c>
      <c r="AC140">
        <v>0</v>
      </c>
      <c r="AD140" s="2">
        <f t="shared" si="15"/>
        <v>0</v>
      </c>
      <c r="AE140">
        <v>0</v>
      </c>
      <c r="AF140" s="2">
        <f t="shared" si="16"/>
        <v>0</v>
      </c>
      <c r="AG140" s="3">
        <f t="shared" si="17"/>
        <v>230.86000000000013</v>
      </c>
      <c r="AH140" s="1">
        <v>3150</v>
      </c>
      <c r="AI140">
        <v>0</v>
      </c>
      <c r="AJ140">
        <v>0</v>
      </c>
      <c r="AK140">
        <v>0</v>
      </c>
      <c r="AL140" s="1">
        <v>3150</v>
      </c>
      <c r="AN140" s="1">
        <f t="shared" si="18"/>
        <v>3150</v>
      </c>
      <c r="AO140" s="1">
        <f t="shared" si="19"/>
        <v>230.86000000000013</v>
      </c>
    </row>
    <row r="141" spans="1:41" x14ac:dyDescent="0.3">
      <c r="A141" t="s">
        <v>59</v>
      </c>
      <c r="B141" t="s">
        <v>60</v>
      </c>
      <c r="C141" t="s">
        <v>538</v>
      </c>
      <c r="D141" t="s">
        <v>34</v>
      </c>
      <c r="E141" t="s">
        <v>35</v>
      </c>
      <c r="F141" t="s">
        <v>49</v>
      </c>
      <c r="G141" t="s">
        <v>50</v>
      </c>
      <c r="H141" t="s">
        <v>531</v>
      </c>
      <c r="I141" t="s">
        <v>51</v>
      </c>
      <c r="J141" t="s">
        <v>52</v>
      </c>
      <c r="K141">
        <v>6</v>
      </c>
      <c r="L141" t="s">
        <v>40</v>
      </c>
      <c r="M141" t="s">
        <v>53</v>
      </c>
      <c r="N141" t="s">
        <v>54</v>
      </c>
      <c r="O141">
        <v>21</v>
      </c>
      <c r="P141" t="s">
        <v>71</v>
      </c>
      <c r="Q141">
        <v>2000</v>
      </c>
      <c r="R141" t="s">
        <v>66</v>
      </c>
      <c r="S141">
        <v>2711</v>
      </c>
      <c r="T141" t="s">
        <v>67</v>
      </c>
      <c r="U141">
        <v>64</v>
      </c>
      <c r="V141" t="s">
        <v>69</v>
      </c>
      <c r="W141" s="1">
        <v>4500</v>
      </c>
      <c r="X141">
        <v>0</v>
      </c>
      <c r="Y141" s="1">
        <v>4495</v>
      </c>
      <c r="Z141" s="1">
        <v>4495</v>
      </c>
      <c r="AA141" s="1">
        <v>4495</v>
      </c>
      <c r="AB141" s="2">
        <f t="shared" si="14"/>
        <v>0</v>
      </c>
      <c r="AC141">
        <v>0</v>
      </c>
      <c r="AD141" s="2">
        <f t="shared" si="15"/>
        <v>4495</v>
      </c>
      <c r="AE141">
        <v>0</v>
      </c>
      <c r="AF141" s="2">
        <f t="shared" si="16"/>
        <v>0</v>
      </c>
      <c r="AG141" s="3">
        <f t="shared" si="17"/>
        <v>5</v>
      </c>
      <c r="AH141" s="1">
        <v>4500</v>
      </c>
      <c r="AI141">
        <v>0</v>
      </c>
      <c r="AJ141">
        <v>0</v>
      </c>
      <c r="AK141">
        <v>0</v>
      </c>
      <c r="AL141" s="1">
        <v>4500</v>
      </c>
      <c r="AN141" s="1">
        <f t="shared" si="18"/>
        <v>4500</v>
      </c>
      <c r="AO141" s="1">
        <f t="shared" si="19"/>
        <v>5</v>
      </c>
    </row>
    <row r="142" spans="1:41" x14ac:dyDescent="0.3">
      <c r="A142" t="s">
        <v>199</v>
      </c>
      <c r="B142" t="s">
        <v>200</v>
      </c>
      <c r="C142" t="s">
        <v>538</v>
      </c>
      <c r="D142" t="s">
        <v>108</v>
      </c>
      <c r="E142" t="s">
        <v>109</v>
      </c>
      <c r="F142" t="s">
        <v>110</v>
      </c>
      <c r="G142" t="s">
        <v>111</v>
      </c>
      <c r="H142" t="s">
        <v>531</v>
      </c>
      <c r="I142" t="s">
        <v>112</v>
      </c>
      <c r="J142" t="s">
        <v>113</v>
      </c>
      <c r="K142">
        <v>7</v>
      </c>
      <c r="L142" t="s">
        <v>114</v>
      </c>
      <c r="M142" t="s">
        <v>115</v>
      </c>
      <c r="N142" t="s">
        <v>116</v>
      </c>
      <c r="O142">
        <v>41</v>
      </c>
      <c r="P142" t="s">
        <v>119</v>
      </c>
      <c r="Q142">
        <v>2000</v>
      </c>
      <c r="R142" t="s">
        <v>66</v>
      </c>
      <c r="S142">
        <v>2711</v>
      </c>
      <c r="T142" t="s">
        <v>67</v>
      </c>
      <c r="U142">
        <v>0</v>
      </c>
      <c r="V142" t="s">
        <v>46</v>
      </c>
      <c r="W142" s="1">
        <v>1093153.8400000001</v>
      </c>
      <c r="X142" s="1">
        <v>1300000</v>
      </c>
      <c r="Y142" s="1">
        <v>1093153.8400000001</v>
      </c>
      <c r="Z142" s="1">
        <v>1093153.8400000001</v>
      </c>
      <c r="AA142" s="1">
        <v>1055484</v>
      </c>
      <c r="AB142" s="2">
        <f t="shared" si="14"/>
        <v>37669.840000000084</v>
      </c>
      <c r="AC142">
        <v>0</v>
      </c>
      <c r="AD142" s="2">
        <f t="shared" si="15"/>
        <v>1055484</v>
      </c>
      <c r="AE142">
        <v>0</v>
      </c>
      <c r="AF142" s="2">
        <f t="shared" si="16"/>
        <v>0</v>
      </c>
      <c r="AG142" s="3">
        <f t="shared" si="17"/>
        <v>0</v>
      </c>
      <c r="AH142">
        <v>0</v>
      </c>
      <c r="AI142">
        <v>0</v>
      </c>
      <c r="AJ142">
        <v>0</v>
      </c>
      <c r="AK142" s="1">
        <v>206846.16</v>
      </c>
      <c r="AL142" s="1">
        <v>-206846.16</v>
      </c>
      <c r="AN142" s="1">
        <f t="shared" si="18"/>
        <v>1093153.8400000001</v>
      </c>
      <c r="AO142" s="1">
        <f t="shared" si="19"/>
        <v>0</v>
      </c>
    </row>
    <row r="143" spans="1:41" x14ac:dyDescent="0.3">
      <c r="A143" t="s">
        <v>199</v>
      </c>
      <c r="B143" t="s">
        <v>200</v>
      </c>
      <c r="C143" t="s">
        <v>539</v>
      </c>
      <c r="D143" t="s">
        <v>130</v>
      </c>
      <c r="E143" t="s">
        <v>131</v>
      </c>
      <c r="F143" t="s">
        <v>49</v>
      </c>
      <c r="G143" t="s">
        <v>50</v>
      </c>
      <c r="H143" t="s">
        <v>531</v>
      </c>
      <c r="I143" t="s">
        <v>132</v>
      </c>
      <c r="J143" t="s">
        <v>133</v>
      </c>
      <c r="K143">
        <v>3</v>
      </c>
      <c r="L143" t="s">
        <v>134</v>
      </c>
      <c r="M143" t="s">
        <v>135</v>
      </c>
      <c r="N143" t="s">
        <v>136</v>
      </c>
      <c r="O143">
        <v>35</v>
      </c>
      <c r="P143" t="s">
        <v>137</v>
      </c>
      <c r="Q143">
        <v>2000</v>
      </c>
      <c r="R143" t="s">
        <v>66</v>
      </c>
      <c r="S143">
        <v>2711</v>
      </c>
      <c r="T143" t="s">
        <v>67</v>
      </c>
      <c r="U143">
        <v>0</v>
      </c>
      <c r="V143" t="s">
        <v>46</v>
      </c>
      <c r="W143">
        <v>0</v>
      </c>
      <c r="X143" s="1">
        <v>150000</v>
      </c>
      <c r="Y143">
        <v>0</v>
      </c>
      <c r="Z143">
        <v>0</v>
      </c>
      <c r="AA143">
        <v>0</v>
      </c>
      <c r="AB143" s="2">
        <f t="shared" si="14"/>
        <v>0</v>
      </c>
      <c r="AC143">
        <v>0</v>
      </c>
      <c r="AD143" s="2">
        <f t="shared" si="15"/>
        <v>0</v>
      </c>
      <c r="AE143">
        <v>0</v>
      </c>
      <c r="AF143" s="2">
        <f t="shared" si="16"/>
        <v>0</v>
      </c>
      <c r="AG143" s="3">
        <f t="shared" si="17"/>
        <v>0</v>
      </c>
      <c r="AH143">
        <v>0</v>
      </c>
      <c r="AI143">
        <v>0</v>
      </c>
      <c r="AJ143">
        <v>0</v>
      </c>
      <c r="AK143" s="1">
        <v>150000</v>
      </c>
      <c r="AL143" s="1">
        <v>-150000</v>
      </c>
      <c r="AN143" s="1">
        <f t="shared" si="18"/>
        <v>0</v>
      </c>
      <c r="AO143" s="1">
        <f t="shared" si="19"/>
        <v>0</v>
      </c>
    </row>
    <row r="144" spans="1:41" x14ac:dyDescent="0.3">
      <c r="A144" t="s">
        <v>199</v>
      </c>
      <c r="B144" t="s">
        <v>200</v>
      </c>
      <c r="C144" t="s">
        <v>539</v>
      </c>
      <c r="D144" t="s">
        <v>315</v>
      </c>
      <c r="E144" t="s">
        <v>316</v>
      </c>
      <c r="F144" t="s">
        <v>49</v>
      </c>
      <c r="G144" t="s">
        <v>50</v>
      </c>
      <c r="H144" t="s">
        <v>531</v>
      </c>
      <c r="I144" t="s">
        <v>132</v>
      </c>
      <c r="J144" t="s">
        <v>133</v>
      </c>
      <c r="K144">
        <v>3</v>
      </c>
      <c r="L144" t="s">
        <v>134</v>
      </c>
      <c r="M144" t="s">
        <v>317</v>
      </c>
      <c r="N144" t="s">
        <v>318</v>
      </c>
      <c r="O144">
        <v>39</v>
      </c>
      <c r="P144" t="s">
        <v>319</v>
      </c>
      <c r="Q144">
        <v>2000</v>
      </c>
      <c r="R144" t="s">
        <v>66</v>
      </c>
      <c r="S144">
        <v>2711</v>
      </c>
      <c r="T144" t="s">
        <v>67</v>
      </c>
      <c r="U144">
        <v>0</v>
      </c>
      <c r="V144" t="s">
        <v>46</v>
      </c>
      <c r="W144" s="1">
        <v>1195892.72</v>
      </c>
      <c r="X144" s="1">
        <v>1187100</v>
      </c>
      <c r="Y144" s="1">
        <v>1195892.72</v>
      </c>
      <c r="Z144" s="1">
        <v>1195892.72</v>
      </c>
      <c r="AA144" s="1">
        <v>951624.56</v>
      </c>
      <c r="AB144" s="2">
        <f t="shared" si="14"/>
        <v>244268.15999999992</v>
      </c>
      <c r="AC144" s="1">
        <v>951624.56</v>
      </c>
      <c r="AD144" s="2">
        <f t="shared" si="15"/>
        <v>0</v>
      </c>
      <c r="AE144" s="1">
        <v>951624.56</v>
      </c>
      <c r="AF144" s="2">
        <f t="shared" si="16"/>
        <v>0</v>
      </c>
      <c r="AG144" s="3">
        <f t="shared" si="17"/>
        <v>0</v>
      </c>
      <c r="AH144">
        <v>0</v>
      </c>
      <c r="AI144" s="1">
        <v>8792.7199999999993</v>
      </c>
      <c r="AJ144">
        <v>0</v>
      </c>
      <c r="AK144">
        <v>0</v>
      </c>
      <c r="AL144" s="1">
        <v>8792.7199999999993</v>
      </c>
      <c r="AN144" s="1">
        <f t="shared" si="18"/>
        <v>1195892.72</v>
      </c>
      <c r="AO144" s="1">
        <f t="shared" si="19"/>
        <v>0</v>
      </c>
    </row>
    <row r="145" spans="1:41" x14ac:dyDescent="0.3">
      <c r="A145" t="s">
        <v>199</v>
      </c>
      <c r="B145" t="s">
        <v>200</v>
      </c>
      <c r="C145" t="s">
        <v>538</v>
      </c>
      <c r="D145" t="s">
        <v>34</v>
      </c>
      <c r="E145" t="s">
        <v>35</v>
      </c>
      <c r="F145" t="s">
        <v>49</v>
      </c>
      <c r="G145" t="s">
        <v>50</v>
      </c>
      <c r="H145" t="s">
        <v>531</v>
      </c>
      <c r="I145" t="s">
        <v>61</v>
      </c>
      <c r="J145" t="s">
        <v>62</v>
      </c>
      <c r="K145">
        <v>6</v>
      </c>
      <c r="L145" t="s">
        <v>40</v>
      </c>
      <c r="M145" t="s">
        <v>63</v>
      </c>
      <c r="N145" t="s">
        <v>64</v>
      </c>
      <c r="O145">
        <v>3</v>
      </c>
      <c r="P145" t="s">
        <v>65</v>
      </c>
      <c r="Q145">
        <v>2000</v>
      </c>
      <c r="R145" t="s">
        <v>66</v>
      </c>
      <c r="S145">
        <v>2711</v>
      </c>
      <c r="T145" t="s">
        <v>67</v>
      </c>
      <c r="U145">
        <v>0</v>
      </c>
      <c r="V145" t="s">
        <v>46</v>
      </c>
      <c r="W145" s="1">
        <v>484607.4</v>
      </c>
      <c r="X145" s="1">
        <v>1500000</v>
      </c>
      <c r="Y145" s="1">
        <v>484607.4</v>
      </c>
      <c r="Z145" s="1">
        <v>484607.4</v>
      </c>
      <c r="AA145" s="1">
        <v>484607.4</v>
      </c>
      <c r="AB145" s="2">
        <f t="shared" si="14"/>
        <v>0</v>
      </c>
      <c r="AC145" s="1">
        <v>484607.4</v>
      </c>
      <c r="AD145" s="2">
        <f t="shared" si="15"/>
        <v>0</v>
      </c>
      <c r="AE145" s="1">
        <v>484607.4</v>
      </c>
      <c r="AF145" s="2">
        <f t="shared" si="16"/>
        <v>0</v>
      </c>
      <c r="AG145" s="3">
        <f t="shared" si="17"/>
        <v>0</v>
      </c>
      <c r="AH145" s="1">
        <v>1276756.0900000001</v>
      </c>
      <c r="AI145" s="1">
        <v>150000</v>
      </c>
      <c r="AJ145">
        <v>0</v>
      </c>
      <c r="AK145" s="1">
        <v>2442148.69</v>
      </c>
      <c r="AL145" s="1">
        <v>-1015392.6</v>
      </c>
      <c r="AN145" s="1">
        <f t="shared" si="18"/>
        <v>484607.4</v>
      </c>
      <c r="AO145" s="1">
        <f t="shared" si="19"/>
        <v>0</v>
      </c>
    </row>
    <row r="146" spans="1:41" x14ac:dyDescent="0.3">
      <c r="A146" t="s">
        <v>199</v>
      </c>
      <c r="B146" t="s">
        <v>200</v>
      </c>
      <c r="C146" t="s">
        <v>539</v>
      </c>
      <c r="D146" t="s">
        <v>237</v>
      </c>
      <c r="E146" t="s">
        <v>238</v>
      </c>
      <c r="F146" t="s">
        <v>93</v>
      </c>
      <c r="G146" t="s">
        <v>94</v>
      </c>
      <c r="H146" t="s">
        <v>531</v>
      </c>
      <c r="I146" t="s">
        <v>160</v>
      </c>
      <c r="J146" t="s">
        <v>161</v>
      </c>
      <c r="K146">
        <v>1</v>
      </c>
      <c r="L146" t="s">
        <v>184</v>
      </c>
      <c r="M146" t="s">
        <v>244</v>
      </c>
      <c r="N146" t="s">
        <v>245</v>
      </c>
      <c r="O146">
        <v>16</v>
      </c>
      <c r="P146" t="s">
        <v>246</v>
      </c>
      <c r="Q146">
        <v>2000</v>
      </c>
      <c r="R146" t="s">
        <v>66</v>
      </c>
      <c r="S146">
        <v>2721</v>
      </c>
      <c r="T146" t="s">
        <v>251</v>
      </c>
      <c r="U146">
        <v>0</v>
      </c>
      <c r="V146" t="s">
        <v>46</v>
      </c>
      <c r="W146" s="1">
        <v>39904</v>
      </c>
      <c r="X146">
        <v>0</v>
      </c>
      <c r="Y146" s="1">
        <v>39904</v>
      </c>
      <c r="Z146" s="1">
        <v>19952</v>
      </c>
      <c r="AA146">
        <v>0</v>
      </c>
      <c r="AB146" s="2">
        <f t="shared" si="14"/>
        <v>19952</v>
      </c>
      <c r="AC146">
        <v>0</v>
      </c>
      <c r="AD146" s="2">
        <f t="shared" si="15"/>
        <v>0</v>
      </c>
      <c r="AE146">
        <v>0</v>
      </c>
      <c r="AF146" s="2">
        <f t="shared" si="16"/>
        <v>0</v>
      </c>
      <c r="AG146" s="3">
        <f t="shared" si="17"/>
        <v>0</v>
      </c>
      <c r="AH146" s="1">
        <v>30000</v>
      </c>
      <c r="AI146" s="1">
        <v>49000</v>
      </c>
      <c r="AJ146">
        <v>0</v>
      </c>
      <c r="AK146" s="1">
        <v>39096</v>
      </c>
      <c r="AL146" s="1">
        <v>39904</v>
      </c>
      <c r="AN146" s="1">
        <f t="shared" si="18"/>
        <v>39904</v>
      </c>
      <c r="AO146" s="1">
        <f t="shared" si="19"/>
        <v>0</v>
      </c>
    </row>
    <row r="147" spans="1:41" x14ac:dyDescent="0.3">
      <c r="A147" t="s">
        <v>199</v>
      </c>
      <c r="B147" t="s">
        <v>200</v>
      </c>
      <c r="C147" t="s">
        <v>539</v>
      </c>
      <c r="D147" t="s">
        <v>237</v>
      </c>
      <c r="E147" t="s">
        <v>238</v>
      </c>
      <c r="F147" t="s">
        <v>49</v>
      </c>
      <c r="G147" t="s">
        <v>50</v>
      </c>
      <c r="H147" t="s">
        <v>531</v>
      </c>
      <c r="I147" t="s">
        <v>132</v>
      </c>
      <c r="J147" t="s">
        <v>133</v>
      </c>
      <c r="K147">
        <v>2</v>
      </c>
      <c r="L147" t="s">
        <v>255</v>
      </c>
      <c r="M147" t="s">
        <v>256</v>
      </c>
      <c r="N147" t="s">
        <v>257</v>
      </c>
      <c r="O147">
        <v>36</v>
      </c>
      <c r="P147" t="s">
        <v>258</v>
      </c>
      <c r="Q147">
        <v>2000</v>
      </c>
      <c r="R147" t="s">
        <v>66</v>
      </c>
      <c r="S147">
        <v>2721</v>
      </c>
      <c r="T147" t="s">
        <v>251</v>
      </c>
      <c r="U147">
        <v>0</v>
      </c>
      <c r="V147" t="s">
        <v>46</v>
      </c>
      <c r="W147" s="1">
        <v>334663.40999999997</v>
      </c>
      <c r="X147" s="1">
        <v>360000</v>
      </c>
      <c r="Y147" s="1">
        <v>334663.40999999997</v>
      </c>
      <c r="Z147" s="1">
        <v>334663.40999999997</v>
      </c>
      <c r="AA147" s="1">
        <v>330236.84999999998</v>
      </c>
      <c r="AB147" s="2">
        <f t="shared" si="14"/>
        <v>4426.5599999999977</v>
      </c>
      <c r="AC147" s="1">
        <v>301178.05</v>
      </c>
      <c r="AD147" s="2">
        <f t="shared" si="15"/>
        <v>29058.799999999988</v>
      </c>
      <c r="AE147" s="1">
        <v>301178.05</v>
      </c>
      <c r="AF147" s="2">
        <f t="shared" si="16"/>
        <v>0</v>
      </c>
      <c r="AG147" s="3">
        <f t="shared" si="17"/>
        <v>0</v>
      </c>
      <c r="AH147">
        <v>0</v>
      </c>
      <c r="AI147">
        <v>0</v>
      </c>
      <c r="AJ147">
        <v>0</v>
      </c>
      <c r="AK147" s="1">
        <v>25336.59</v>
      </c>
      <c r="AL147" s="1">
        <v>-25336.59</v>
      </c>
      <c r="AN147" s="1">
        <f t="shared" si="18"/>
        <v>334663.40999999997</v>
      </c>
      <c r="AO147" s="1">
        <f t="shared" si="19"/>
        <v>0</v>
      </c>
    </row>
    <row r="148" spans="1:41" x14ac:dyDescent="0.3">
      <c r="A148" t="s">
        <v>199</v>
      </c>
      <c r="B148" t="s">
        <v>200</v>
      </c>
      <c r="C148" t="s">
        <v>540</v>
      </c>
      <c r="D148" t="s">
        <v>122</v>
      </c>
      <c r="E148" t="s">
        <v>123</v>
      </c>
      <c r="F148" t="s">
        <v>49</v>
      </c>
      <c r="G148" t="s">
        <v>50</v>
      </c>
      <c r="H148" t="s">
        <v>531</v>
      </c>
      <c r="I148" t="s">
        <v>124</v>
      </c>
      <c r="J148" t="s">
        <v>125</v>
      </c>
      <c r="K148">
        <v>6</v>
      </c>
      <c r="L148" t="s">
        <v>40</v>
      </c>
      <c r="M148" t="s">
        <v>126</v>
      </c>
      <c r="N148" t="s">
        <v>127</v>
      </c>
      <c r="O148">
        <v>49</v>
      </c>
      <c r="P148" t="s">
        <v>295</v>
      </c>
      <c r="Q148">
        <v>2000</v>
      </c>
      <c r="R148" t="s">
        <v>66</v>
      </c>
      <c r="S148">
        <v>2721</v>
      </c>
      <c r="T148" t="s">
        <v>251</v>
      </c>
      <c r="U148">
        <v>0</v>
      </c>
      <c r="V148" t="s">
        <v>46</v>
      </c>
      <c r="W148" s="1">
        <v>15973.7</v>
      </c>
      <c r="X148" s="1">
        <v>15000</v>
      </c>
      <c r="Y148" s="1">
        <v>15973.7</v>
      </c>
      <c r="Z148" s="1">
        <v>15973.7</v>
      </c>
      <c r="AA148">
        <v>973.7</v>
      </c>
      <c r="AB148" s="2">
        <f t="shared" si="14"/>
        <v>15000</v>
      </c>
      <c r="AC148">
        <v>973.7</v>
      </c>
      <c r="AD148" s="2">
        <f t="shared" si="15"/>
        <v>0</v>
      </c>
      <c r="AE148">
        <v>0</v>
      </c>
      <c r="AF148" s="2">
        <f t="shared" si="16"/>
        <v>973.7</v>
      </c>
      <c r="AG148" s="3">
        <f t="shared" si="17"/>
        <v>0</v>
      </c>
      <c r="AH148" s="1">
        <v>15000</v>
      </c>
      <c r="AI148" s="1">
        <v>3100</v>
      </c>
      <c r="AJ148">
        <v>0</v>
      </c>
      <c r="AK148" s="1">
        <v>17126.3</v>
      </c>
      <c r="AL148">
        <v>973.7</v>
      </c>
      <c r="AN148" s="1">
        <f t="shared" si="18"/>
        <v>15973.7</v>
      </c>
      <c r="AO148" s="1">
        <f t="shared" si="19"/>
        <v>0</v>
      </c>
    </row>
    <row r="149" spans="1:41" x14ac:dyDescent="0.3">
      <c r="A149" t="s">
        <v>199</v>
      </c>
      <c r="B149" t="s">
        <v>200</v>
      </c>
      <c r="C149" t="s">
        <v>539</v>
      </c>
      <c r="D149" t="s">
        <v>130</v>
      </c>
      <c r="E149" t="s">
        <v>131</v>
      </c>
      <c r="F149" t="s">
        <v>49</v>
      </c>
      <c r="G149" t="s">
        <v>50</v>
      </c>
      <c r="H149" t="s">
        <v>531</v>
      </c>
      <c r="I149" t="s">
        <v>132</v>
      </c>
      <c r="J149" t="s">
        <v>133</v>
      </c>
      <c r="K149">
        <v>3</v>
      </c>
      <c r="L149" t="s">
        <v>134</v>
      </c>
      <c r="M149" t="s">
        <v>135</v>
      </c>
      <c r="N149" t="s">
        <v>136</v>
      </c>
      <c r="O149">
        <v>35</v>
      </c>
      <c r="P149" t="s">
        <v>137</v>
      </c>
      <c r="Q149">
        <v>2000</v>
      </c>
      <c r="R149" t="s">
        <v>66</v>
      </c>
      <c r="S149">
        <v>2721</v>
      </c>
      <c r="T149" t="s">
        <v>251</v>
      </c>
      <c r="U149">
        <v>0</v>
      </c>
      <c r="V149" t="s">
        <v>46</v>
      </c>
      <c r="W149" s="1">
        <v>180000</v>
      </c>
      <c r="X149" s="1">
        <v>180000</v>
      </c>
      <c r="Y149" s="1">
        <v>119808.4</v>
      </c>
      <c r="Z149" s="1">
        <v>119808.4</v>
      </c>
      <c r="AA149" s="1">
        <v>119808.4</v>
      </c>
      <c r="AB149" s="2">
        <f t="shared" si="14"/>
        <v>0</v>
      </c>
      <c r="AC149" s="1">
        <v>84290.240000000005</v>
      </c>
      <c r="AD149" s="2">
        <f t="shared" si="15"/>
        <v>35518.159999999989</v>
      </c>
      <c r="AE149" s="1">
        <v>84290.240000000005</v>
      </c>
      <c r="AF149" s="2">
        <f t="shared" si="16"/>
        <v>0</v>
      </c>
      <c r="AG149" s="3">
        <f t="shared" si="17"/>
        <v>60191.600000000006</v>
      </c>
      <c r="AH149">
        <v>0</v>
      </c>
      <c r="AI149">
        <v>0</v>
      </c>
      <c r="AJ149">
        <v>0</v>
      </c>
      <c r="AK149">
        <v>0</v>
      </c>
      <c r="AL149">
        <v>0</v>
      </c>
      <c r="AN149" s="1">
        <f t="shared" si="18"/>
        <v>180000</v>
      </c>
      <c r="AO149" s="1">
        <f t="shared" si="19"/>
        <v>60191.600000000006</v>
      </c>
    </row>
    <row r="150" spans="1:41" x14ac:dyDescent="0.3">
      <c r="A150" t="s">
        <v>199</v>
      </c>
      <c r="B150" t="s">
        <v>200</v>
      </c>
      <c r="C150" t="s">
        <v>539</v>
      </c>
      <c r="D150" t="s">
        <v>139</v>
      </c>
      <c r="E150" t="s">
        <v>140</v>
      </c>
      <c r="F150" t="s">
        <v>49</v>
      </c>
      <c r="G150" t="s">
        <v>50</v>
      </c>
      <c r="H150" t="s">
        <v>531</v>
      </c>
      <c r="I150" t="s">
        <v>132</v>
      </c>
      <c r="J150" t="s">
        <v>133</v>
      </c>
      <c r="K150">
        <v>3</v>
      </c>
      <c r="L150" t="s">
        <v>134</v>
      </c>
      <c r="M150" t="s">
        <v>141</v>
      </c>
      <c r="N150" t="s">
        <v>142</v>
      </c>
      <c r="O150">
        <v>34</v>
      </c>
      <c r="P150" t="s">
        <v>143</v>
      </c>
      <c r="Q150">
        <v>2000</v>
      </c>
      <c r="R150" t="s">
        <v>66</v>
      </c>
      <c r="S150">
        <v>2721</v>
      </c>
      <c r="T150" t="s">
        <v>251</v>
      </c>
      <c r="U150">
        <v>0</v>
      </c>
      <c r="V150" t="s">
        <v>46</v>
      </c>
      <c r="W150" s="1">
        <v>88525.4</v>
      </c>
      <c r="X150" s="1">
        <v>96000</v>
      </c>
      <c r="Y150" s="1">
        <v>88525.4</v>
      </c>
      <c r="Z150" s="1">
        <v>88525.4</v>
      </c>
      <c r="AA150" s="1">
        <v>88525.4</v>
      </c>
      <c r="AB150" s="2">
        <f t="shared" si="14"/>
        <v>0</v>
      </c>
      <c r="AC150" s="1">
        <v>88525.4</v>
      </c>
      <c r="AD150" s="2">
        <f t="shared" si="15"/>
        <v>0</v>
      </c>
      <c r="AE150" s="1">
        <v>88525.4</v>
      </c>
      <c r="AF150" s="2">
        <f t="shared" si="16"/>
        <v>0</v>
      </c>
      <c r="AG150" s="3">
        <f t="shared" si="17"/>
        <v>0</v>
      </c>
      <c r="AH150">
        <v>0</v>
      </c>
      <c r="AI150">
        <v>0</v>
      </c>
      <c r="AJ150">
        <v>0</v>
      </c>
      <c r="AK150" s="1">
        <v>7474.6</v>
      </c>
      <c r="AL150" s="1">
        <v>-7474.6</v>
      </c>
      <c r="AN150" s="1">
        <f t="shared" si="18"/>
        <v>88525.4</v>
      </c>
      <c r="AO150" s="1">
        <f t="shared" si="19"/>
        <v>0</v>
      </c>
    </row>
    <row r="151" spans="1:41" x14ac:dyDescent="0.3">
      <c r="A151" t="s">
        <v>199</v>
      </c>
      <c r="B151" t="s">
        <v>200</v>
      </c>
      <c r="C151" t="s">
        <v>539</v>
      </c>
      <c r="D151" t="s">
        <v>315</v>
      </c>
      <c r="E151" t="s">
        <v>316</v>
      </c>
      <c r="F151" t="s">
        <v>49</v>
      </c>
      <c r="G151" t="s">
        <v>50</v>
      </c>
      <c r="H151" t="s">
        <v>531</v>
      </c>
      <c r="I151" t="s">
        <v>132</v>
      </c>
      <c r="J151" t="s">
        <v>133</v>
      </c>
      <c r="K151">
        <v>3</v>
      </c>
      <c r="L151" t="s">
        <v>134</v>
      </c>
      <c r="M151" t="s">
        <v>317</v>
      </c>
      <c r="N151" t="s">
        <v>318</v>
      </c>
      <c r="O151">
        <v>39</v>
      </c>
      <c r="P151" t="s">
        <v>319</v>
      </c>
      <c r="Q151">
        <v>2000</v>
      </c>
      <c r="R151" t="s">
        <v>66</v>
      </c>
      <c r="S151">
        <v>2721</v>
      </c>
      <c r="T151" t="s">
        <v>251</v>
      </c>
      <c r="U151">
        <v>0</v>
      </c>
      <c r="V151" t="s">
        <v>46</v>
      </c>
      <c r="W151" s="1">
        <v>434847.5</v>
      </c>
      <c r="X151" s="1">
        <v>442200</v>
      </c>
      <c r="Y151" s="1">
        <v>434847.5</v>
      </c>
      <c r="Z151" s="1">
        <v>423247.5</v>
      </c>
      <c r="AA151" s="1">
        <v>418155.1</v>
      </c>
      <c r="AB151" s="2">
        <f t="shared" si="14"/>
        <v>5092.4000000000233</v>
      </c>
      <c r="AC151" s="1">
        <v>418155.1</v>
      </c>
      <c r="AD151" s="2">
        <f t="shared" si="15"/>
        <v>0</v>
      </c>
      <c r="AE151" s="1">
        <v>418155.1</v>
      </c>
      <c r="AF151" s="2">
        <f t="shared" si="16"/>
        <v>0</v>
      </c>
      <c r="AG151" s="3">
        <f t="shared" si="17"/>
        <v>0</v>
      </c>
      <c r="AH151">
        <v>0</v>
      </c>
      <c r="AI151">
        <v>0</v>
      </c>
      <c r="AJ151">
        <v>0</v>
      </c>
      <c r="AK151" s="1">
        <v>7352.5</v>
      </c>
      <c r="AL151" s="1">
        <v>-7352.5</v>
      </c>
      <c r="AN151" s="1">
        <f t="shared" si="18"/>
        <v>434847.5</v>
      </c>
      <c r="AO151" s="1">
        <f t="shared" si="19"/>
        <v>0</v>
      </c>
    </row>
    <row r="152" spans="1:41" x14ac:dyDescent="0.3">
      <c r="A152" t="s">
        <v>199</v>
      </c>
      <c r="B152" t="s">
        <v>200</v>
      </c>
      <c r="C152" t="s">
        <v>538</v>
      </c>
      <c r="D152" t="s">
        <v>34</v>
      </c>
      <c r="E152" t="s">
        <v>35</v>
      </c>
      <c r="F152" t="s">
        <v>49</v>
      </c>
      <c r="G152" t="s">
        <v>50</v>
      </c>
      <c r="H152" t="s">
        <v>531</v>
      </c>
      <c r="I152" t="s">
        <v>51</v>
      </c>
      <c r="J152" t="s">
        <v>52</v>
      </c>
      <c r="K152">
        <v>6</v>
      </c>
      <c r="L152" t="s">
        <v>40</v>
      </c>
      <c r="M152" t="s">
        <v>53</v>
      </c>
      <c r="N152" t="s">
        <v>54</v>
      </c>
      <c r="O152">
        <v>21</v>
      </c>
      <c r="P152" t="s">
        <v>71</v>
      </c>
      <c r="Q152">
        <v>2000</v>
      </c>
      <c r="R152" t="s">
        <v>66</v>
      </c>
      <c r="S152">
        <v>2721</v>
      </c>
      <c r="T152" t="s">
        <v>251</v>
      </c>
      <c r="U152">
        <v>0</v>
      </c>
      <c r="V152" t="s">
        <v>46</v>
      </c>
      <c r="W152" s="1">
        <v>4365.1499999999996</v>
      </c>
      <c r="X152">
        <v>0</v>
      </c>
      <c r="Y152" s="1">
        <v>4365.1499999999996</v>
      </c>
      <c r="Z152" s="1">
        <v>4365.1499999999996</v>
      </c>
      <c r="AA152" s="1">
        <v>1542.8</v>
      </c>
      <c r="AB152" s="2">
        <f t="shared" si="14"/>
        <v>2822.3499999999995</v>
      </c>
      <c r="AC152" s="1">
        <v>1542.8</v>
      </c>
      <c r="AD152" s="2">
        <f t="shared" si="15"/>
        <v>0</v>
      </c>
      <c r="AE152" s="1">
        <v>1542.8</v>
      </c>
      <c r="AF152" s="2">
        <f t="shared" si="16"/>
        <v>0</v>
      </c>
      <c r="AG152" s="3">
        <f t="shared" si="17"/>
        <v>0</v>
      </c>
      <c r="AH152">
        <v>0</v>
      </c>
      <c r="AI152" s="1">
        <v>16300</v>
      </c>
      <c r="AJ152">
        <v>0</v>
      </c>
      <c r="AK152" s="1">
        <v>11934.85</v>
      </c>
      <c r="AL152" s="1">
        <v>4365.1499999999996</v>
      </c>
      <c r="AN152" s="1">
        <f t="shared" si="18"/>
        <v>4365.1499999999996</v>
      </c>
      <c r="AO152" s="1">
        <f t="shared" si="19"/>
        <v>0</v>
      </c>
    </row>
    <row r="153" spans="1:41" x14ac:dyDescent="0.3">
      <c r="A153" t="s">
        <v>199</v>
      </c>
      <c r="B153" t="s">
        <v>200</v>
      </c>
      <c r="C153" t="s">
        <v>538</v>
      </c>
      <c r="D153" t="s">
        <v>34</v>
      </c>
      <c r="E153" t="s">
        <v>35</v>
      </c>
      <c r="F153" t="s">
        <v>49</v>
      </c>
      <c r="G153" t="s">
        <v>50</v>
      </c>
      <c r="H153" t="s">
        <v>531</v>
      </c>
      <c r="I153" t="s">
        <v>132</v>
      </c>
      <c r="J153" t="s">
        <v>133</v>
      </c>
      <c r="K153">
        <v>3</v>
      </c>
      <c r="L153" t="s">
        <v>134</v>
      </c>
      <c r="M153" t="s">
        <v>402</v>
      </c>
      <c r="N153" t="s">
        <v>403</v>
      </c>
      <c r="O153">
        <v>33</v>
      </c>
      <c r="P153" t="s">
        <v>404</v>
      </c>
      <c r="Q153">
        <v>2000</v>
      </c>
      <c r="R153" t="s">
        <v>66</v>
      </c>
      <c r="S153">
        <v>2721</v>
      </c>
      <c r="T153" t="s">
        <v>251</v>
      </c>
      <c r="U153">
        <v>0</v>
      </c>
      <c r="V153" t="s">
        <v>46</v>
      </c>
      <c r="W153" s="1">
        <v>366490.4</v>
      </c>
      <c r="X153" s="1">
        <v>350000</v>
      </c>
      <c r="Y153" s="1">
        <v>366490.4</v>
      </c>
      <c r="Z153" s="1">
        <v>346190.4</v>
      </c>
      <c r="AA153" s="1">
        <v>346190.4</v>
      </c>
      <c r="AB153" s="2">
        <f t="shared" si="14"/>
        <v>0</v>
      </c>
      <c r="AC153" s="1">
        <v>346190.4</v>
      </c>
      <c r="AD153" s="2">
        <f t="shared" si="15"/>
        <v>0</v>
      </c>
      <c r="AE153" s="1">
        <v>346190.4</v>
      </c>
      <c r="AF153" s="2">
        <f t="shared" si="16"/>
        <v>0</v>
      </c>
      <c r="AG153" s="3">
        <f t="shared" si="17"/>
        <v>0</v>
      </c>
      <c r="AH153">
        <v>0</v>
      </c>
      <c r="AI153" s="1">
        <v>223880</v>
      </c>
      <c r="AJ153">
        <v>0</v>
      </c>
      <c r="AK153" s="1">
        <v>207389.6</v>
      </c>
      <c r="AL153" s="1">
        <v>16490.400000000001</v>
      </c>
      <c r="AN153" s="1">
        <f t="shared" si="18"/>
        <v>366490.4</v>
      </c>
      <c r="AO153" s="1">
        <f t="shared" si="19"/>
        <v>0</v>
      </c>
    </row>
    <row r="154" spans="1:41" x14ac:dyDescent="0.3">
      <c r="A154" t="s">
        <v>199</v>
      </c>
      <c r="B154" t="s">
        <v>200</v>
      </c>
      <c r="C154" t="s">
        <v>538</v>
      </c>
      <c r="D154" t="s">
        <v>34</v>
      </c>
      <c r="E154" t="s">
        <v>35</v>
      </c>
      <c r="F154" t="s">
        <v>49</v>
      </c>
      <c r="G154" t="s">
        <v>50</v>
      </c>
      <c r="H154" t="s">
        <v>531</v>
      </c>
      <c r="I154" t="s">
        <v>406</v>
      </c>
      <c r="J154" t="s">
        <v>407</v>
      </c>
      <c r="K154">
        <v>3</v>
      </c>
      <c r="L154" t="s">
        <v>134</v>
      </c>
      <c r="M154" t="s">
        <v>408</v>
      </c>
      <c r="N154" t="s">
        <v>409</v>
      </c>
      <c r="O154">
        <v>43</v>
      </c>
      <c r="P154" t="s">
        <v>410</v>
      </c>
      <c r="Q154">
        <v>2000</v>
      </c>
      <c r="R154" t="s">
        <v>66</v>
      </c>
      <c r="S154">
        <v>2721</v>
      </c>
      <c r="T154" t="s">
        <v>251</v>
      </c>
      <c r="U154">
        <v>0</v>
      </c>
      <c r="V154" t="s">
        <v>46</v>
      </c>
      <c r="W154" s="1">
        <v>33872.230000000003</v>
      </c>
      <c r="X154" s="1">
        <v>75000</v>
      </c>
      <c r="Y154" s="1">
        <v>33872.230000000003</v>
      </c>
      <c r="Z154" s="1">
        <v>33872.230000000003</v>
      </c>
      <c r="AA154" s="1">
        <v>33872.230000000003</v>
      </c>
      <c r="AB154" s="2">
        <f t="shared" si="14"/>
        <v>0</v>
      </c>
      <c r="AC154" s="1">
        <v>33872.230000000003</v>
      </c>
      <c r="AD154" s="2">
        <f t="shared" si="15"/>
        <v>0</v>
      </c>
      <c r="AE154" s="1">
        <v>33872.230000000003</v>
      </c>
      <c r="AF154" s="2">
        <f t="shared" si="16"/>
        <v>0</v>
      </c>
      <c r="AG154" s="3">
        <f t="shared" si="17"/>
        <v>0</v>
      </c>
      <c r="AH154">
        <v>0</v>
      </c>
      <c r="AI154">
        <v>0</v>
      </c>
      <c r="AJ154">
        <v>0</v>
      </c>
      <c r="AK154" s="1">
        <v>41127.769999999997</v>
      </c>
      <c r="AL154" s="1">
        <v>-41127.769999999997</v>
      </c>
      <c r="AN154" s="1">
        <f t="shared" si="18"/>
        <v>33872.230000000003</v>
      </c>
      <c r="AO154" s="1">
        <f t="shared" si="19"/>
        <v>0</v>
      </c>
    </row>
    <row r="155" spans="1:41" x14ac:dyDescent="0.3">
      <c r="A155" t="s">
        <v>199</v>
      </c>
      <c r="B155" t="s">
        <v>200</v>
      </c>
      <c r="C155" t="s">
        <v>538</v>
      </c>
      <c r="D155" t="s">
        <v>34</v>
      </c>
      <c r="E155" t="s">
        <v>35</v>
      </c>
      <c r="F155" t="s">
        <v>149</v>
      </c>
      <c r="G155" t="s">
        <v>150</v>
      </c>
      <c r="H155" t="s">
        <v>531</v>
      </c>
      <c r="I155" t="s">
        <v>132</v>
      </c>
      <c r="J155" t="s">
        <v>133</v>
      </c>
      <c r="K155">
        <v>3</v>
      </c>
      <c r="L155" t="s">
        <v>134</v>
      </c>
      <c r="M155" t="s">
        <v>151</v>
      </c>
      <c r="N155" t="s">
        <v>152</v>
      </c>
      <c r="O155">
        <v>37</v>
      </c>
      <c r="P155" t="s">
        <v>153</v>
      </c>
      <c r="Q155">
        <v>2000</v>
      </c>
      <c r="R155" t="s">
        <v>66</v>
      </c>
      <c r="S155">
        <v>2721</v>
      </c>
      <c r="T155" t="s">
        <v>251</v>
      </c>
      <c r="U155">
        <v>0</v>
      </c>
      <c r="V155" t="s">
        <v>46</v>
      </c>
      <c r="W155" s="1">
        <v>14249.95</v>
      </c>
      <c r="X155">
        <v>0</v>
      </c>
      <c r="Y155" s="1">
        <v>14249.95</v>
      </c>
      <c r="Z155" s="1">
        <v>14249.95</v>
      </c>
      <c r="AA155" s="1">
        <v>14249.95</v>
      </c>
      <c r="AB155" s="2">
        <f t="shared" si="14"/>
        <v>0</v>
      </c>
      <c r="AC155" s="1">
        <v>14249.95</v>
      </c>
      <c r="AD155" s="2">
        <f t="shared" si="15"/>
        <v>0</v>
      </c>
      <c r="AE155" s="1">
        <v>14249.95</v>
      </c>
      <c r="AF155" s="2">
        <f t="shared" si="16"/>
        <v>0</v>
      </c>
      <c r="AG155" s="3">
        <f t="shared" si="17"/>
        <v>0</v>
      </c>
      <c r="AH155">
        <v>0</v>
      </c>
      <c r="AI155" s="1">
        <v>20000</v>
      </c>
      <c r="AJ155">
        <v>0</v>
      </c>
      <c r="AK155" s="1">
        <v>5750.05</v>
      </c>
      <c r="AL155" s="1">
        <v>14249.95</v>
      </c>
      <c r="AN155" s="1">
        <f t="shared" si="18"/>
        <v>14249.95</v>
      </c>
      <c r="AO155" s="1">
        <f t="shared" si="19"/>
        <v>0</v>
      </c>
    </row>
    <row r="156" spans="1:41" x14ac:dyDescent="0.3">
      <c r="A156" t="s">
        <v>199</v>
      </c>
      <c r="B156" t="s">
        <v>200</v>
      </c>
      <c r="C156" t="s">
        <v>538</v>
      </c>
      <c r="D156" t="s">
        <v>158</v>
      </c>
      <c r="E156" t="s">
        <v>159</v>
      </c>
      <c r="F156" t="s">
        <v>49</v>
      </c>
      <c r="G156" t="s">
        <v>50</v>
      </c>
      <c r="H156" t="s">
        <v>531</v>
      </c>
      <c r="I156" t="s">
        <v>160</v>
      </c>
      <c r="J156" t="s">
        <v>161</v>
      </c>
      <c r="K156">
        <v>3</v>
      </c>
      <c r="L156" t="s">
        <v>134</v>
      </c>
      <c r="M156" t="s">
        <v>162</v>
      </c>
      <c r="N156" t="s">
        <v>163</v>
      </c>
      <c r="O156">
        <v>12</v>
      </c>
      <c r="P156" t="s">
        <v>423</v>
      </c>
      <c r="Q156">
        <v>2000</v>
      </c>
      <c r="R156" t="s">
        <v>66</v>
      </c>
      <c r="S156">
        <v>2721</v>
      </c>
      <c r="T156" t="s">
        <v>251</v>
      </c>
      <c r="U156">
        <v>0</v>
      </c>
      <c r="V156" t="s">
        <v>46</v>
      </c>
      <c r="W156" s="1">
        <v>1979577.12</v>
      </c>
      <c r="X156" s="1">
        <v>2000000</v>
      </c>
      <c r="Y156" s="1">
        <v>1979577.12</v>
      </c>
      <c r="Z156" s="1">
        <v>1979577.12</v>
      </c>
      <c r="AA156" s="1">
        <v>1979577.12</v>
      </c>
      <c r="AB156" s="2">
        <f t="shared" si="14"/>
        <v>0</v>
      </c>
      <c r="AC156" s="1">
        <v>1906497.12</v>
      </c>
      <c r="AD156" s="2">
        <f t="shared" si="15"/>
        <v>73080</v>
      </c>
      <c r="AE156">
        <v>0</v>
      </c>
      <c r="AF156" s="2">
        <f t="shared" si="16"/>
        <v>1906497.12</v>
      </c>
      <c r="AG156" s="3">
        <f t="shared" si="17"/>
        <v>0</v>
      </c>
      <c r="AH156">
        <v>0</v>
      </c>
      <c r="AI156">
        <v>0</v>
      </c>
      <c r="AJ156">
        <v>0</v>
      </c>
      <c r="AK156" s="1">
        <v>20422.88</v>
      </c>
      <c r="AL156" s="1">
        <v>-20422.88</v>
      </c>
      <c r="AN156" s="1">
        <f t="shared" si="18"/>
        <v>1979577.12</v>
      </c>
      <c r="AO156" s="1">
        <f t="shared" si="19"/>
        <v>0</v>
      </c>
    </row>
    <row r="157" spans="1:41" x14ac:dyDescent="0.3">
      <c r="A157" t="s">
        <v>199</v>
      </c>
      <c r="B157" t="s">
        <v>200</v>
      </c>
      <c r="C157" t="s">
        <v>538</v>
      </c>
      <c r="D157" t="s">
        <v>424</v>
      </c>
      <c r="E157" t="s">
        <v>425</v>
      </c>
      <c r="F157" t="s">
        <v>182</v>
      </c>
      <c r="G157" t="s">
        <v>183</v>
      </c>
      <c r="H157" t="s">
        <v>531</v>
      </c>
      <c r="I157" t="s">
        <v>426</v>
      </c>
      <c r="J157" t="s">
        <v>427</v>
      </c>
      <c r="K157">
        <v>1</v>
      </c>
      <c r="L157" t="s">
        <v>184</v>
      </c>
      <c r="M157" t="s">
        <v>428</v>
      </c>
      <c r="N157" t="s">
        <v>429</v>
      </c>
      <c r="O157">
        <v>17</v>
      </c>
      <c r="P157" t="s">
        <v>430</v>
      </c>
      <c r="Q157">
        <v>2000</v>
      </c>
      <c r="R157" t="s">
        <v>66</v>
      </c>
      <c r="S157">
        <v>2721</v>
      </c>
      <c r="T157" t="s">
        <v>251</v>
      </c>
      <c r="U157">
        <v>0</v>
      </c>
      <c r="V157" t="s">
        <v>46</v>
      </c>
      <c r="W157">
        <v>0</v>
      </c>
      <c r="X157" s="1">
        <v>50000</v>
      </c>
      <c r="Y157">
        <v>0</v>
      </c>
      <c r="Z157">
        <v>0</v>
      </c>
      <c r="AA157">
        <v>0</v>
      </c>
      <c r="AB157" s="2">
        <f t="shared" si="14"/>
        <v>0</v>
      </c>
      <c r="AC157">
        <v>0</v>
      </c>
      <c r="AD157" s="2">
        <f t="shared" si="15"/>
        <v>0</v>
      </c>
      <c r="AE157">
        <v>0</v>
      </c>
      <c r="AF157" s="2">
        <f t="shared" si="16"/>
        <v>0</v>
      </c>
      <c r="AG157" s="3">
        <f t="shared" si="17"/>
        <v>0</v>
      </c>
      <c r="AH157">
        <v>0</v>
      </c>
      <c r="AI157">
        <v>0</v>
      </c>
      <c r="AJ157">
        <v>0</v>
      </c>
      <c r="AK157" s="1">
        <v>50000</v>
      </c>
      <c r="AL157" s="1">
        <v>-50000</v>
      </c>
      <c r="AN157" s="1">
        <f t="shared" si="18"/>
        <v>0</v>
      </c>
      <c r="AO157" s="1">
        <f t="shared" si="19"/>
        <v>0</v>
      </c>
    </row>
    <row r="158" spans="1:41" x14ac:dyDescent="0.3">
      <c r="A158" t="s">
        <v>199</v>
      </c>
      <c r="B158" t="s">
        <v>200</v>
      </c>
      <c r="C158" t="s">
        <v>540</v>
      </c>
      <c r="D158" t="s">
        <v>431</v>
      </c>
      <c r="E158" t="s">
        <v>432</v>
      </c>
      <c r="F158" t="s">
        <v>49</v>
      </c>
      <c r="G158" t="s">
        <v>50</v>
      </c>
      <c r="H158" t="s">
        <v>531</v>
      </c>
      <c r="I158" t="s">
        <v>406</v>
      </c>
      <c r="J158" t="s">
        <v>407</v>
      </c>
      <c r="K158">
        <v>8</v>
      </c>
      <c r="L158" t="s">
        <v>433</v>
      </c>
      <c r="M158" t="s">
        <v>438</v>
      </c>
      <c r="N158" t="s">
        <v>439</v>
      </c>
      <c r="O158">
        <v>42</v>
      </c>
      <c r="P158" t="s">
        <v>440</v>
      </c>
      <c r="Q158">
        <v>2000</v>
      </c>
      <c r="R158" t="s">
        <v>66</v>
      </c>
      <c r="S158">
        <v>2721</v>
      </c>
      <c r="T158" t="s">
        <v>251</v>
      </c>
      <c r="U158">
        <v>0</v>
      </c>
      <c r="V158" t="s">
        <v>46</v>
      </c>
      <c r="W158" s="1">
        <v>158350.57</v>
      </c>
      <c r="X158" s="1">
        <v>200000</v>
      </c>
      <c r="Y158" s="1">
        <v>158350.57</v>
      </c>
      <c r="Z158" s="1">
        <v>156842.57</v>
      </c>
      <c r="AA158" s="1">
        <v>120641.41</v>
      </c>
      <c r="AB158" s="2">
        <f t="shared" si="14"/>
        <v>36201.160000000003</v>
      </c>
      <c r="AC158" s="1">
        <v>112289.41</v>
      </c>
      <c r="AD158" s="2">
        <f t="shared" si="15"/>
        <v>8352</v>
      </c>
      <c r="AE158" s="1">
        <v>112289.41</v>
      </c>
      <c r="AF158" s="2">
        <f t="shared" si="16"/>
        <v>0</v>
      </c>
      <c r="AG158" s="3">
        <f t="shared" si="17"/>
        <v>0</v>
      </c>
      <c r="AH158">
        <v>0</v>
      </c>
      <c r="AI158">
        <v>0</v>
      </c>
      <c r="AJ158">
        <v>0</v>
      </c>
      <c r="AK158" s="1">
        <v>41649.43</v>
      </c>
      <c r="AL158" s="1">
        <v>-41649.43</v>
      </c>
      <c r="AN158" s="1">
        <f t="shared" si="18"/>
        <v>158350.57</v>
      </c>
      <c r="AO158" s="1">
        <f t="shared" si="19"/>
        <v>0</v>
      </c>
    </row>
    <row r="159" spans="1:41" x14ac:dyDescent="0.3">
      <c r="A159" t="s">
        <v>89</v>
      </c>
      <c r="B159" t="s">
        <v>90</v>
      </c>
      <c r="C159" t="s">
        <v>539</v>
      </c>
      <c r="D159" t="s">
        <v>91</v>
      </c>
      <c r="E159" t="s">
        <v>92</v>
      </c>
      <c r="F159" t="s">
        <v>93</v>
      </c>
      <c r="G159" t="s">
        <v>94</v>
      </c>
      <c r="H159" t="s">
        <v>531</v>
      </c>
      <c r="I159" t="s">
        <v>95</v>
      </c>
      <c r="J159" t="s">
        <v>96</v>
      </c>
      <c r="K159">
        <v>5</v>
      </c>
      <c r="L159" t="s">
        <v>97</v>
      </c>
      <c r="M159" t="s">
        <v>98</v>
      </c>
      <c r="N159" t="s">
        <v>99</v>
      </c>
      <c r="O159">
        <v>25</v>
      </c>
      <c r="P159" t="s">
        <v>100</v>
      </c>
      <c r="Q159">
        <v>2000</v>
      </c>
      <c r="R159" t="s">
        <v>66</v>
      </c>
      <c r="S159">
        <v>2731</v>
      </c>
      <c r="T159" t="s">
        <v>101</v>
      </c>
      <c r="U159">
        <v>0</v>
      </c>
      <c r="V159" t="s">
        <v>46</v>
      </c>
      <c r="W159" s="1">
        <v>10000</v>
      </c>
      <c r="X159">
        <v>0</v>
      </c>
      <c r="Y159" s="1">
        <v>9860</v>
      </c>
      <c r="Z159" s="1">
        <v>9860</v>
      </c>
      <c r="AA159">
        <v>0</v>
      </c>
      <c r="AB159" s="2">
        <f t="shared" si="14"/>
        <v>9860</v>
      </c>
      <c r="AC159">
        <v>0</v>
      </c>
      <c r="AD159" s="2">
        <f t="shared" si="15"/>
        <v>0</v>
      </c>
      <c r="AE159">
        <v>0</v>
      </c>
      <c r="AF159" s="2">
        <f t="shared" si="16"/>
        <v>0</v>
      </c>
      <c r="AG159" s="3">
        <f t="shared" si="17"/>
        <v>140</v>
      </c>
      <c r="AH159" s="1">
        <v>10000</v>
      </c>
      <c r="AI159">
        <v>0</v>
      </c>
      <c r="AJ159">
        <v>0</v>
      </c>
      <c r="AK159">
        <v>0</v>
      </c>
      <c r="AL159" s="1">
        <v>10000</v>
      </c>
      <c r="AN159" s="1">
        <f t="shared" si="18"/>
        <v>10000</v>
      </c>
      <c r="AO159" s="1">
        <f t="shared" si="19"/>
        <v>140</v>
      </c>
    </row>
    <row r="160" spans="1:41" x14ac:dyDescent="0.3">
      <c r="A160" t="s">
        <v>199</v>
      </c>
      <c r="B160" t="s">
        <v>200</v>
      </c>
      <c r="C160" t="s">
        <v>538</v>
      </c>
      <c r="D160" t="s">
        <v>108</v>
      </c>
      <c r="E160" t="s">
        <v>109</v>
      </c>
      <c r="F160" t="s">
        <v>110</v>
      </c>
      <c r="G160" t="s">
        <v>111</v>
      </c>
      <c r="H160" t="s">
        <v>531</v>
      </c>
      <c r="I160" t="s">
        <v>112</v>
      </c>
      <c r="J160" t="s">
        <v>113</v>
      </c>
      <c r="K160">
        <v>7</v>
      </c>
      <c r="L160" t="s">
        <v>114</v>
      </c>
      <c r="M160" t="s">
        <v>115</v>
      </c>
      <c r="N160" t="s">
        <v>116</v>
      </c>
      <c r="O160">
        <v>41</v>
      </c>
      <c r="P160" t="s">
        <v>119</v>
      </c>
      <c r="Q160">
        <v>2000</v>
      </c>
      <c r="R160" t="s">
        <v>66</v>
      </c>
      <c r="S160">
        <v>2821</v>
      </c>
      <c r="T160" t="s">
        <v>235</v>
      </c>
      <c r="U160">
        <v>0</v>
      </c>
      <c r="V160" t="s">
        <v>46</v>
      </c>
      <c r="W160" s="1">
        <v>702100.9</v>
      </c>
      <c r="X160" s="1">
        <v>900000</v>
      </c>
      <c r="Y160" s="1">
        <v>702100.9</v>
      </c>
      <c r="Z160" s="1">
        <v>495319.3</v>
      </c>
      <c r="AA160" s="1">
        <v>35319.300000000003</v>
      </c>
      <c r="AB160" s="2">
        <f t="shared" si="14"/>
        <v>460000</v>
      </c>
      <c r="AC160" s="1">
        <v>35319.300000000003</v>
      </c>
      <c r="AD160" s="2">
        <f t="shared" si="15"/>
        <v>0</v>
      </c>
      <c r="AE160" s="1">
        <v>35319.300000000003</v>
      </c>
      <c r="AF160" s="2">
        <f t="shared" si="16"/>
        <v>0</v>
      </c>
      <c r="AG160" s="3">
        <f t="shared" si="17"/>
        <v>0</v>
      </c>
      <c r="AH160" s="1">
        <v>85456</v>
      </c>
      <c r="AI160">
        <v>0</v>
      </c>
      <c r="AJ160">
        <v>0</v>
      </c>
      <c r="AK160" s="1">
        <v>283355.09999999998</v>
      </c>
      <c r="AL160" s="1">
        <v>-197899.1</v>
      </c>
      <c r="AN160" s="1">
        <f t="shared" si="18"/>
        <v>702100.9</v>
      </c>
      <c r="AO160" s="1">
        <f t="shared" si="19"/>
        <v>0</v>
      </c>
    </row>
    <row r="161" spans="1:41" x14ac:dyDescent="0.3">
      <c r="A161" s="10" t="s">
        <v>106</v>
      </c>
      <c r="B161" t="s">
        <v>107</v>
      </c>
      <c r="C161" t="s">
        <v>538</v>
      </c>
      <c r="D161" t="s">
        <v>108</v>
      </c>
      <c r="E161" t="s">
        <v>109</v>
      </c>
      <c r="F161" t="s">
        <v>110</v>
      </c>
      <c r="G161" t="s">
        <v>111</v>
      </c>
      <c r="H161" t="s">
        <v>531</v>
      </c>
      <c r="I161" t="s">
        <v>112</v>
      </c>
      <c r="J161" t="s">
        <v>113</v>
      </c>
      <c r="K161">
        <v>7</v>
      </c>
      <c r="L161" t="s">
        <v>114</v>
      </c>
      <c r="M161" t="s">
        <v>115</v>
      </c>
      <c r="N161" t="s">
        <v>116</v>
      </c>
      <c r="O161">
        <v>41</v>
      </c>
      <c r="P161" t="s">
        <v>119</v>
      </c>
      <c r="Q161">
        <v>2000</v>
      </c>
      <c r="R161" t="s">
        <v>66</v>
      </c>
      <c r="S161">
        <v>2831</v>
      </c>
      <c r="T161" t="s">
        <v>120</v>
      </c>
      <c r="U161">
        <v>0</v>
      </c>
      <c r="V161" t="s">
        <v>46</v>
      </c>
      <c r="W161" s="1">
        <v>3079700</v>
      </c>
      <c r="X161" s="1">
        <v>3100000</v>
      </c>
      <c r="Y161" s="1">
        <v>3031060.28</v>
      </c>
      <c r="Z161" s="1">
        <v>3031060.28</v>
      </c>
      <c r="AA161" s="1">
        <v>2552368.88</v>
      </c>
      <c r="AB161" s="2">
        <f t="shared" si="14"/>
        <v>478691.39999999991</v>
      </c>
      <c r="AC161">
        <v>0</v>
      </c>
      <c r="AD161" s="2">
        <f t="shared" si="15"/>
        <v>2552368.88</v>
      </c>
      <c r="AE161">
        <v>0</v>
      </c>
      <c r="AF161" s="2">
        <f t="shared" si="16"/>
        <v>0</v>
      </c>
      <c r="AG161" s="3">
        <f t="shared" si="17"/>
        <v>48639.720000000205</v>
      </c>
      <c r="AH161">
        <v>0</v>
      </c>
      <c r="AI161">
        <v>0</v>
      </c>
      <c r="AJ161">
        <v>0</v>
      </c>
      <c r="AK161" s="1">
        <v>20300</v>
      </c>
      <c r="AL161" s="1">
        <v>-20300</v>
      </c>
      <c r="AM161" s="5">
        <v>-48639.72</v>
      </c>
      <c r="AN161" s="1">
        <f t="shared" si="18"/>
        <v>3031060.28</v>
      </c>
      <c r="AO161" s="1">
        <f t="shared" si="19"/>
        <v>0</v>
      </c>
    </row>
    <row r="162" spans="1:41" x14ac:dyDescent="0.3">
      <c r="A162" t="s">
        <v>199</v>
      </c>
      <c r="B162" t="s">
        <v>200</v>
      </c>
      <c r="C162" t="s">
        <v>538</v>
      </c>
      <c r="D162" t="s">
        <v>108</v>
      </c>
      <c r="E162" t="s">
        <v>109</v>
      </c>
      <c r="F162" t="s">
        <v>110</v>
      </c>
      <c r="G162" t="s">
        <v>111</v>
      </c>
      <c r="H162" t="s">
        <v>531</v>
      </c>
      <c r="I162" t="s">
        <v>112</v>
      </c>
      <c r="J162" t="s">
        <v>113</v>
      </c>
      <c r="K162">
        <v>7</v>
      </c>
      <c r="L162" t="s">
        <v>114</v>
      </c>
      <c r="M162" t="s">
        <v>115</v>
      </c>
      <c r="N162" t="s">
        <v>116</v>
      </c>
      <c r="O162">
        <v>41</v>
      </c>
      <c r="P162" t="s">
        <v>119</v>
      </c>
      <c r="Q162">
        <v>2000</v>
      </c>
      <c r="R162" t="s">
        <v>66</v>
      </c>
      <c r="S162">
        <v>2831</v>
      </c>
      <c r="T162" t="s">
        <v>120</v>
      </c>
      <c r="U162">
        <v>0</v>
      </c>
      <c r="V162" t="s">
        <v>46</v>
      </c>
      <c r="W162" s="1">
        <v>430394.8</v>
      </c>
      <c r="X162">
        <v>0</v>
      </c>
      <c r="Y162" s="1">
        <v>430394.8</v>
      </c>
      <c r="Z162" s="1">
        <v>430394.8</v>
      </c>
      <c r="AA162" s="1">
        <v>264514.8</v>
      </c>
      <c r="AB162" s="2">
        <f t="shared" si="14"/>
        <v>165880</v>
      </c>
      <c r="AC162" s="1">
        <v>220666.8</v>
      </c>
      <c r="AD162" s="2">
        <f t="shared" si="15"/>
        <v>43848</v>
      </c>
      <c r="AE162" s="1">
        <v>220666.8</v>
      </c>
      <c r="AF162" s="2">
        <f t="shared" si="16"/>
        <v>0</v>
      </c>
      <c r="AG162" s="3">
        <f t="shared" si="17"/>
        <v>0</v>
      </c>
      <c r="AH162" s="1">
        <v>189414.8</v>
      </c>
      <c r="AI162" s="1">
        <v>240980</v>
      </c>
      <c r="AJ162">
        <v>0</v>
      </c>
      <c r="AK162">
        <v>0</v>
      </c>
      <c r="AL162" s="1">
        <v>430394.8</v>
      </c>
      <c r="AN162" s="1">
        <f t="shared" si="18"/>
        <v>430394.8</v>
      </c>
      <c r="AO162" s="1">
        <f t="shared" si="19"/>
        <v>0</v>
      </c>
    </row>
    <row r="163" spans="1:41" x14ac:dyDescent="0.3">
      <c r="A163" t="s">
        <v>199</v>
      </c>
      <c r="B163" t="s">
        <v>200</v>
      </c>
      <c r="C163" t="s">
        <v>539</v>
      </c>
      <c r="D163" t="s">
        <v>237</v>
      </c>
      <c r="E163" t="s">
        <v>238</v>
      </c>
      <c r="F163" t="s">
        <v>93</v>
      </c>
      <c r="G163" t="s">
        <v>94</v>
      </c>
      <c r="H163" t="s">
        <v>531</v>
      </c>
      <c r="I163" t="s">
        <v>160</v>
      </c>
      <c r="J163" t="s">
        <v>161</v>
      </c>
      <c r="K163">
        <v>1</v>
      </c>
      <c r="L163" t="s">
        <v>184</v>
      </c>
      <c r="M163" t="s">
        <v>244</v>
      </c>
      <c r="N163" t="s">
        <v>245</v>
      </c>
      <c r="O163">
        <v>16</v>
      </c>
      <c r="P163" t="s">
        <v>246</v>
      </c>
      <c r="Q163">
        <v>2000</v>
      </c>
      <c r="R163" t="s">
        <v>66</v>
      </c>
      <c r="S163">
        <v>2911</v>
      </c>
      <c r="T163" t="s">
        <v>252</v>
      </c>
      <c r="U163">
        <v>0</v>
      </c>
      <c r="V163" t="s">
        <v>46</v>
      </c>
      <c r="W163" s="1">
        <v>106196.94</v>
      </c>
      <c r="X163">
        <v>0</v>
      </c>
      <c r="Y163" s="1">
        <v>106196.94</v>
      </c>
      <c r="Z163" s="1">
        <v>96510.94</v>
      </c>
      <c r="AA163" s="1">
        <v>96510.94</v>
      </c>
      <c r="AB163" s="2">
        <f t="shared" si="14"/>
        <v>0</v>
      </c>
      <c r="AC163" s="1">
        <v>87760.639999999999</v>
      </c>
      <c r="AD163" s="2">
        <f t="shared" si="15"/>
        <v>8750.3000000000029</v>
      </c>
      <c r="AE163" s="1">
        <v>87760.639999999999</v>
      </c>
      <c r="AF163" s="2">
        <f t="shared" si="16"/>
        <v>0</v>
      </c>
      <c r="AG163" s="3">
        <f t="shared" si="17"/>
        <v>0</v>
      </c>
      <c r="AH163">
        <v>0</v>
      </c>
      <c r="AI163" s="1">
        <v>117850</v>
      </c>
      <c r="AJ163">
        <v>0</v>
      </c>
      <c r="AK163" s="1">
        <v>11653.06</v>
      </c>
      <c r="AL163" s="1">
        <v>106196.94</v>
      </c>
      <c r="AN163" s="1">
        <f t="shared" si="18"/>
        <v>106196.94</v>
      </c>
      <c r="AO163" s="1">
        <f t="shared" si="19"/>
        <v>0</v>
      </c>
    </row>
    <row r="164" spans="1:41" x14ac:dyDescent="0.3">
      <c r="A164" t="s">
        <v>199</v>
      </c>
      <c r="B164" t="s">
        <v>200</v>
      </c>
      <c r="C164" t="s">
        <v>539</v>
      </c>
      <c r="D164" t="s">
        <v>237</v>
      </c>
      <c r="E164" t="s">
        <v>238</v>
      </c>
      <c r="F164" t="s">
        <v>49</v>
      </c>
      <c r="G164" t="s">
        <v>50</v>
      </c>
      <c r="H164" t="s">
        <v>531</v>
      </c>
      <c r="I164" t="s">
        <v>132</v>
      </c>
      <c r="J164" t="s">
        <v>133</v>
      </c>
      <c r="K164">
        <v>2</v>
      </c>
      <c r="L164" t="s">
        <v>255</v>
      </c>
      <c r="M164" t="s">
        <v>256</v>
      </c>
      <c r="N164" t="s">
        <v>257</v>
      </c>
      <c r="O164">
        <v>36</v>
      </c>
      <c r="P164" t="s">
        <v>258</v>
      </c>
      <c r="Q164">
        <v>2000</v>
      </c>
      <c r="R164" t="s">
        <v>66</v>
      </c>
      <c r="S164">
        <v>2911</v>
      </c>
      <c r="T164" t="s">
        <v>252</v>
      </c>
      <c r="U164">
        <v>0</v>
      </c>
      <c r="V164" t="s">
        <v>46</v>
      </c>
      <c r="W164" s="1">
        <v>1690088.77</v>
      </c>
      <c r="X164" s="1">
        <v>2500000</v>
      </c>
      <c r="Y164" s="1">
        <v>1690088.77</v>
      </c>
      <c r="Z164" s="1">
        <v>1690088.77</v>
      </c>
      <c r="AA164" s="1">
        <v>1393642.47</v>
      </c>
      <c r="AB164" s="2">
        <f t="shared" si="14"/>
        <v>296446.30000000005</v>
      </c>
      <c r="AC164" s="1">
        <v>1393642.47</v>
      </c>
      <c r="AD164" s="2">
        <f t="shared" si="15"/>
        <v>0</v>
      </c>
      <c r="AE164" s="1">
        <v>1214438.26</v>
      </c>
      <c r="AF164" s="2">
        <f t="shared" si="16"/>
        <v>179204.20999999996</v>
      </c>
      <c r="AG164" s="3">
        <f t="shared" si="17"/>
        <v>0</v>
      </c>
      <c r="AH164" s="1">
        <v>892000</v>
      </c>
      <c r="AI164" s="1">
        <v>4191.0200000000004</v>
      </c>
      <c r="AJ164">
        <v>0</v>
      </c>
      <c r="AK164" s="1">
        <v>1706102.25</v>
      </c>
      <c r="AL164" s="1">
        <v>-809911.23</v>
      </c>
      <c r="AN164" s="1">
        <f t="shared" si="18"/>
        <v>1690088.77</v>
      </c>
      <c r="AO164" s="1">
        <f t="shared" si="19"/>
        <v>0</v>
      </c>
    </row>
    <row r="165" spans="1:41" x14ac:dyDescent="0.3">
      <c r="A165" t="s">
        <v>199</v>
      </c>
      <c r="B165" t="s">
        <v>200</v>
      </c>
      <c r="C165" t="s">
        <v>539</v>
      </c>
      <c r="D165" t="s">
        <v>270</v>
      </c>
      <c r="E165" t="s">
        <v>271</v>
      </c>
      <c r="F165" t="s">
        <v>110</v>
      </c>
      <c r="G165" t="s">
        <v>111</v>
      </c>
      <c r="H165" t="s">
        <v>531</v>
      </c>
      <c r="I165" t="s">
        <v>272</v>
      </c>
      <c r="J165" t="s">
        <v>273</v>
      </c>
      <c r="K165">
        <v>4</v>
      </c>
      <c r="L165" t="s">
        <v>222</v>
      </c>
      <c r="M165" t="s">
        <v>274</v>
      </c>
      <c r="N165" t="s">
        <v>275</v>
      </c>
      <c r="O165">
        <v>56</v>
      </c>
      <c r="P165" t="s">
        <v>276</v>
      </c>
      <c r="Q165">
        <v>2000</v>
      </c>
      <c r="R165" t="s">
        <v>66</v>
      </c>
      <c r="S165">
        <v>2911</v>
      </c>
      <c r="T165" t="s">
        <v>252</v>
      </c>
      <c r="U165">
        <v>0</v>
      </c>
      <c r="V165" t="s">
        <v>46</v>
      </c>
      <c r="W165" s="1">
        <v>21019.33</v>
      </c>
      <c r="X165" s="1">
        <v>20000</v>
      </c>
      <c r="Y165" s="1">
        <v>21019.33</v>
      </c>
      <c r="Z165" s="1">
        <v>21019.33</v>
      </c>
      <c r="AA165" s="1">
        <v>21019.33</v>
      </c>
      <c r="AB165" s="2">
        <f t="shared" si="14"/>
        <v>0</v>
      </c>
      <c r="AC165">
        <v>0</v>
      </c>
      <c r="AD165" s="2">
        <f t="shared" si="15"/>
        <v>21019.33</v>
      </c>
      <c r="AE165">
        <v>0</v>
      </c>
      <c r="AF165" s="2">
        <f t="shared" si="16"/>
        <v>0</v>
      </c>
      <c r="AG165" s="3">
        <f t="shared" si="17"/>
        <v>0</v>
      </c>
      <c r="AH165">
        <v>0</v>
      </c>
      <c r="AI165" s="1">
        <v>17000</v>
      </c>
      <c r="AJ165">
        <v>0</v>
      </c>
      <c r="AK165" s="1">
        <v>15980.67</v>
      </c>
      <c r="AL165" s="1">
        <v>1019.33</v>
      </c>
      <c r="AN165" s="1">
        <f t="shared" si="18"/>
        <v>21019.33</v>
      </c>
      <c r="AO165" s="1">
        <f t="shared" si="19"/>
        <v>0</v>
      </c>
    </row>
    <row r="166" spans="1:41" x14ac:dyDescent="0.3">
      <c r="A166" t="s">
        <v>199</v>
      </c>
      <c r="B166" t="s">
        <v>200</v>
      </c>
      <c r="C166" t="s">
        <v>539</v>
      </c>
      <c r="D166" t="s">
        <v>283</v>
      </c>
      <c r="E166" t="s">
        <v>284</v>
      </c>
      <c r="F166" t="s">
        <v>285</v>
      </c>
      <c r="G166" t="s">
        <v>286</v>
      </c>
      <c r="H166" t="s">
        <v>531</v>
      </c>
      <c r="I166" t="s">
        <v>95</v>
      </c>
      <c r="J166" t="s">
        <v>96</v>
      </c>
      <c r="K166">
        <v>5</v>
      </c>
      <c r="L166" t="s">
        <v>97</v>
      </c>
      <c r="M166" t="s">
        <v>287</v>
      </c>
      <c r="N166" t="s">
        <v>288</v>
      </c>
      <c r="O166">
        <v>29</v>
      </c>
      <c r="P166" t="s">
        <v>289</v>
      </c>
      <c r="Q166">
        <v>2000</v>
      </c>
      <c r="R166" t="s">
        <v>66</v>
      </c>
      <c r="S166">
        <v>2911</v>
      </c>
      <c r="T166" t="s">
        <v>252</v>
      </c>
      <c r="U166">
        <v>0</v>
      </c>
      <c r="V166" t="s">
        <v>46</v>
      </c>
      <c r="W166" s="1">
        <v>3263.12</v>
      </c>
      <c r="X166" s="1">
        <v>7000</v>
      </c>
      <c r="Y166" s="1">
        <v>3263.12</v>
      </c>
      <c r="Z166" s="1">
        <v>3263.12</v>
      </c>
      <c r="AA166" s="1">
        <v>3263.13</v>
      </c>
      <c r="AB166" s="2">
        <f t="shared" si="14"/>
        <v>-1.0000000000218279E-2</v>
      </c>
      <c r="AC166" s="1">
        <v>3263.13</v>
      </c>
      <c r="AD166" s="2">
        <f t="shared" si="15"/>
        <v>0</v>
      </c>
      <c r="AE166" s="1">
        <v>3263.13</v>
      </c>
      <c r="AF166" s="2">
        <f t="shared" si="16"/>
        <v>0</v>
      </c>
      <c r="AG166" s="3">
        <f t="shared" si="17"/>
        <v>0</v>
      </c>
      <c r="AH166">
        <v>0</v>
      </c>
      <c r="AI166">
        <v>0</v>
      </c>
      <c r="AJ166">
        <v>0</v>
      </c>
      <c r="AK166" s="1">
        <v>3736.88</v>
      </c>
      <c r="AL166" s="1">
        <v>-3736.88</v>
      </c>
      <c r="AN166" s="1">
        <f t="shared" si="18"/>
        <v>3263.12</v>
      </c>
      <c r="AO166" s="1">
        <f t="shared" si="19"/>
        <v>0</v>
      </c>
    </row>
    <row r="167" spans="1:41" x14ac:dyDescent="0.3">
      <c r="A167" t="s">
        <v>199</v>
      </c>
      <c r="B167" t="s">
        <v>200</v>
      </c>
      <c r="C167" t="s">
        <v>540</v>
      </c>
      <c r="D167" t="s">
        <v>122</v>
      </c>
      <c r="E167" t="s">
        <v>123</v>
      </c>
      <c r="F167" t="s">
        <v>49</v>
      </c>
      <c r="G167" t="s">
        <v>50</v>
      </c>
      <c r="H167" t="s">
        <v>531</v>
      </c>
      <c r="I167" t="s">
        <v>124</v>
      </c>
      <c r="J167" t="s">
        <v>125</v>
      </c>
      <c r="K167">
        <v>6</v>
      </c>
      <c r="L167" t="s">
        <v>40</v>
      </c>
      <c r="M167" t="s">
        <v>126</v>
      </c>
      <c r="N167" t="s">
        <v>127</v>
      </c>
      <c r="O167">
        <v>49</v>
      </c>
      <c r="P167" t="s">
        <v>295</v>
      </c>
      <c r="Q167">
        <v>2000</v>
      </c>
      <c r="R167" t="s">
        <v>66</v>
      </c>
      <c r="S167">
        <v>2911</v>
      </c>
      <c r="T167" t="s">
        <v>252</v>
      </c>
      <c r="U167">
        <v>0</v>
      </c>
      <c r="V167" t="s">
        <v>46</v>
      </c>
      <c r="W167" s="1">
        <v>36627.620000000003</v>
      </c>
      <c r="X167" s="1">
        <v>20000</v>
      </c>
      <c r="Y167" s="1">
        <v>36627.620000000003</v>
      </c>
      <c r="Z167" s="1">
        <v>36627.620000000003</v>
      </c>
      <c r="AA167" s="1">
        <v>4999.6000000000004</v>
      </c>
      <c r="AB167" s="2">
        <f t="shared" si="14"/>
        <v>31628.020000000004</v>
      </c>
      <c r="AC167" s="1">
        <v>2320</v>
      </c>
      <c r="AD167" s="2">
        <f t="shared" si="15"/>
        <v>2679.6000000000004</v>
      </c>
      <c r="AE167">
        <v>0</v>
      </c>
      <c r="AF167" s="2">
        <f t="shared" si="16"/>
        <v>2320</v>
      </c>
      <c r="AG167" s="3">
        <f t="shared" si="17"/>
        <v>0</v>
      </c>
      <c r="AH167" s="1">
        <v>20000</v>
      </c>
      <c r="AI167" s="1">
        <v>30180</v>
      </c>
      <c r="AJ167">
        <v>0</v>
      </c>
      <c r="AK167" s="1">
        <v>33552.379999999997</v>
      </c>
      <c r="AL167" s="1">
        <v>16627.62</v>
      </c>
      <c r="AN167" s="1">
        <f t="shared" si="18"/>
        <v>36627.620000000003</v>
      </c>
      <c r="AO167" s="1">
        <f t="shared" si="19"/>
        <v>0</v>
      </c>
    </row>
    <row r="168" spans="1:41" x14ac:dyDescent="0.3">
      <c r="A168" t="s">
        <v>199</v>
      </c>
      <c r="B168" t="s">
        <v>200</v>
      </c>
      <c r="C168" t="s">
        <v>539</v>
      </c>
      <c r="D168" t="s">
        <v>139</v>
      </c>
      <c r="E168" t="s">
        <v>140</v>
      </c>
      <c r="F168" t="s">
        <v>49</v>
      </c>
      <c r="G168" t="s">
        <v>50</v>
      </c>
      <c r="H168" t="s">
        <v>531</v>
      </c>
      <c r="I168" t="s">
        <v>132</v>
      </c>
      <c r="J168" t="s">
        <v>133</v>
      </c>
      <c r="K168">
        <v>3</v>
      </c>
      <c r="L168" t="s">
        <v>134</v>
      </c>
      <c r="M168" t="s">
        <v>141</v>
      </c>
      <c r="N168" t="s">
        <v>142</v>
      </c>
      <c r="O168">
        <v>34</v>
      </c>
      <c r="P168" t="s">
        <v>143</v>
      </c>
      <c r="Q168">
        <v>2000</v>
      </c>
      <c r="R168" t="s">
        <v>66</v>
      </c>
      <c r="S168">
        <v>2911</v>
      </c>
      <c r="T168" t="s">
        <v>252</v>
      </c>
      <c r="U168">
        <v>0</v>
      </c>
      <c r="V168" t="s">
        <v>46</v>
      </c>
      <c r="W168" s="1">
        <v>99012.87</v>
      </c>
      <c r="X168" s="1">
        <v>150000</v>
      </c>
      <c r="Y168" s="1">
        <v>99012.87</v>
      </c>
      <c r="Z168" s="1">
        <v>99012.87</v>
      </c>
      <c r="AA168" s="1">
        <v>99012.87</v>
      </c>
      <c r="AB168" s="2">
        <f t="shared" si="14"/>
        <v>0</v>
      </c>
      <c r="AC168" s="1">
        <v>99012.87</v>
      </c>
      <c r="AD168" s="2">
        <f t="shared" si="15"/>
        <v>0</v>
      </c>
      <c r="AE168" s="1">
        <v>99012.87</v>
      </c>
      <c r="AF168" s="2">
        <f t="shared" si="16"/>
        <v>0</v>
      </c>
      <c r="AG168" s="3">
        <f t="shared" si="17"/>
        <v>0</v>
      </c>
      <c r="AH168">
        <v>0</v>
      </c>
      <c r="AI168">
        <v>0</v>
      </c>
      <c r="AJ168">
        <v>0</v>
      </c>
      <c r="AK168" s="1">
        <v>50987.13</v>
      </c>
      <c r="AL168" s="1">
        <v>-50987.13</v>
      </c>
      <c r="AN168" s="1">
        <f t="shared" si="18"/>
        <v>99012.87</v>
      </c>
      <c r="AO168" s="1">
        <f t="shared" si="19"/>
        <v>0</v>
      </c>
    </row>
    <row r="169" spans="1:41" x14ac:dyDescent="0.3">
      <c r="A169" t="s">
        <v>199</v>
      </c>
      <c r="B169" t="s">
        <v>200</v>
      </c>
      <c r="C169" t="s">
        <v>539</v>
      </c>
      <c r="D169" t="s">
        <v>315</v>
      </c>
      <c r="E169" t="s">
        <v>316</v>
      </c>
      <c r="F169" t="s">
        <v>49</v>
      </c>
      <c r="G169" t="s">
        <v>50</v>
      </c>
      <c r="H169" t="s">
        <v>531</v>
      </c>
      <c r="I169" t="s">
        <v>132</v>
      </c>
      <c r="J169" t="s">
        <v>133</v>
      </c>
      <c r="K169">
        <v>3</v>
      </c>
      <c r="L169" t="s">
        <v>134</v>
      </c>
      <c r="M169" t="s">
        <v>317</v>
      </c>
      <c r="N169" t="s">
        <v>318</v>
      </c>
      <c r="O169">
        <v>39</v>
      </c>
      <c r="P169" t="s">
        <v>319</v>
      </c>
      <c r="Q169">
        <v>2000</v>
      </c>
      <c r="R169" t="s">
        <v>66</v>
      </c>
      <c r="S169">
        <v>2911</v>
      </c>
      <c r="T169" t="s">
        <v>252</v>
      </c>
      <c r="U169">
        <v>0</v>
      </c>
      <c r="V169" t="s">
        <v>46</v>
      </c>
      <c r="W169" s="1">
        <v>174029.54</v>
      </c>
      <c r="X169" s="1">
        <v>150000</v>
      </c>
      <c r="Y169" s="1">
        <v>174029.54</v>
      </c>
      <c r="Z169" s="1">
        <v>172129.46</v>
      </c>
      <c r="AA169" s="1">
        <v>140101.23000000001</v>
      </c>
      <c r="AB169" s="2">
        <f t="shared" si="14"/>
        <v>32028.229999999981</v>
      </c>
      <c r="AC169" s="1">
        <v>123681.51</v>
      </c>
      <c r="AD169" s="2">
        <f t="shared" si="15"/>
        <v>16419.720000000016</v>
      </c>
      <c r="AE169" s="1">
        <v>123681.51</v>
      </c>
      <c r="AF169" s="2">
        <f t="shared" si="16"/>
        <v>0</v>
      </c>
      <c r="AG169" s="3">
        <f t="shared" si="17"/>
        <v>0</v>
      </c>
      <c r="AH169">
        <v>0</v>
      </c>
      <c r="AI169" s="1">
        <v>150000</v>
      </c>
      <c r="AJ169">
        <v>0</v>
      </c>
      <c r="AK169" s="1">
        <v>125970.46</v>
      </c>
      <c r="AL169" s="1">
        <v>24029.54</v>
      </c>
      <c r="AN169" s="1">
        <f t="shared" si="18"/>
        <v>174029.54</v>
      </c>
      <c r="AO169" s="1">
        <f t="shared" si="19"/>
        <v>0</v>
      </c>
    </row>
    <row r="170" spans="1:41" x14ac:dyDescent="0.3">
      <c r="A170" t="s">
        <v>199</v>
      </c>
      <c r="B170" t="s">
        <v>200</v>
      </c>
      <c r="C170" t="s">
        <v>538</v>
      </c>
      <c r="D170" t="s">
        <v>34</v>
      </c>
      <c r="E170" t="s">
        <v>35</v>
      </c>
      <c r="F170" t="s">
        <v>36</v>
      </c>
      <c r="G170" t="s">
        <v>37</v>
      </c>
      <c r="H170" t="s">
        <v>531</v>
      </c>
      <c r="I170" t="s">
        <v>38</v>
      </c>
      <c r="J170" t="s">
        <v>39</v>
      </c>
      <c r="K170">
        <v>6</v>
      </c>
      <c r="L170" t="s">
        <v>40</v>
      </c>
      <c r="M170" t="s">
        <v>335</v>
      </c>
      <c r="N170" t="s">
        <v>336</v>
      </c>
      <c r="O170">
        <v>18</v>
      </c>
      <c r="P170" t="s">
        <v>337</v>
      </c>
      <c r="Q170">
        <v>2000</v>
      </c>
      <c r="R170" t="s">
        <v>66</v>
      </c>
      <c r="S170">
        <v>2911</v>
      </c>
      <c r="T170" t="s">
        <v>252</v>
      </c>
      <c r="U170">
        <v>0</v>
      </c>
      <c r="V170" t="s">
        <v>46</v>
      </c>
      <c r="W170" s="1">
        <v>8842.15</v>
      </c>
      <c r="X170">
        <v>0</v>
      </c>
      <c r="Y170">
        <v>342.15</v>
      </c>
      <c r="Z170">
        <v>342.15</v>
      </c>
      <c r="AA170">
        <v>342.15</v>
      </c>
      <c r="AB170" s="2">
        <f t="shared" si="14"/>
        <v>0</v>
      </c>
      <c r="AC170">
        <v>342.15</v>
      </c>
      <c r="AD170" s="2">
        <f t="shared" si="15"/>
        <v>0</v>
      </c>
      <c r="AE170">
        <v>342.15</v>
      </c>
      <c r="AF170" s="2">
        <f t="shared" si="16"/>
        <v>0</v>
      </c>
      <c r="AG170" s="3">
        <f t="shared" si="17"/>
        <v>8500</v>
      </c>
      <c r="AH170">
        <v>0</v>
      </c>
      <c r="AI170" s="1">
        <v>8850</v>
      </c>
      <c r="AJ170">
        <v>0</v>
      </c>
      <c r="AK170">
        <v>7.85</v>
      </c>
      <c r="AL170" s="1">
        <v>8842.15</v>
      </c>
      <c r="AN170" s="1">
        <f t="shared" si="18"/>
        <v>8842.15</v>
      </c>
      <c r="AO170" s="1">
        <f t="shared" si="19"/>
        <v>8500</v>
      </c>
    </row>
    <row r="171" spans="1:41" x14ac:dyDescent="0.3">
      <c r="A171" t="s">
        <v>199</v>
      </c>
      <c r="B171" t="s">
        <v>200</v>
      </c>
      <c r="C171" t="s">
        <v>538</v>
      </c>
      <c r="D171" t="s">
        <v>34</v>
      </c>
      <c r="E171" t="s">
        <v>35</v>
      </c>
      <c r="F171" t="s">
        <v>49</v>
      </c>
      <c r="G171" t="s">
        <v>50</v>
      </c>
      <c r="H171" t="s">
        <v>531</v>
      </c>
      <c r="I171" t="s">
        <v>51</v>
      </c>
      <c r="J171" t="s">
        <v>52</v>
      </c>
      <c r="K171">
        <v>6</v>
      </c>
      <c r="L171" t="s">
        <v>40</v>
      </c>
      <c r="M171" t="s">
        <v>53</v>
      </c>
      <c r="N171" t="s">
        <v>54</v>
      </c>
      <c r="O171">
        <v>21</v>
      </c>
      <c r="P171" t="s">
        <v>71</v>
      </c>
      <c r="Q171">
        <v>2000</v>
      </c>
      <c r="R171" t="s">
        <v>66</v>
      </c>
      <c r="S171">
        <v>2911</v>
      </c>
      <c r="T171" t="s">
        <v>252</v>
      </c>
      <c r="U171">
        <v>0</v>
      </c>
      <c r="V171" t="s">
        <v>46</v>
      </c>
      <c r="W171" s="1">
        <v>131946.53</v>
      </c>
      <c r="X171" s="1">
        <v>150000</v>
      </c>
      <c r="Y171" s="1">
        <v>131946.53</v>
      </c>
      <c r="Z171" s="1">
        <v>131946.53</v>
      </c>
      <c r="AA171" s="1">
        <v>122041.53</v>
      </c>
      <c r="AB171" s="2">
        <f t="shared" si="14"/>
        <v>9905</v>
      </c>
      <c r="AC171" s="1">
        <v>122041.53</v>
      </c>
      <c r="AD171" s="2">
        <f t="shared" si="15"/>
        <v>0</v>
      </c>
      <c r="AE171" s="1">
        <v>122041.53</v>
      </c>
      <c r="AF171" s="2">
        <f t="shared" si="16"/>
        <v>0</v>
      </c>
      <c r="AG171" s="3">
        <f t="shared" si="17"/>
        <v>0</v>
      </c>
      <c r="AH171" s="1">
        <v>8000</v>
      </c>
      <c r="AI171" s="1">
        <v>20000</v>
      </c>
      <c r="AJ171">
        <v>0</v>
      </c>
      <c r="AK171" s="1">
        <v>46053.47</v>
      </c>
      <c r="AL171" s="1">
        <v>-18053.47</v>
      </c>
      <c r="AN171" s="1">
        <f t="shared" si="18"/>
        <v>131946.53</v>
      </c>
      <c r="AO171" s="1">
        <f t="shared" si="19"/>
        <v>0</v>
      </c>
    </row>
    <row r="172" spans="1:41" x14ac:dyDescent="0.3">
      <c r="A172" t="s">
        <v>199</v>
      </c>
      <c r="B172" t="s">
        <v>200</v>
      </c>
      <c r="C172" t="s">
        <v>538</v>
      </c>
      <c r="D172" t="s">
        <v>34</v>
      </c>
      <c r="E172" t="s">
        <v>35</v>
      </c>
      <c r="F172" t="s">
        <v>49</v>
      </c>
      <c r="G172" t="s">
        <v>50</v>
      </c>
      <c r="H172" t="s">
        <v>531</v>
      </c>
      <c r="I172" t="s">
        <v>132</v>
      </c>
      <c r="J172" t="s">
        <v>133</v>
      </c>
      <c r="K172">
        <v>3</v>
      </c>
      <c r="L172" t="s">
        <v>134</v>
      </c>
      <c r="M172" t="s">
        <v>402</v>
      </c>
      <c r="N172" t="s">
        <v>403</v>
      </c>
      <c r="O172">
        <v>33</v>
      </c>
      <c r="P172" t="s">
        <v>404</v>
      </c>
      <c r="Q172">
        <v>2000</v>
      </c>
      <c r="R172" t="s">
        <v>66</v>
      </c>
      <c r="S172">
        <v>2911</v>
      </c>
      <c r="T172" t="s">
        <v>252</v>
      </c>
      <c r="U172">
        <v>0</v>
      </c>
      <c r="V172" t="s">
        <v>46</v>
      </c>
      <c r="W172" s="1">
        <v>996230</v>
      </c>
      <c r="X172" s="1">
        <v>1000000</v>
      </c>
      <c r="Y172" s="1">
        <v>996230</v>
      </c>
      <c r="Z172" s="1">
        <v>950294</v>
      </c>
      <c r="AA172" s="1">
        <v>378958.6</v>
      </c>
      <c r="AB172" s="2">
        <f t="shared" si="14"/>
        <v>571335.4</v>
      </c>
      <c r="AC172" s="1">
        <v>343215.09</v>
      </c>
      <c r="AD172" s="2">
        <f t="shared" si="15"/>
        <v>35743.509999999951</v>
      </c>
      <c r="AE172" s="1">
        <v>343215.09</v>
      </c>
      <c r="AF172" s="2">
        <f t="shared" si="16"/>
        <v>0</v>
      </c>
      <c r="AG172" s="3">
        <f t="shared" si="17"/>
        <v>0</v>
      </c>
      <c r="AH172" s="1">
        <v>223880</v>
      </c>
      <c r="AI172" s="1">
        <v>74880</v>
      </c>
      <c r="AJ172">
        <v>0</v>
      </c>
      <c r="AK172" s="1">
        <v>302530</v>
      </c>
      <c r="AL172" s="1">
        <v>-3770</v>
      </c>
      <c r="AN172" s="1">
        <f t="shared" si="18"/>
        <v>996230</v>
      </c>
      <c r="AO172" s="1">
        <f t="shared" si="19"/>
        <v>0</v>
      </c>
    </row>
    <row r="173" spans="1:41" x14ac:dyDescent="0.3">
      <c r="A173" t="s">
        <v>199</v>
      </c>
      <c r="B173" t="s">
        <v>200</v>
      </c>
      <c r="C173" t="s">
        <v>538</v>
      </c>
      <c r="D173" t="s">
        <v>34</v>
      </c>
      <c r="E173" t="s">
        <v>35</v>
      </c>
      <c r="F173" t="s">
        <v>49</v>
      </c>
      <c r="G173" t="s">
        <v>50</v>
      </c>
      <c r="H173" t="s">
        <v>531</v>
      </c>
      <c r="I173" t="s">
        <v>406</v>
      </c>
      <c r="J173" t="s">
        <v>407</v>
      </c>
      <c r="K173">
        <v>3</v>
      </c>
      <c r="L173" t="s">
        <v>134</v>
      </c>
      <c r="M173" t="s">
        <v>408</v>
      </c>
      <c r="N173" t="s">
        <v>409</v>
      </c>
      <c r="O173">
        <v>43</v>
      </c>
      <c r="P173" t="s">
        <v>410</v>
      </c>
      <c r="Q173">
        <v>2000</v>
      </c>
      <c r="R173" t="s">
        <v>66</v>
      </c>
      <c r="S173">
        <v>2911</v>
      </c>
      <c r="T173" t="s">
        <v>252</v>
      </c>
      <c r="U173">
        <v>0</v>
      </c>
      <c r="V173" t="s">
        <v>46</v>
      </c>
      <c r="W173" s="1">
        <v>49938</v>
      </c>
      <c r="X173" s="1">
        <v>50000</v>
      </c>
      <c r="Y173" s="1">
        <v>49938</v>
      </c>
      <c r="Z173" s="1">
        <v>49938</v>
      </c>
      <c r="AA173" s="1">
        <v>49938</v>
      </c>
      <c r="AB173" s="2">
        <f t="shared" si="14"/>
        <v>0</v>
      </c>
      <c r="AC173" s="1">
        <v>49938</v>
      </c>
      <c r="AD173" s="2">
        <f t="shared" si="15"/>
        <v>0</v>
      </c>
      <c r="AE173" s="1">
        <v>49938</v>
      </c>
      <c r="AF173" s="2">
        <f t="shared" si="16"/>
        <v>0</v>
      </c>
      <c r="AG173" s="3">
        <f t="shared" si="17"/>
        <v>0</v>
      </c>
      <c r="AH173">
        <v>0</v>
      </c>
      <c r="AI173">
        <v>0</v>
      </c>
      <c r="AJ173">
        <v>0</v>
      </c>
      <c r="AK173">
        <v>62</v>
      </c>
      <c r="AL173">
        <v>-62</v>
      </c>
      <c r="AN173" s="1">
        <f t="shared" si="18"/>
        <v>49938</v>
      </c>
      <c r="AO173" s="1">
        <f t="shared" si="19"/>
        <v>0</v>
      </c>
    </row>
    <row r="174" spans="1:41" x14ac:dyDescent="0.3">
      <c r="A174" t="s">
        <v>199</v>
      </c>
      <c r="B174" t="s">
        <v>200</v>
      </c>
      <c r="C174" t="s">
        <v>538</v>
      </c>
      <c r="D174" t="s">
        <v>158</v>
      </c>
      <c r="E174" t="s">
        <v>159</v>
      </c>
      <c r="F174" t="s">
        <v>49</v>
      </c>
      <c r="G174" t="s">
        <v>50</v>
      </c>
      <c r="H174" t="s">
        <v>531</v>
      </c>
      <c r="I174" t="s">
        <v>160</v>
      </c>
      <c r="J174" t="s">
        <v>161</v>
      </c>
      <c r="K174">
        <v>3</v>
      </c>
      <c r="L174" t="s">
        <v>134</v>
      </c>
      <c r="M174" t="s">
        <v>162</v>
      </c>
      <c r="N174" t="s">
        <v>163</v>
      </c>
      <c r="O174">
        <v>12</v>
      </c>
      <c r="P174" t="s">
        <v>423</v>
      </c>
      <c r="Q174">
        <v>2000</v>
      </c>
      <c r="R174" t="s">
        <v>66</v>
      </c>
      <c r="S174">
        <v>2911</v>
      </c>
      <c r="T174" t="s">
        <v>252</v>
      </c>
      <c r="U174">
        <v>0</v>
      </c>
      <c r="V174" t="s">
        <v>46</v>
      </c>
      <c r="W174" s="1">
        <v>17650.86</v>
      </c>
      <c r="X174" s="1">
        <v>30000</v>
      </c>
      <c r="Y174" s="1">
        <v>17650.86</v>
      </c>
      <c r="Z174" s="1">
        <v>17650.86</v>
      </c>
      <c r="AA174" s="1">
        <v>17650.86</v>
      </c>
      <c r="AB174" s="2">
        <f t="shared" si="14"/>
        <v>0</v>
      </c>
      <c r="AC174" s="1">
        <v>17650.86</v>
      </c>
      <c r="AD174" s="2">
        <f t="shared" si="15"/>
        <v>0</v>
      </c>
      <c r="AE174" s="1">
        <v>17650.86</v>
      </c>
      <c r="AF174" s="2">
        <f t="shared" si="16"/>
        <v>0</v>
      </c>
      <c r="AG174" s="3">
        <f t="shared" si="17"/>
        <v>0</v>
      </c>
      <c r="AH174">
        <v>0</v>
      </c>
      <c r="AI174">
        <v>0</v>
      </c>
      <c r="AJ174">
        <v>0</v>
      </c>
      <c r="AK174" s="1">
        <v>12349.14</v>
      </c>
      <c r="AL174" s="1">
        <v>-12349.14</v>
      </c>
      <c r="AN174" s="1">
        <f t="shared" si="18"/>
        <v>17650.86</v>
      </c>
      <c r="AO174" s="1">
        <f t="shared" si="19"/>
        <v>0</v>
      </c>
    </row>
    <row r="175" spans="1:41" x14ac:dyDescent="0.3">
      <c r="A175" t="s">
        <v>199</v>
      </c>
      <c r="B175" t="s">
        <v>200</v>
      </c>
      <c r="C175" t="s">
        <v>540</v>
      </c>
      <c r="D175" t="s">
        <v>431</v>
      </c>
      <c r="E175" t="s">
        <v>432</v>
      </c>
      <c r="F175" t="s">
        <v>49</v>
      </c>
      <c r="G175" t="s">
        <v>50</v>
      </c>
      <c r="H175" t="s">
        <v>531</v>
      </c>
      <c r="I175" t="s">
        <v>406</v>
      </c>
      <c r="J175" t="s">
        <v>407</v>
      </c>
      <c r="K175">
        <v>8</v>
      </c>
      <c r="L175" t="s">
        <v>433</v>
      </c>
      <c r="M175" t="s">
        <v>438</v>
      </c>
      <c r="N175" t="s">
        <v>439</v>
      </c>
      <c r="O175">
        <v>42</v>
      </c>
      <c r="P175" t="s">
        <v>440</v>
      </c>
      <c r="Q175">
        <v>2000</v>
      </c>
      <c r="R175" t="s">
        <v>66</v>
      </c>
      <c r="S175">
        <v>2911</v>
      </c>
      <c r="T175" t="s">
        <v>252</v>
      </c>
      <c r="U175">
        <v>0</v>
      </c>
      <c r="V175" t="s">
        <v>46</v>
      </c>
      <c r="W175" s="1">
        <v>160491.48000000001</v>
      </c>
      <c r="X175" s="1">
        <v>150000</v>
      </c>
      <c r="Y175" s="1">
        <v>160491.48000000001</v>
      </c>
      <c r="Z175" s="1">
        <v>160491.48000000001</v>
      </c>
      <c r="AA175" s="1">
        <v>143753.75</v>
      </c>
      <c r="AB175" s="2">
        <f t="shared" si="14"/>
        <v>16737.73000000001</v>
      </c>
      <c r="AC175" s="1">
        <v>76553.75</v>
      </c>
      <c r="AD175" s="2">
        <f t="shared" si="15"/>
        <v>67200</v>
      </c>
      <c r="AE175" s="1">
        <v>76553.75</v>
      </c>
      <c r="AF175" s="2">
        <f t="shared" si="16"/>
        <v>0</v>
      </c>
      <c r="AG175" s="3">
        <f t="shared" si="17"/>
        <v>0</v>
      </c>
      <c r="AH175">
        <v>0</v>
      </c>
      <c r="AI175" s="1">
        <v>41400</v>
      </c>
      <c r="AJ175">
        <v>0</v>
      </c>
      <c r="AK175" s="1">
        <v>30908.52</v>
      </c>
      <c r="AL175" s="1">
        <v>10491.48</v>
      </c>
      <c r="AN175" s="1">
        <f t="shared" si="18"/>
        <v>160491.48000000001</v>
      </c>
      <c r="AO175" s="1">
        <f t="shared" si="19"/>
        <v>0</v>
      </c>
    </row>
    <row r="176" spans="1:41" x14ac:dyDescent="0.3">
      <c r="A176" t="s">
        <v>199</v>
      </c>
      <c r="B176" t="s">
        <v>200</v>
      </c>
      <c r="C176" t="s">
        <v>539</v>
      </c>
      <c r="D176" t="s">
        <v>283</v>
      </c>
      <c r="E176" t="s">
        <v>284</v>
      </c>
      <c r="F176" t="s">
        <v>285</v>
      </c>
      <c r="G176" t="s">
        <v>286</v>
      </c>
      <c r="H176" t="s">
        <v>531</v>
      </c>
      <c r="I176" t="s">
        <v>95</v>
      </c>
      <c r="J176" t="s">
        <v>96</v>
      </c>
      <c r="K176">
        <v>5</v>
      </c>
      <c r="L176" t="s">
        <v>97</v>
      </c>
      <c r="M176" t="s">
        <v>287</v>
      </c>
      <c r="N176" t="s">
        <v>288</v>
      </c>
      <c r="O176">
        <v>29</v>
      </c>
      <c r="P176" t="s">
        <v>289</v>
      </c>
      <c r="Q176">
        <v>2000</v>
      </c>
      <c r="R176" t="s">
        <v>66</v>
      </c>
      <c r="S176">
        <v>2921</v>
      </c>
      <c r="T176" t="s">
        <v>290</v>
      </c>
      <c r="U176">
        <v>0</v>
      </c>
      <c r="V176" t="s">
        <v>46</v>
      </c>
      <c r="W176">
        <v>0</v>
      </c>
      <c r="X176" s="1">
        <v>10000</v>
      </c>
      <c r="Y176">
        <v>0</v>
      </c>
      <c r="Z176">
        <v>0</v>
      </c>
      <c r="AA176">
        <v>0</v>
      </c>
      <c r="AB176" s="2">
        <f t="shared" si="14"/>
        <v>0</v>
      </c>
      <c r="AC176">
        <v>0</v>
      </c>
      <c r="AD176" s="2">
        <f t="shared" si="15"/>
        <v>0</v>
      </c>
      <c r="AE176">
        <v>0</v>
      </c>
      <c r="AF176" s="2">
        <f t="shared" si="16"/>
        <v>0</v>
      </c>
      <c r="AG176" s="3">
        <f t="shared" si="17"/>
        <v>0</v>
      </c>
      <c r="AH176">
        <v>0</v>
      </c>
      <c r="AI176">
        <v>0</v>
      </c>
      <c r="AJ176">
        <v>0</v>
      </c>
      <c r="AK176" s="1">
        <v>10000</v>
      </c>
      <c r="AL176" s="1">
        <v>-10000</v>
      </c>
      <c r="AN176" s="1">
        <f t="shared" si="18"/>
        <v>0</v>
      </c>
      <c r="AO176" s="1">
        <f t="shared" si="19"/>
        <v>0</v>
      </c>
    </row>
    <row r="177" spans="1:41" x14ac:dyDescent="0.3">
      <c r="A177" t="s">
        <v>199</v>
      </c>
      <c r="B177" t="s">
        <v>200</v>
      </c>
      <c r="C177" t="s">
        <v>540</v>
      </c>
      <c r="D177" t="s">
        <v>122</v>
      </c>
      <c r="E177" t="s">
        <v>123</v>
      </c>
      <c r="F177" t="s">
        <v>49</v>
      </c>
      <c r="G177" t="s">
        <v>50</v>
      </c>
      <c r="H177" t="s">
        <v>531</v>
      </c>
      <c r="I177" t="s">
        <v>124</v>
      </c>
      <c r="J177" t="s">
        <v>125</v>
      </c>
      <c r="K177">
        <v>6</v>
      </c>
      <c r="L177" t="s">
        <v>40</v>
      </c>
      <c r="M177" t="s">
        <v>126</v>
      </c>
      <c r="N177" t="s">
        <v>127</v>
      </c>
      <c r="O177">
        <v>49</v>
      </c>
      <c r="P177" t="s">
        <v>295</v>
      </c>
      <c r="Q177">
        <v>2000</v>
      </c>
      <c r="R177" t="s">
        <v>66</v>
      </c>
      <c r="S177">
        <v>2921</v>
      </c>
      <c r="T177" t="s">
        <v>290</v>
      </c>
      <c r="U177">
        <v>0</v>
      </c>
      <c r="V177" t="s">
        <v>46</v>
      </c>
      <c r="W177">
        <v>0</v>
      </c>
      <c r="X177">
        <v>0</v>
      </c>
      <c r="Y177">
        <v>0</v>
      </c>
      <c r="Z177">
        <v>0</v>
      </c>
      <c r="AA177">
        <v>0</v>
      </c>
      <c r="AB177" s="2">
        <f t="shared" si="14"/>
        <v>0</v>
      </c>
      <c r="AC177">
        <v>0</v>
      </c>
      <c r="AD177" s="2">
        <f t="shared" si="15"/>
        <v>0</v>
      </c>
      <c r="AE177">
        <v>0</v>
      </c>
      <c r="AF177" s="2">
        <f t="shared" si="16"/>
        <v>0</v>
      </c>
      <c r="AG177" s="3">
        <f t="shared" si="17"/>
        <v>0</v>
      </c>
      <c r="AH177">
        <v>0</v>
      </c>
      <c r="AI177" s="1">
        <v>2160</v>
      </c>
      <c r="AJ177">
        <v>0</v>
      </c>
      <c r="AK177" s="1">
        <v>2160</v>
      </c>
      <c r="AL177">
        <v>0</v>
      </c>
      <c r="AN177" s="1">
        <f t="shared" si="18"/>
        <v>0</v>
      </c>
      <c r="AO177" s="1">
        <f t="shared" si="19"/>
        <v>0</v>
      </c>
    </row>
    <row r="178" spans="1:41" x14ac:dyDescent="0.3">
      <c r="A178" t="s">
        <v>199</v>
      </c>
      <c r="B178" t="s">
        <v>200</v>
      </c>
      <c r="C178" t="s">
        <v>538</v>
      </c>
      <c r="D178" t="s">
        <v>34</v>
      </c>
      <c r="E178" t="s">
        <v>35</v>
      </c>
      <c r="F178" t="s">
        <v>49</v>
      </c>
      <c r="G178" t="s">
        <v>50</v>
      </c>
      <c r="H178" t="s">
        <v>531</v>
      </c>
      <c r="I178" t="s">
        <v>51</v>
      </c>
      <c r="J178" t="s">
        <v>52</v>
      </c>
      <c r="K178">
        <v>6</v>
      </c>
      <c r="L178" t="s">
        <v>40</v>
      </c>
      <c r="M178" t="s">
        <v>53</v>
      </c>
      <c r="N178" t="s">
        <v>54</v>
      </c>
      <c r="O178">
        <v>21</v>
      </c>
      <c r="P178" t="s">
        <v>71</v>
      </c>
      <c r="Q178">
        <v>2000</v>
      </c>
      <c r="R178" t="s">
        <v>66</v>
      </c>
      <c r="S178">
        <v>2921</v>
      </c>
      <c r="T178" t="s">
        <v>290</v>
      </c>
      <c r="U178">
        <v>0</v>
      </c>
      <c r="V178" t="s">
        <v>46</v>
      </c>
      <c r="W178" s="1">
        <v>96085.94</v>
      </c>
      <c r="X178">
        <v>0</v>
      </c>
      <c r="Y178" s="1">
        <v>96085.94</v>
      </c>
      <c r="Z178" s="1">
        <v>96085.94</v>
      </c>
      <c r="AA178" s="1">
        <v>88499.08</v>
      </c>
      <c r="AB178" s="2">
        <f t="shared" si="14"/>
        <v>7586.8600000000006</v>
      </c>
      <c r="AC178" s="1">
        <v>63791.08</v>
      </c>
      <c r="AD178" s="2">
        <f t="shared" si="15"/>
        <v>24708</v>
      </c>
      <c r="AE178" s="1">
        <v>63791.08</v>
      </c>
      <c r="AF178" s="2">
        <f t="shared" si="16"/>
        <v>0</v>
      </c>
      <c r="AG178" s="3">
        <f t="shared" si="17"/>
        <v>0</v>
      </c>
      <c r="AH178">
        <v>0</v>
      </c>
      <c r="AI178" s="1">
        <v>132300</v>
      </c>
      <c r="AJ178">
        <v>0</v>
      </c>
      <c r="AK178" s="1">
        <v>36214.06</v>
      </c>
      <c r="AL178" s="1">
        <v>96085.94</v>
      </c>
      <c r="AN178" s="1">
        <f t="shared" si="18"/>
        <v>96085.94</v>
      </c>
      <c r="AO178" s="1">
        <f t="shared" si="19"/>
        <v>0</v>
      </c>
    </row>
    <row r="179" spans="1:41" x14ac:dyDescent="0.3">
      <c r="A179" t="s">
        <v>199</v>
      </c>
      <c r="B179" t="s">
        <v>200</v>
      </c>
      <c r="C179" t="s">
        <v>538</v>
      </c>
      <c r="D179" t="s">
        <v>158</v>
      </c>
      <c r="E179" t="s">
        <v>159</v>
      </c>
      <c r="F179" t="s">
        <v>49</v>
      </c>
      <c r="G179" t="s">
        <v>50</v>
      </c>
      <c r="H179" t="s">
        <v>531</v>
      </c>
      <c r="I179" t="s">
        <v>160</v>
      </c>
      <c r="J179" t="s">
        <v>161</v>
      </c>
      <c r="K179">
        <v>3</v>
      </c>
      <c r="L179" t="s">
        <v>134</v>
      </c>
      <c r="M179" t="s">
        <v>162</v>
      </c>
      <c r="N179" t="s">
        <v>163</v>
      </c>
      <c r="O179">
        <v>11</v>
      </c>
      <c r="P179" t="s">
        <v>422</v>
      </c>
      <c r="Q179">
        <v>2000</v>
      </c>
      <c r="R179" t="s">
        <v>66</v>
      </c>
      <c r="S179">
        <v>2921</v>
      </c>
      <c r="T179" t="s">
        <v>290</v>
      </c>
      <c r="U179">
        <v>0</v>
      </c>
      <c r="V179" t="s">
        <v>46</v>
      </c>
      <c r="W179">
        <v>126.97</v>
      </c>
      <c r="X179">
        <v>0</v>
      </c>
      <c r="Y179">
        <v>126.97</v>
      </c>
      <c r="Z179">
        <v>126.97</v>
      </c>
      <c r="AA179">
        <v>126.97</v>
      </c>
      <c r="AB179" s="2">
        <f t="shared" si="14"/>
        <v>0</v>
      </c>
      <c r="AC179">
        <v>126.97</v>
      </c>
      <c r="AD179" s="2">
        <f t="shared" si="15"/>
        <v>0</v>
      </c>
      <c r="AE179">
        <v>126.97</v>
      </c>
      <c r="AF179" s="2">
        <f t="shared" si="16"/>
        <v>0</v>
      </c>
      <c r="AG179" s="3">
        <f t="shared" si="17"/>
        <v>0</v>
      </c>
      <c r="AH179">
        <v>0</v>
      </c>
      <c r="AI179" s="1">
        <v>1000</v>
      </c>
      <c r="AJ179">
        <v>0</v>
      </c>
      <c r="AK179">
        <v>873.03</v>
      </c>
      <c r="AL179">
        <v>126.97</v>
      </c>
      <c r="AN179" s="1">
        <f t="shared" si="18"/>
        <v>126.97</v>
      </c>
      <c r="AO179" s="1">
        <f t="shared" si="19"/>
        <v>0</v>
      </c>
    </row>
    <row r="180" spans="1:41" x14ac:dyDescent="0.3">
      <c r="A180" t="s">
        <v>199</v>
      </c>
      <c r="B180" t="s">
        <v>200</v>
      </c>
      <c r="C180" t="s">
        <v>539</v>
      </c>
      <c r="D180" t="s">
        <v>91</v>
      </c>
      <c r="E180" t="s">
        <v>92</v>
      </c>
      <c r="F180" t="s">
        <v>93</v>
      </c>
      <c r="G180" t="s">
        <v>94</v>
      </c>
      <c r="H180" t="s">
        <v>531</v>
      </c>
      <c r="I180" t="s">
        <v>95</v>
      </c>
      <c r="J180" t="s">
        <v>96</v>
      </c>
      <c r="K180">
        <v>5</v>
      </c>
      <c r="L180" t="s">
        <v>97</v>
      </c>
      <c r="M180" t="s">
        <v>98</v>
      </c>
      <c r="N180" t="s">
        <v>99</v>
      </c>
      <c r="O180">
        <v>25</v>
      </c>
      <c r="P180" t="s">
        <v>100</v>
      </c>
      <c r="Q180">
        <v>2000</v>
      </c>
      <c r="R180" t="s">
        <v>66</v>
      </c>
      <c r="S180">
        <v>2921</v>
      </c>
      <c r="T180" t="s">
        <v>290</v>
      </c>
      <c r="U180">
        <v>0</v>
      </c>
      <c r="V180" t="s">
        <v>46</v>
      </c>
      <c r="W180">
        <v>0</v>
      </c>
      <c r="X180" s="1">
        <v>300000</v>
      </c>
      <c r="Y180">
        <v>0</v>
      </c>
      <c r="Z180">
        <v>0</v>
      </c>
      <c r="AA180">
        <v>0</v>
      </c>
      <c r="AB180" s="2">
        <f t="shared" si="14"/>
        <v>0</v>
      </c>
      <c r="AC180">
        <v>0</v>
      </c>
      <c r="AD180" s="2">
        <f t="shared" si="15"/>
        <v>0</v>
      </c>
      <c r="AE180">
        <v>0</v>
      </c>
      <c r="AF180" s="2">
        <f t="shared" si="16"/>
        <v>0</v>
      </c>
      <c r="AG180" s="3">
        <f t="shared" si="17"/>
        <v>0</v>
      </c>
      <c r="AH180" s="1">
        <v>300000</v>
      </c>
      <c r="AI180">
        <v>0</v>
      </c>
      <c r="AJ180">
        <v>0</v>
      </c>
      <c r="AK180" s="1">
        <v>600000</v>
      </c>
      <c r="AL180" s="1">
        <v>-300000</v>
      </c>
      <c r="AN180" s="1">
        <f t="shared" si="18"/>
        <v>0</v>
      </c>
      <c r="AO180" s="1">
        <f t="shared" si="19"/>
        <v>0</v>
      </c>
    </row>
    <row r="181" spans="1:41" x14ac:dyDescent="0.3">
      <c r="A181" t="s">
        <v>199</v>
      </c>
      <c r="B181" t="s">
        <v>200</v>
      </c>
      <c r="C181" t="s">
        <v>540</v>
      </c>
      <c r="D181" t="s">
        <v>122</v>
      </c>
      <c r="E181" t="s">
        <v>123</v>
      </c>
      <c r="F181" t="s">
        <v>49</v>
      </c>
      <c r="G181" t="s">
        <v>50</v>
      </c>
      <c r="H181" t="s">
        <v>531</v>
      </c>
      <c r="I181" t="s">
        <v>124</v>
      </c>
      <c r="J181" t="s">
        <v>125</v>
      </c>
      <c r="K181">
        <v>6</v>
      </c>
      <c r="L181" t="s">
        <v>40</v>
      </c>
      <c r="M181" t="s">
        <v>126</v>
      </c>
      <c r="N181" t="s">
        <v>127</v>
      </c>
      <c r="O181">
        <v>49</v>
      </c>
      <c r="P181" t="s">
        <v>295</v>
      </c>
      <c r="Q181">
        <v>2000</v>
      </c>
      <c r="R181" t="s">
        <v>66</v>
      </c>
      <c r="S181">
        <v>2941</v>
      </c>
      <c r="T181" t="s">
        <v>296</v>
      </c>
      <c r="U181">
        <v>0</v>
      </c>
      <c r="V181" t="s">
        <v>46</v>
      </c>
      <c r="W181" s="1">
        <v>249209.44</v>
      </c>
      <c r="X181" s="1">
        <v>210000</v>
      </c>
      <c r="Y181" s="1">
        <v>249209.44</v>
      </c>
      <c r="Z181" s="1">
        <v>243933.76</v>
      </c>
      <c r="AA181" s="1">
        <v>206230.82</v>
      </c>
      <c r="AB181" s="2">
        <f t="shared" si="14"/>
        <v>37702.94</v>
      </c>
      <c r="AC181" s="1">
        <v>193908.42</v>
      </c>
      <c r="AD181" s="2">
        <f t="shared" si="15"/>
        <v>12322.399999999994</v>
      </c>
      <c r="AE181" s="1">
        <v>191020.4</v>
      </c>
      <c r="AF181" s="2">
        <f t="shared" si="16"/>
        <v>2888.0200000000186</v>
      </c>
      <c r="AG181" s="3">
        <f t="shared" si="17"/>
        <v>0</v>
      </c>
      <c r="AH181">
        <v>0</v>
      </c>
      <c r="AI181" s="1">
        <v>278265</v>
      </c>
      <c r="AJ181">
        <v>0</v>
      </c>
      <c r="AK181" s="1">
        <v>239055.56</v>
      </c>
      <c r="AL181" s="1">
        <v>39209.440000000002</v>
      </c>
      <c r="AN181" s="1">
        <f t="shared" si="18"/>
        <v>249209.44</v>
      </c>
      <c r="AO181" s="1">
        <f t="shared" si="19"/>
        <v>0</v>
      </c>
    </row>
    <row r="182" spans="1:41" x14ac:dyDescent="0.3">
      <c r="A182" t="s">
        <v>199</v>
      </c>
      <c r="B182" t="s">
        <v>200</v>
      </c>
      <c r="C182" t="s">
        <v>538</v>
      </c>
      <c r="D182" t="s">
        <v>34</v>
      </c>
      <c r="E182" t="s">
        <v>35</v>
      </c>
      <c r="F182" t="s">
        <v>36</v>
      </c>
      <c r="G182" t="s">
        <v>37</v>
      </c>
      <c r="H182" t="s">
        <v>531</v>
      </c>
      <c r="I182" t="s">
        <v>38</v>
      </c>
      <c r="J182" t="s">
        <v>39</v>
      </c>
      <c r="K182">
        <v>6</v>
      </c>
      <c r="L182" t="s">
        <v>40</v>
      </c>
      <c r="M182" t="s">
        <v>335</v>
      </c>
      <c r="N182" t="s">
        <v>336</v>
      </c>
      <c r="O182">
        <v>18</v>
      </c>
      <c r="P182" t="s">
        <v>337</v>
      </c>
      <c r="Q182">
        <v>2000</v>
      </c>
      <c r="R182" t="s">
        <v>66</v>
      </c>
      <c r="S182">
        <v>2941</v>
      </c>
      <c r="T182" t="s">
        <v>296</v>
      </c>
      <c r="U182">
        <v>0</v>
      </c>
      <c r="V182" t="s">
        <v>46</v>
      </c>
      <c r="W182">
        <v>199</v>
      </c>
      <c r="X182">
        <v>0</v>
      </c>
      <c r="Y182">
        <v>199</v>
      </c>
      <c r="Z182">
        <v>199</v>
      </c>
      <c r="AA182">
        <v>199</v>
      </c>
      <c r="AB182" s="2">
        <f t="shared" si="14"/>
        <v>0</v>
      </c>
      <c r="AC182">
        <v>199</v>
      </c>
      <c r="AD182" s="2">
        <f t="shared" si="15"/>
        <v>0</v>
      </c>
      <c r="AE182">
        <v>199</v>
      </c>
      <c r="AF182" s="2">
        <f t="shared" si="16"/>
        <v>0</v>
      </c>
      <c r="AG182" s="3">
        <f t="shared" si="17"/>
        <v>0</v>
      </c>
      <c r="AH182">
        <v>0</v>
      </c>
      <c r="AI182">
        <v>200</v>
      </c>
      <c r="AJ182">
        <v>0</v>
      </c>
      <c r="AK182">
        <v>1</v>
      </c>
      <c r="AL182">
        <v>199</v>
      </c>
      <c r="AN182" s="1">
        <f t="shared" si="18"/>
        <v>199</v>
      </c>
      <c r="AO182" s="1">
        <f t="shared" si="19"/>
        <v>0</v>
      </c>
    </row>
    <row r="183" spans="1:41" x14ac:dyDescent="0.3">
      <c r="A183" t="s">
        <v>199</v>
      </c>
      <c r="B183" t="s">
        <v>200</v>
      </c>
      <c r="C183" t="s">
        <v>538</v>
      </c>
      <c r="D183" t="s">
        <v>34</v>
      </c>
      <c r="E183" t="s">
        <v>35</v>
      </c>
      <c r="F183" t="s">
        <v>49</v>
      </c>
      <c r="G183" t="s">
        <v>50</v>
      </c>
      <c r="H183" t="s">
        <v>531</v>
      </c>
      <c r="I183" t="s">
        <v>51</v>
      </c>
      <c r="J183" t="s">
        <v>52</v>
      </c>
      <c r="K183">
        <v>6</v>
      </c>
      <c r="L183" t="s">
        <v>40</v>
      </c>
      <c r="M183" t="s">
        <v>53</v>
      </c>
      <c r="N183" t="s">
        <v>54</v>
      </c>
      <c r="O183">
        <v>21</v>
      </c>
      <c r="P183" t="s">
        <v>71</v>
      </c>
      <c r="Q183">
        <v>2000</v>
      </c>
      <c r="R183" t="s">
        <v>66</v>
      </c>
      <c r="S183">
        <v>2961</v>
      </c>
      <c r="T183" t="s">
        <v>380</v>
      </c>
      <c r="U183">
        <v>0</v>
      </c>
      <c r="V183" t="s">
        <v>46</v>
      </c>
      <c r="W183" s="1">
        <v>384521.67</v>
      </c>
      <c r="X183" s="1">
        <v>800000</v>
      </c>
      <c r="Y183" s="1">
        <v>384521.67</v>
      </c>
      <c r="Z183" s="1">
        <v>384521.67</v>
      </c>
      <c r="AA183" s="1">
        <v>369641.19</v>
      </c>
      <c r="AB183" s="2">
        <f t="shared" si="14"/>
        <v>14880.479999999981</v>
      </c>
      <c r="AC183" s="1">
        <v>354500.29</v>
      </c>
      <c r="AD183" s="2">
        <f t="shared" si="15"/>
        <v>15140.900000000023</v>
      </c>
      <c r="AE183" s="1">
        <v>354500.29</v>
      </c>
      <c r="AF183" s="2">
        <f t="shared" si="16"/>
        <v>0</v>
      </c>
      <c r="AG183" s="3">
        <f t="shared" si="17"/>
        <v>0</v>
      </c>
      <c r="AH183" s="1">
        <v>710000</v>
      </c>
      <c r="AI183">
        <v>0</v>
      </c>
      <c r="AJ183">
        <v>0</v>
      </c>
      <c r="AK183" s="1">
        <v>1125478.33</v>
      </c>
      <c r="AL183" s="1">
        <v>-415478.33</v>
      </c>
      <c r="AN183" s="1">
        <f t="shared" si="18"/>
        <v>384521.67</v>
      </c>
      <c r="AO183" s="1">
        <f t="shared" si="19"/>
        <v>0</v>
      </c>
    </row>
    <row r="184" spans="1:41" x14ac:dyDescent="0.3">
      <c r="A184" t="s">
        <v>199</v>
      </c>
      <c r="B184" t="s">
        <v>200</v>
      </c>
      <c r="C184" t="s">
        <v>538</v>
      </c>
      <c r="D184" t="s">
        <v>158</v>
      </c>
      <c r="E184" t="s">
        <v>159</v>
      </c>
      <c r="F184" t="s">
        <v>49</v>
      </c>
      <c r="G184" t="s">
        <v>50</v>
      </c>
      <c r="H184" t="s">
        <v>531</v>
      </c>
      <c r="I184" t="s">
        <v>160</v>
      </c>
      <c r="J184" t="s">
        <v>161</v>
      </c>
      <c r="K184">
        <v>3</v>
      </c>
      <c r="L184" t="s">
        <v>134</v>
      </c>
      <c r="M184" t="s">
        <v>162</v>
      </c>
      <c r="N184" t="s">
        <v>163</v>
      </c>
      <c r="O184">
        <v>11</v>
      </c>
      <c r="P184" t="s">
        <v>422</v>
      </c>
      <c r="Q184">
        <v>2000</v>
      </c>
      <c r="R184" t="s">
        <v>66</v>
      </c>
      <c r="S184">
        <v>2961</v>
      </c>
      <c r="T184" t="s">
        <v>380</v>
      </c>
      <c r="U184">
        <v>0</v>
      </c>
      <c r="V184" t="s">
        <v>46</v>
      </c>
      <c r="W184" s="1">
        <v>11634.8</v>
      </c>
      <c r="X184" s="1">
        <v>45000</v>
      </c>
      <c r="Y184" s="1">
        <v>11634.8</v>
      </c>
      <c r="Z184" s="1">
        <v>11634.8</v>
      </c>
      <c r="AA184" s="1">
        <v>11634.8</v>
      </c>
      <c r="AB184" s="2">
        <f t="shared" si="14"/>
        <v>0</v>
      </c>
      <c r="AC184" s="1">
        <v>11634.8</v>
      </c>
      <c r="AD184" s="2">
        <f t="shared" si="15"/>
        <v>0</v>
      </c>
      <c r="AE184" s="1">
        <v>11634.8</v>
      </c>
      <c r="AF184" s="2">
        <f t="shared" si="16"/>
        <v>0</v>
      </c>
      <c r="AG184" s="3">
        <f t="shared" si="17"/>
        <v>0</v>
      </c>
      <c r="AH184">
        <v>0</v>
      </c>
      <c r="AI184">
        <v>0</v>
      </c>
      <c r="AJ184">
        <v>0</v>
      </c>
      <c r="AK184" s="1">
        <v>33365.199999999997</v>
      </c>
      <c r="AL184" s="1">
        <v>-33365.199999999997</v>
      </c>
      <c r="AN184" s="1">
        <f t="shared" si="18"/>
        <v>11634.8</v>
      </c>
      <c r="AO184" s="1">
        <f t="shared" si="19"/>
        <v>0</v>
      </c>
    </row>
    <row r="185" spans="1:41" x14ac:dyDescent="0.3">
      <c r="A185" t="s">
        <v>199</v>
      </c>
      <c r="B185" t="s">
        <v>200</v>
      </c>
      <c r="C185" t="s">
        <v>539</v>
      </c>
      <c r="D185" t="s">
        <v>270</v>
      </c>
      <c r="E185" t="s">
        <v>271</v>
      </c>
      <c r="F185" t="s">
        <v>110</v>
      </c>
      <c r="G185" t="s">
        <v>111</v>
      </c>
      <c r="H185" t="s">
        <v>531</v>
      </c>
      <c r="I185" t="s">
        <v>272</v>
      </c>
      <c r="J185" t="s">
        <v>273</v>
      </c>
      <c r="K185">
        <v>4</v>
      </c>
      <c r="L185" t="s">
        <v>222</v>
      </c>
      <c r="M185" t="s">
        <v>274</v>
      </c>
      <c r="N185" t="s">
        <v>275</v>
      </c>
      <c r="O185">
        <v>56</v>
      </c>
      <c r="P185" t="s">
        <v>276</v>
      </c>
      <c r="Q185">
        <v>2000</v>
      </c>
      <c r="R185" t="s">
        <v>66</v>
      </c>
      <c r="S185">
        <v>2971</v>
      </c>
      <c r="T185" t="s">
        <v>280</v>
      </c>
      <c r="U185">
        <v>0</v>
      </c>
      <c r="V185" t="s">
        <v>46</v>
      </c>
      <c r="W185" s="1">
        <v>11066.4</v>
      </c>
      <c r="X185" s="1">
        <v>60000</v>
      </c>
      <c r="Y185" s="1">
        <v>11066.4</v>
      </c>
      <c r="Z185" s="1">
        <v>11066.4</v>
      </c>
      <c r="AA185" s="1">
        <v>11066.4</v>
      </c>
      <c r="AB185" s="2">
        <f t="shared" si="14"/>
        <v>0</v>
      </c>
      <c r="AC185">
        <v>0</v>
      </c>
      <c r="AD185" s="2">
        <f t="shared" si="15"/>
        <v>11066.4</v>
      </c>
      <c r="AE185">
        <v>0</v>
      </c>
      <c r="AF185" s="2">
        <f t="shared" si="16"/>
        <v>0</v>
      </c>
      <c r="AG185" s="3">
        <f t="shared" si="17"/>
        <v>0</v>
      </c>
      <c r="AH185">
        <v>0</v>
      </c>
      <c r="AI185">
        <v>0</v>
      </c>
      <c r="AJ185">
        <v>0</v>
      </c>
      <c r="AK185" s="1">
        <v>48933.599999999999</v>
      </c>
      <c r="AL185" s="1">
        <v>-48933.599999999999</v>
      </c>
      <c r="AN185" s="1">
        <f t="shared" si="18"/>
        <v>11066.4</v>
      </c>
      <c r="AO185" s="1">
        <f t="shared" si="19"/>
        <v>0</v>
      </c>
    </row>
    <row r="186" spans="1:41" x14ac:dyDescent="0.3">
      <c r="A186" t="s">
        <v>199</v>
      </c>
      <c r="B186" t="s">
        <v>200</v>
      </c>
      <c r="C186" t="s">
        <v>538</v>
      </c>
      <c r="D186" t="s">
        <v>34</v>
      </c>
      <c r="E186" t="s">
        <v>35</v>
      </c>
      <c r="F186" t="s">
        <v>49</v>
      </c>
      <c r="G186" t="s">
        <v>50</v>
      </c>
      <c r="H186" t="s">
        <v>531</v>
      </c>
      <c r="I186" t="s">
        <v>132</v>
      </c>
      <c r="J186" t="s">
        <v>133</v>
      </c>
      <c r="K186">
        <v>3</v>
      </c>
      <c r="L186" t="s">
        <v>134</v>
      </c>
      <c r="M186" t="s">
        <v>402</v>
      </c>
      <c r="N186" t="s">
        <v>403</v>
      </c>
      <c r="O186">
        <v>33</v>
      </c>
      <c r="P186" t="s">
        <v>404</v>
      </c>
      <c r="Q186">
        <v>2000</v>
      </c>
      <c r="R186" t="s">
        <v>66</v>
      </c>
      <c r="S186">
        <v>2971</v>
      </c>
      <c r="T186" t="s">
        <v>280</v>
      </c>
      <c r="U186">
        <v>0</v>
      </c>
      <c r="V186" t="s">
        <v>46</v>
      </c>
      <c r="W186">
        <v>0</v>
      </c>
      <c r="X186" s="1">
        <v>400000</v>
      </c>
      <c r="Y186">
        <v>0</v>
      </c>
      <c r="Z186">
        <v>0</v>
      </c>
      <c r="AA186">
        <v>0</v>
      </c>
      <c r="AB186" s="2">
        <f t="shared" si="14"/>
        <v>0</v>
      </c>
      <c r="AC186">
        <v>0</v>
      </c>
      <c r="AD186" s="2">
        <f t="shared" si="15"/>
        <v>0</v>
      </c>
      <c r="AE186">
        <v>0</v>
      </c>
      <c r="AF186" s="2">
        <f t="shared" si="16"/>
        <v>0</v>
      </c>
      <c r="AG186" s="3">
        <f t="shared" si="17"/>
        <v>0</v>
      </c>
      <c r="AH186">
        <v>0</v>
      </c>
      <c r="AI186">
        <v>0</v>
      </c>
      <c r="AJ186">
        <v>0</v>
      </c>
      <c r="AK186" s="1">
        <v>400000</v>
      </c>
      <c r="AL186" s="1">
        <v>-400000</v>
      </c>
      <c r="AN186" s="1">
        <f t="shared" si="18"/>
        <v>0</v>
      </c>
      <c r="AO186" s="1">
        <f t="shared" si="19"/>
        <v>0</v>
      </c>
    </row>
    <row r="187" spans="1:41" x14ac:dyDescent="0.3">
      <c r="A187" t="s">
        <v>199</v>
      </c>
      <c r="B187" t="s">
        <v>200</v>
      </c>
      <c r="C187" t="s">
        <v>539</v>
      </c>
      <c r="D187" t="s">
        <v>237</v>
      </c>
      <c r="E187" t="s">
        <v>238</v>
      </c>
      <c r="F187" t="s">
        <v>93</v>
      </c>
      <c r="G187" t="s">
        <v>94</v>
      </c>
      <c r="H187" t="s">
        <v>531</v>
      </c>
      <c r="I187" t="s">
        <v>160</v>
      </c>
      <c r="J187" t="s">
        <v>161</v>
      </c>
      <c r="K187">
        <v>1</v>
      </c>
      <c r="L187" t="s">
        <v>184</v>
      </c>
      <c r="M187" t="s">
        <v>244</v>
      </c>
      <c r="N187" t="s">
        <v>245</v>
      </c>
      <c r="O187">
        <v>16</v>
      </c>
      <c r="P187" t="s">
        <v>246</v>
      </c>
      <c r="Q187">
        <v>2000</v>
      </c>
      <c r="R187" t="s">
        <v>66</v>
      </c>
      <c r="S187">
        <v>2981</v>
      </c>
      <c r="T187" t="s">
        <v>253</v>
      </c>
      <c r="U187">
        <v>0</v>
      </c>
      <c r="V187" t="s">
        <v>46</v>
      </c>
      <c r="W187">
        <v>0</v>
      </c>
      <c r="X187">
        <v>0</v>
      </c>
      <c r="Y187">
        <v>0</v>
      </c>
      <c r="Z187">
        <v>0</v>
      </c>
      <c r="AA187">
        <v>0</v>
      </c>
      <c r="AB187" s="2">
        <f t="shared" si="14"/>
        <v>0</v>
      </c>
      <c r="AC187">
        <v>0</v>
      </c>
      <c r="AD187" s="2">
        <f t="shared" si="15"/>
        <v>0</v>
      </c>
      <c r="AE187">
        <v>0</v>
      </c>
      <c r="AF187" s="2">
        <f t="shared" si="16"/>
        <v>0</v>
      </c>
      <c r="AG187" s="3">
        <f t="shared" si="17"/>
        <v>0</v>
      </c>
      <c r="AH187" s="1">
        <v>20000</v>
      </c>
      <c r="AI187">
        <v>0</v>
      </c>
      <c r="AJ187">
        <v>0</v>
      </c>
      <c r="AK187" s="1">
        <v>20000</v>
      </c>
      <c r="AL187">
        <v>0</v>
      </c>
      <c r="AN187" s="1">
        <f t="shared" si="18"/>
        <v>0</v>
      </c>
      <c r="AO187" s="1">
        <f t="shared" si="19"/>
        <v>0</v>
      </c>
    </row>
    <row r="188" spans="1:41" x14ac:dyDescent="0.3">
      <c r="A188" t="s">
        <v>199</v>
      </c>
      <c r="B188" t="s">
        <v>200</v>
      </c>
      <c r="C188" t="s">
        <v>539</v>
      </c>
      <c r="D188" t="s">
        <v>237</v>
      </c>
      <c r="E188" t="s">
        <v>238</v>
      </c>
      <c r="F188" t="s">
        <v>49</v>
      </c>
      <c r="G188" t="s">
        <v>50</v>
      </c>
      <c r="H188" t="s">
        <v>531</v>
      </c>
      <c r="I188" t="s">
        <v>132</v>
      </c>
      <c r="J188" t="s">
        <v>133</v>
      </c>
      <c r="K188">
        <v>2</v>
      </c>
      <c r="L188" t="s">
        <v>255</v>
      </c>
      <c r="M188" t="s">
        <v>256</v>
      </c>
      <c r="N188" t="s">
        <v>257</v>
      </c>
      <c r="O188">
        <v>36</v>
      </c>
      <c r="P188" t="s">
        <v>258</v>
      </c>
      <c r="Q188">
        <v>2000</v>
      </c>
      <c r="R188" t="s">
        <v>66</v>
      </c>
      <c r="S188">
        <v>2981</v>
      </c>
      <c r="T188" t="s">
        <v>253</v>
      </c>
      <c r="U188">
        <v>0</v>
      </c>
      <c r="V188" t="s">
        <v>46</v>
      </c>
      <c r="W188" s="1">
        <v>87672.8</v>
      </c>
      <c r="X188" s="1">
        <v>350000</v>
      </c>
      <c r="Y188" s="1">
        <v>87672.8</v>
      </c>
      <c r="Z188" s="1">
        <v>87672.8</v>
      </c>
      <c r="AA188" s="1">
        <v>87672.8</v>
      </c>
      <c r="AB188" s="2">
        <f t="shared" si="14"/>
        <v>0</v>
      </c>
      <c r="AC188" s="1">
        <v>87672.8</v>
      </c>
      <c r="AD188" s="2">
        <f t="shared" si="15"/>
        <v>0</v>
      </c>
      <c r="AE188" s="1">
        <v>87672.8</v>
      </c>
      <c r="AF188" s="2">
        <f t="shared" si="16"/>
        <v>0</v>
      </c>
      <c r="AG188" s="3">
        <f t="shared" si="17"/>
        <v>0</v>
      </c>
      <c r="AH188">
        <v>0</v>
      </c>
      <c r="AI188">
        <v>0</v>
      </c>
      <c r="AJ188">
        <v>0</v>
      </c>
      <c r="AK188" s="1">
        <v>262327.2</v>
      </c>
      <c r="AL188" s="1">
        <v>-262327.2</v>
      </c>
      <c r="AN188" s="1">
        <f t="shared" si="18"/>
        <v>87672.8</v>
      </c>
      <c r="AO188" s="1">
        <f t="shared" si="19"/>
        <v>0</v>
      </c>
    </row>
    <row r="189" spans="1:41" x14ac:dyDescent="0.3">
      <c r="A189" t="s">
        <v>199</v>
      </c>
      <c r="B189" t="s">
        <v>200</v>
      </c>
      <c r="C189" t="s">
        <v>538</v>
      </c>
      <c r="D189" t="s">
        <v>34</v>
      </c>
      <c r="E189" t="s">
        <v>35</v>
      </c>
      <c r="F189" t="s">
        <v>49</v>
      </c>
      <c r="G189" t="s">
        <v>50</v>
      </c>
      <c r="H189" t="s">
        <v>531</v>
      </c>
      <c r="I189" t="s">
        <v>51</v>
      </c>
      <c r="J189" t="s">
        <v>52</v>
      </c>
      <c r="K189">
        <v>6</v>
      </c>
      <c r="L189" t="s">
        <v>40</v>
      </c>
      <c r="M189" t="s">
        <v>53</v>
      </c>
      <c r="N189" t="s">
        <v>54</v>
      </c>
      <c r="O189">
        <v>21</v>
      </c>
      <c r="P189" t="s">
        <v>71</v>
      </c>
      <c r="Q189">
        <v>2000</v>
      </c>
      <c r="R189" t="s">
        <v>66</v>
      </c>
      <c r="S189">
        <v>2981</v>
      </c>
      <c r="T189" t="s">
        <v>253</v>
      </c>
      <c r="U189">
        <v>0</v>
      </c>
      <c r="V189" t="s">
        <v>46</v>
      </c>
      <c r="W189" s="1">
        <v>803539.38</v>
      </c>
      <c r="X189" s="1">
        <v>50000</v>
      </c>
      <c r="Y189" s="1">
        <v>803539.38</v>
      </c>
      <c r="Z189" s="1">
        <v>572217.98</v>
      </c>
      <c r="AA189" s="1">
        <v>555778.46</v>
      </c>
      <c r="AB189" s="2">
        <f t="shared" si="14"/>
        <v>16439.520000000019</v>
      </c>
      <c r="AC189" s="1">
        <v>551992.22</v>
      </c>
      <c r="AD189" s="2">
        <f t="shared" si="15"/>
        <v>3786.2399999999907</v>
      </c>
      <c r="AE189" s="1">
        <v>464419.18</v>
      </c>
      <c r="AF189" s="2">
        <f t="shared" si="16"/>
        <v>87573.039999999979</v>
      </c>
      <c r="AG189" s="3">
        <f t="shared" si="17"/>
        <v>0</v>
      </c>
      <c r="AH189">
        <v>0</v>
      </c>
      <c r="AI189" s="1">
        <v>760661.36</v>
      </c>
      <c r="AJ189">
        <v>0</v>
      </c>
      <c r="AK189" s="1">
        <v>7121.98</v>
      </c>
      <c r="AL189" s="1">
        <v>753539.38</v>
      </c>
      <c r="AN189" s="1">
        <f t="shared" si="18"/>
        <v>803539.38</v>
      </c>
      <c r="AO189" s="1">
        <f t="shared" si="19"/>
        <v>0</v>
      </c>
    </row>
    <row r="190" spans="1:41" x14ac:dyDescent="0.3">
      <c r="A190" t="s">
        <v>199</v>
      </c>
      <c r="B190" t="s">
        <v>200</v>
      </c>
      <c r="C190" t="s">
        <v>540</v>
      </c>
      <c r="D190" t="s">
        <v>122</v>
      </c>
      <c r="E190" t="s">
        <v>123</v>
      </c>
      <c r="F190" t="s">
        <v>49</v>
      </c>
      <c r="G190" t="s">
        <v>50</v>
      </c>
      <c r="H190" t="s">
        <v>531</v>
      </c>
      <c r="I190" t="s">
        <v>124</v>
      </c>
      <c r="J190" t="s">
        <v>125</v>
      </c>
      <c r="K190">
        <v>6</v>
      </c>
      <c r="L190" t="s">
        <v>40</v>
      </c>
      <c r="M190" t="s">
        <v>126</v>
      </c>
      <c r="N190" t="s">
        <v>127</v>
      </c>
      <c r="O190">
        <v>49</v>
      </c>
      <c r="P190" t="s">
        <v>295</v>
      </c>
      <c r="Q190">
        <v>2000</v>
      </c>
      <c r="R190" t="s">
        <v>66</v>
      </c>
      <c r="S190">
        <v>2991</v>
      </c>
      <c r="T190" t="s">
        <v>297</v>
      </c>
      <c r="U190">
        <v>0</v>
      </c>
      <c r="V190" t="s">
        <v>46</v>
      </c>
      <c r="W190" s="1">
        <v>1624</v>
      </c>
      <c r="X190">
        <v>0</v>
      </c>
      <c r="Y190" s="1">
        <v>1624</v>
      </c>
      <c r="Z190">
        <v>0</v>
      </c>
      <c r="AA190">
        <v>0</v>
      </c>
      <c r="AB190" s="2">
        <f t="shared" si="14"/>
        <v>0</v>
      </c>
      <c r="AC190">
        <v>0</v>
      </c>
      <c r="AD190" s="2">
        <f t="shared" si="15"/>
        <v>0</v>
      </c>
      <c r="AE190">
        <v>0</v>
      </c>
      <c r="AF190" s="2">
        <f t="shared" si="16"/>
        <v>0</v>
      </c>
      <c r="AG190" s="3">
        <f t="shared" si="17"/>
        <v>0</v>
      </c>
      <c r="AH190">
        <v>0</v>
      </c>
      <c r="AI190" s="1">
        <v>1624</v>
      </c>
      <c r="AJ190">
        <v>0</v>
      </c>
      <c r="AK190">
        <v>0</v>
      </c>
      <c r="AL190" s="1">
        <v>1624</v>
      </c>
      <c r="AN190" s="1">
        <f t="shared" si="18"/>
        <v>1624</v>
      </c>
      <c r="AO190" s="1">
        <f t="shared" si="19"/>
        <v>0</v>
      </c>
    </row>
    <row r="191" spans="1:41" x14ac:dyDescent="0.3">
      <c r="A191" s="10" t="s">
        <v>106</v>
      </c>
      <c r="B191" t="s">
        <v>107</v>
      </c>
      <c r="C191" t="s">
        <v>539</v>
      </c>
      <c r="D191" t="s">
        <v>139</v>
      </c>
      <c r="E191" t="s">
        <v>140</v>
      </c>
      <c r="F191" t="s">
        <v>49</v>
      </c>
      <c r="G191" t="s">
        <v>50</v>
      </c>
      <c r="H191" t="s">
        <v>531</v>
      </c>
      <c r="I191" t="s">
        <v>132</v>
      </c>
      <c r="J191" t="s">
        <v>133</v>
      </c>
      <c r="K191">
        <v>3</v>
      </c>
      <c r="L191" t="s">
        <v>134</v>
      </c>
      <c r="M191" t="s">
        <v>141</v>
      </c>
      <c r="N191" t="s">
        <v>142</v>
      </c>
      <c r="O191">
        <v>34</v>
      </c>
      <c r="P191" t="s">
        <v>143</v>
      </c>
      <c r="Q191">
        <v>3000</v>
      </c>
      <c r="R191" t="s">
        <v>44</v>
      </c>
      <c r="S191">
        <v>3111</v>
      </c>
      <c r="T191" t="s">
        <v>144</v>
      </c>
      <c r="U191">
        <v>0</v>
      </c>
      <c r="V191" t="s">
        <v>46</v>
      </c>
      <c r="W191" s="1">
        <v>85500000</v>
      </c>
      <c r="X191" s="1">
        <v>70000000</v>
      </c>
      <c r="Y191" s="1">
        <v>80155711.950000003</v>
      </c>
      <c r="Z191" s="1">
        <v>80155711.950000003</v>
      </c>
      <c r="AA191" s="1">
        <v>80155711.950000003</v>
      </c>
      <c r="AB191" s="2">
        <f t="shared" si="14"/>
        <v>0</v>
      </c>
      <c r="AC191" s="1">
        <v>80155711.950000003</v>
      </c>
      <c r="AD191" s="2">
        <f t="shared" si="15"/>
        <v>0</v>
      </c>
      <c r="AE191" s="1">
        <v>80155711.950000003</v>
      </c>
      <c r="AF191" s="2">
        <f t="shared" si="16"/>
        <v>0</v>
      </c>
      <c r="AG191" s="3">
        <f t="shared" si="17"/>
        <v>5344288.049999997</v>
      </c>
      <c r="AH191" s="1">
        <v>15500000</v>
      </c>
      <c r="AI191">
        <v>0</v>
      </c>
      <c r="AJ191">
        <v>0</v>
      </c>
      <c r="AK191">
        <v>0</v>
      </c>
      <c r="AL191" s="1">
        <v>15500000</v>
      </c>
      <c r="AM191" s="5">
        <v>-5344288.05</v>
      </c>
      <c r="AN191" s="1">
        <f t="shared" si="18"/>
        <v>80155711.950000003</v>
      </c>
      <c r="AO191" s="1">
        <f t="shared" si="19"/>
        <v>0</v>
      </c>
    </row>
    <row r="192" spans="1:41" x14ac:dyDescent="0.3">
      <c r="A192" t="s">
        <v>199</v>
      </c>
      <c r="B192" t="s">
        <v>200</v>
      </c>
      <c r="C192" t="s">
        <v>539</v>
      </c>
      <c r="D192" t="s">
        <v>237</v>
      </c>
      <c r="E192" t="s">
        <v>238</v>
      </c>
      <c r="F192" t="s">
        <v>49</v>
      </c>
      <c r="G192" t="s">
        <v>50</v>
      </c>
      <c r="H192" t="s">
        <v>531</v>
      </c>
      <c r="I192" t="s">
        <v>132</v>
      </c>
      <c r="J192" t="s">
        <v>133</v>
      </c>
      <c r="K192">
        <v>2</v>
      </c>
      <c r="L192" t="s">
        <v>255</v>
      </c>
      <c r="M192" t="s">
        <v>256</v>
      </c>
      <c r="N192" t="s">
        <v>257</v>
      </c>
      <c r="O192">
        <v>36</v>
      </c>
      <c r="P192" t="s">
        <v>258</v>
      </c>
      <c r="Q192">
        <v>3000</v>
      </c>
      <c r="R192" t="s">
        <v>44</v>
      </c>
      <c r="S192">
        <v>3111</v>
      </c>
      <c r="T192" t="s">
        <v>144</v>
      </c>
      <c r="U192">
        <v>1</v>
      </c>
      <c r="V192" t="s">
        <v>520</v>
      </c>
      <c r="W192" s="1"/>
      <c r="X192" s="1"/>
      <c r="Y192" s="1"/>
      <c r="Z192" s="1"/>
      <c r="AA192" s="1"/>
      <c r="AB192" s="2"/>
      <c r="AC192" s="1"/>
      <c r="AD192" s="2"/>
      <c r="AE192" s="1"/>
      <c r="AF192" s="2"/>
      <c r="AG192" s="3"/>
      <c r="AH192" s="1"/>
      <c r="AL192" s="1"/>
      <c r="AM192" s="5">
        <v>16529198</v>
      </c>
      <c r="AN192" s="1">
        <f t="shared" si="18"/>
        <v>16529198</v>
      </c>
      <c r="AO192" s="1">
        <f t="shared" si="19"/>
        <v>16529198</v>
      </c>
    </row>
    <row r="193" spans="1:41" x14ac:dyDescent="0.3">
      <c r="A193" t="s">
        <v>199</v>
      </c>
      <c r="B193" t="s">
        <v>200</v>
      </c>
      <c r="C193" t="s">
        <v>539</v>
      </c>
      <c r="D193" t="s">
        <v>237</v>
      </c>
      <c r="E193" t="s">
        <v>238</v>
      </c>
      <c r="F193" t="s">
        <v>49</v>
      </c>
      <c r="G193" t="s">
        <v>50</v>
      </c>
      <c r="H193" t="s">
        <v>531</v>
      </c>
      <c r="I193" t="s">
        <v>132</v>
      </c>
      <c r="J193" t="s">
        <v>133</v>
      </c>
      <c r="K193">
        <v>2</v>
      </c>
      <c r="L193" t="s">
        <v>255</v>
      </c>
      <c r="M193" t="s">
        <v>256</v>
      </c>
      <c r="N193" t="s">
        <v>257</v>
      </c>
      <c r="O193">
        <v>36</v>
      </c>
      <c r="P193" t="s">
        <v>258</v>
      </c>
      <c r="Q193">
        <v>3000</v>
      </c>
      <c r="R193" t="s">
        <v>44</v>
      </c>
      <c r="S193">
        <v>3111</v>
      </c>
      <c r="T193" t="s">
        <v>144</v>
      </c>
      <c r="U193">
        <v>0</v>
      </c>
      <c r="V193" t="s">
        <v>46</v>
      </c>
      <c r="W193" s="1">
        <v>203460000</v>
      </c>
      <c r="X193" s="1">
        <v>116185349.58</v>
      </c>
      <c r="Y193" s="1">
        <v>206741679.96000001</v>
      </c>
      <c r="Z193" s="1">
        <v>206741679.96000001</v>
      </c>
      <c r="AA193" s="1">
        <v>206741679.96000001</v>
      </c>
      <c r="AB193" s="2">
        <f t="shared" si="14"/>
        <v>0</v>
      </c>
      <c r="AC193" s="1">
        <v>206741679.96000001</v>
      </c>
      <c r="AD193" s="2">
        <f t="shared" si="15"/>
        <v>0</v>
      </c>
      <c r="AE193" s="1">
        <v>187569019.96000001</v>
      </c>
      <c r="AF193" s="2">
        <f t="shared" si="16"/>
        <v>19172660</v>
      </c>
      <c r="AG193" s="3">
        <f t="shared" si="17"/>
        <v>-3281679.9600000083</v>
      </c>
      <c r="AH193" s="1">
        <v>79274650.420000002</v>
      </c>
      <c r="AI193" s="1">
        <v>8000000</v>
      </c>
      <c r="AJ193">
        <v>0</v>
      </c>
      <c r="AK193">
        <v>0</v>
      </c>
      <c r="AL193" s="1">
        <v>87274650.420000002</v>
      </c>
      <c r="AM193" s="6">
        <v>7000000</v>
      </c>
      <c r="AN193" s="1">
        <f t="shared" si="18"/>
        <v>210460000</v>
      </c>
      <c r="AO193" s="1">
        <f t="shared" si="19"/>
        <v>3718320.0399999917</v>
      </c>
    </row>
    <row r="194" spans="1:41" x14ac:dyDescent="0.3">
      <c r="A194" t="s">
        <v>199</v>
      </c>
      <c r="B194" t="s">
        <v>200</v>
      </c>
      <c r="C194" t="s">
        <v>539</v>
      </c>
      <c r="D194" t="s">
        <v>139</v>
      </c>
      <c r="E194" t="s">
        <v>140</v>
      </c>
      <c r="F194" t="s">
        <v>49</v>
      </c>
      <c r="G194" t="s">
        <v>50</v>
      </c>
      <c r="H194" t="s">
        <v>531</v>
      </c>
      <c r="I194" t="s">
        <v>132</v>
      </c>
      <c r="J194" t="s">
        <v>133</v>
      </c>
      <c r="K194">
        <v>3</v>
      </c>
      <c r="L194" t="s">
        <v>134</v>
      </c>
      <c r="M194" t="s">
        <v>141</v>
      </c>
      <c r="N194" t="s">
        <v>142</v>
      </c>
      <c r="O194">
        <v>34</v>
      </c>
      <c r="P194" t="s">
        <v>143</v>
      </c>
      <c r="Q194">
        <v>3000</v>
      </c>
      <c r="R194" t="s">
        <v>44</v>
      </c>
      <c r="S194">
        <v>3111</v>
      </c>
      <c r="T194" t="s">
        <v>144</v>
      </c>
      <c r="U194">
        <v>0</v>
      </c>
      <c r="V194" t="s">
        <v>46</v>
      </c>
      <c r="W194">
        <v>0</v>
      </c>
      <c r="X194">
        <v>0</v>
      </c>
      <c r="Y194" s="1">
        <v>8062729</v>
      </c>
      <c r="Z194" s="1">
        <v>8062729</v>
      </c>
      <c r="AA194" s="1">
        <v>8062729</v>
      </c>
      <c r="AB194" s="2">
        <f t="shared" si="14"/>
        <v>0</v>
      </c>
      <c r="AC194" s="1">
        <v>8062729</v>
      </c>
      <c r="AD194" s="2">
        <f t="shared" si="15"/>
        <v>0</v>
      </c>
      <c r="AE194">
        <v>0</v>
      </c>
      <c r="AF194" s="2">
        <f t="shared" si="16"/>
        <v>8062729</v>
      </c>
      <c r="AG194" s="3">
        <f t="shared" si="17"/>
        <v>-8062729</v>
      </c>
      <c r="AH194">
        <v>0</v>
      </c>
      <c r="AI194">
        <v>0</v>
      </c>
      <c r="AJ194">
        <v>0</v>
      </c>
      <c r="AK194">
        <v>0</v>
      </c>
      <c r="AL194">
        <v>0</v>
      </c>
      <c r="AM194" s="5">
        <v>17000000</v>
      </c>
      <c r="AN194" s="1">
        <f t="shared" si="18"/>
        <v>17000000</v>
      </c>
      <c r="AO194" s="1">
        <f t="shared" si="19"/>
        <v>8937271</v>
      </c>
    </row>
    <row r="195" spans="1:41" x14ac:dyDescent="0.3">
      <c r="A195" t="s">
        <v>199</v>
      </c>
      <c r="B195" t="s">
        <v>200</v>
      </c>
      <c r="C195" t="s">
        <v>538</v>
      </c>
      <c r="D195" t="s">
        <v>34</v>
      </c>
      <c r="E195" t="s">
        <v>35</v>
      </c>
      <c r="F195" t="s">
        <v>49</v>
      </c>
      <c r="G195" t="s">
        <v>50</v>
      </c>
      <c r="H195" t="s">
        <v>531</v>
      </c>
      <c r="I195" t="s">
        <v>51</v>
      </c>
      <c r="J195" t="s">
        <v>52</v>
      </c>
      <c r="K195">
        <v>6</v>
      </c>
      <c r="L195" t="s">
        <v>40</v>
      </c>
      <c r="M195" t="s">
        <v>53</v>
      </c>
      <c r="N195" t="s">
        <v>54</v>
      </c>
      <c r="O195">
        <v>21</v>
      </c>
      <c r="P195" t="s">
        <v>71</v>
      </c>
      <c r="Q195">
        <v>3000</v>
      </c>
      <c r="R195" t="s">
        <v>44</v>
      </c>
      <c r="S195">
        <v>3111</v>
      </c>
      <c r="T195" t="s">
        <v>144</v>
      </c>
      <c r="U195">
        <v>0</v>
      </c>
      <c r="V195" t="s">
        <v>46</v>
      </c>
      <c r="W195" s="1">
        <v>5815702.9199999999</v>
      </c>
      <c r="X195" s="1">
        <v>5197048</v>
      </c>
      <c r="Y195" s="1">
        <v>5815702.9199999999</v>
      </c>
      <c r="Z195" s="1">
        <v>5815702.9199999999</v>
      </c>
      <c r="AA195" s="1">
        <v>5750420</v>
      </c>
      <c r="AB195" s="2">
        <f t="shared" si="14"/>
        <v>65282.919999999925</v>
      </c>
      <c r="AC195" s="1">
        <v>5750420</v>
      </c>
      <c r="AD195" s="2">
        <f t="shared" si="15"/>
        <v>0</v>
      </c>
      <c r="AE195" s="1">
        <v>5750420</v>
      </c>
      <c r="AF195" s="2">
        <f t="shared" si="16"/>
        <v>0</v>
      </c>
      <c r="AG195" s="3">
        <f t="shared" si="17"/>
        <v>0</v>
      </c>
      <c r="AH195">
        <v>0</v>
      </c>
      <c r="AI195" s="1">
        <v>618654.92000000004</v>
      </c>
      <c r="AJ195">
        <v>0</v>
      </c>
      <c r="AK195">
        <v>0</v>
      </c>
      <c r="AL195" s="1">
        <v>618654.92000000004</v>
      </c>
      <c r="AM195" s="5">
        <v>800000</v>
      </c>
      <c r="AN195" s="1">
        <f t="shared" si="18"/>
        <v>6615702.9199999999</v>
      </c>
      <c r="AO195" s="1">
        <f t="shared" si="19"/>
        <v>800000</v>
      </c>
    </row>
    <row r="196" spans="1:41" x14ac:dyDescent="0.3">
      <c r="A196" t="s">
        <v>199</v>
      </c>
      <c r="B196" t="s">
        <v>200</v>
      </c>
      <c r="C196" t="s">
        <v>540</v>
      </c>
      <c r="D196" t="s">
        <v>122</v>
      </c>
      <c r="E196" t="s">
        <v>123</v>
      </c>
      <c r="F196" t="s">
        <v>49</v>
      </c>
      <c r="G196" t="s">
        <v>50</v>
      </c>
      <c r="H196" t="s">
        <v>531</v>
      </c>
      <c r="I196" t="s">
        <v>124</v>
      </c>
      <c r="J196" t="s">
        <v>125</v>
      </c>
      <c r="K196">
        <v>6</v>
      </c>
      <c r="L196" t="s">
        <v>40</v>
      </c>
      <c r="M196" t="s">
        <v>126</v>
      </c>
      <c r="N196" t="s">
        <v>127</v>
      </c>
      <c r="O196">
        <v>49</v>
      </c>
      <c r="P196" t="s">
        <v>295</v>
      </c>
      <c r="Q196">
        <v>3000</v>
      </c>
      <c r="R196" t="s">
        <v>44</v>
      </c>
      <c r="S196">
        <v>3141</v>
      </c>
      <c r="T196" t="s">
        <v>298</v>
      </c>
      <c r="U196">
        <v>0</v>
      </c>
      <c r="V196" t="s">
        <v>46</v>
      </c>
      <c r="W196" s="1">
        <v>1741466.24</v>
      </c>
      <c r="X196" s="1">
        <v>1813000</v>
      </c>
      <c r="Y196" s="1">
        <v>1741466.24</v>
      </c>
      <c r="Z196" s="1">
        <v>1741466.24</v>
      </c>
      <c r="AA196" s="1">
        <v>1296645.68</v>
      </c>
      <c r="AB196" s="2">
        <f t="shared" si="14"/>
        <v>444820.56000000006</v>
      </c>
      <c r="AC196" s="1">
        <v>1296645.68</v>
      </c>
      <c r="AD196" s="2">
        <f t="shared" si="15"/>
        <v>0</v>
      </c>
      <c r="AE196" s="1">
        <v>1296645.68</v>
      </c>
      <c r="AF196" s="2">
        <f t="shared" si="16"/>
        <v>0</v>
      </c>
      <c r="AG196" s="3">
        <f t="shared" si="17"/>
        <v>0</v>
      </c>
      <c r="AH196" s="1">
        <v>71533.759999999995</v>
      </c>
      <c r="AI196" s="1">
        <v>11700</v>
      </c>
      <c r="AJ196">
        <v>0</v>
      </c>
      <c r="AK196" s="1">
        <v>154767.51999999999</v>
      </c>
      <c r="AL196" s="1">
        <v>-71533.759999999995</v>
      </c>
      <c r="AN196" s="1">
        <f t="shared" si="18"/>
        <v>1741466.24</v>
      </c>
      <c r="AO196" s="1">
        <f t="shared" si="19"/>
        <v>0</v>
      </c>
    </row>
    <row r="197" spans="1:41" x14ac:dyDescent="0.3">
      <c r="A197" t="s">
        <v>199</v>
      </c>
      <c r="B197" t="s">
        <v>200</v>
      </c>
      <c r="C197" t="s">
        <v>538</v>
      </c>
      <c r="D197" t="s">
        <v>34</v>
      </c>
      <c r="E197" t="s">
        <v>35</v>
      </c>
      <c r="F197" t="s">
        <v>49</v>
      </c>
      <c r="G197" t="s">
        <v>50</v>
      </c>
      <c r="H197" t="s">
        <v>531</v>
      </c>
      <c r="I197" t="s">
        <v>51</v>
      </c>
      <c r="J197" t="s">
        <v>52</v>
      </c>
      <c r="K197">
        <v>6</v>
      </c>
      <c r="L197" t="s">
        <v>40</v>
      </c>
      <c r="M197" t="s">
        <v>53</v>
      </c>
      <c r="N197" t="s">
        <v>54</v>
      </c>
      <c r="O197">
        <v>21</v>
      </c>
      <c r="P197" t="s">
        <v>71</v>
      </c>
      <c r="Q197">
        <v>3000</v>
      </c>
      <c r="R197" t="s">
        <v>44</v>
      </c>
      <c r="S197">
        <v>3141</v>
      </c>
      <c r="T197" t="s">
        <v>298</v>
      </c>
      <c r="U197">
        <v>0</v>
      </c>
      <c r="V197" t="s">
        <v>46</v>
      </c>
      <c r="W197" s="1">
        <v>599999.56000000006</v>
      </c>
      <c r="X197" s="1">
        <v>600000</v>
      </c>
      <c r="Y197" s="1">
        <v>599999.56000000006</v>
      </c>
      <c r="Z197" s="1">
        <v>599999.56000000006</v>
      </c>
      <c r="AA197" s="1">
        <v>511436.05</v>
      </c>
      <c r="AB197" s="2">
        <f t="shared" si="14"/>
        <v>88563.510000000068</v>
      </c>
      <c r="AC197" s="1">
        <v>511436.05</v>
      </c>
      <c r="AD197" s="2">
        <f t="shared" si="15"/>
        <v>0</v>
      </c>
      <c r="AE197" s="1">
        <v>464836.67</v>
      </c>
      <c r="AF197" s="2">
        <f t="shared" si="16"/>
        <v>46599.380000000005</v>
      </c>
      <c r="AG197" s="3">
        <f t="shared" si="17"/>
        <v>0</v>
      </c>
      <c r="AH197">
        <v>0</v>
      </c>
      <c r="AI197">
        <v>0</v>
      </c>
      <c r="AJ197">
        <v>0</v>
      </c>
      <c r="AK197">
        <v>0.44</v>
      </c>
      <c r="AL197">
        <v>-0.44</v>
      </c>
      <c r="AN197" s="1">
        <f t="shared" si="18"/>
        <v>599999.56000000006</v>
      </c>
      <c r="AO197" s="1">
        <f t="shared" si="19"/>
        <v>0</v>
      </c>
    </row>
    <row r="198" spans="1:41" x14ac:dyDescent="0.3">
      <c r="A198" t="s">
        <v>176</v>
      </c>
      <c r="B198" t="s">
        <v>177</v>
      </c>
      <c r="C198" t="s">
        <v>538</v>
      </c>
      <c r="D198" t="s">
        <v>108</v>
      </c>
      <c r="E198" t="s">
        <v>109</v>
      </c>
      <c r="F198" t="s">
        <v>110</v>
      </c>
      <c r="G198" t="s">
        <v>111</v>
      </c>
      <c r="H198" t="s">
        <v>531</v>
      </c>
      <c r="I198" t="s">
        <v>112</v>
      </c>
      <c r="J198" t="s">
        <v>113</v>
      </c>
      <c r="K198">
        <v>7</v>
      </c>
      <c r="L198" t="s">
        <v>114</v>
      </c>
      <c r="M198" t="s">
        <v>115</v>
      </c>
      <c r="N198" t="s">
        <v>116</v>
      </c>
      <c r="O198">
        <v>41</v>
      </c>
      <c r="P198" t="s">
        <v>119</v>
      </c>
      <c r="Q198">
        <v>3000</v>
      </c>
      <c r="R198" t="s">
        <v>44</v>
      </c>
      <c r="S198">
        <v>3161</v>
      </c>
      <c r="T198" t="s">
        <v>178</v>
      </c>
      <c r="U198">
        <v>0</v>
      </c>
      <c r="V198" t="s">
        <v>46</v>
      </c>
      <c r="W198" s="1">
        <v>55000</v>
      </c>
      <c r="X198">
        <v>0</v>
      </c>
      <c r="Y198" s="1">
        <v>54627.3</v>
      </c>
      <c r="Z198" s="1">
        <v>54627.3</v>
      </c>
      <c r="AA198" s="1">
        <v>36418.199999999997</v>
      </c>
      <c r="AB198" s="2">
        <f t="shared" si="14"/>
        <v>18209.100000000006</v>
      </c>
      <c r="AC198" s="1">
        <v>36418.199999999997</v>
      </c>
      <c r="AD198" s="2">
        <f t="shared" si="15"/>
        <v>0</v>
      </c>
      <c r="AE198" s="1">
        <v>36418.199999999997</v>
      </c>
      <c r="AF198" s="2">
        <f t="shared" si="16"/>
        <v>0</v>
      </c>
      <c r="AG198" s="3">
        <f t="shared" si="17"/>
        <v>372.69999999999709</v>
      </c>
      <c r="AH198" s="1">
        <v>55000</v>
      </c>
      <c r="AI198">
        <v>0</v>
      </c>
      <c r="AJ198">
        <v>0</v>
      </c>
      <c r="AK198">
        <v>0</v>
      </c>
      <c r="AL198" s="1">
        <v>55000</v>
      </c>
      <c r="AN198" s="1">
        <f t="shared" si="18"/>
        <v>55000</v>
      </c>
      <c r="AO198" s="1">
        <f t="shared" si="19"/>
        <v>372.69999999999709</v>
      </c>
    </row>
    <row r="199" spans="1:41" x14ac:dyDescent="0.3">
      <c r="A199" t="s">
        <v>199</v>
      </c>
      <c r="B199" t="s">
        <v>200</v>
      </c>
      <c r="C199" t="s">
        <v>538</v>
      </c>
      <c r="D199" t="s">
        <v>108</v>
      </c>
      <c r="E199" t="s">
        <v>109</v>
      </c>
      <c r="F199" t="s">
        <v>110</v>
      </c>
      <c r="G199" t="s">
        <v>111</v>
      </c>
      <c r="H199" t="s">
        <v>531</v>
      </c>
      <c r="I199" t="s">
        <v>112</v>
      </c>
      <c r="J199" t="s">
        <v>113</v>
      </c>
      <c r="K199">
        <v>7</v>
      </c>
      <c r="L199" t="s">
        <v>114</v>
      </c>
      <c r="M199" t="s">
        <v>115</v>
      </c>
      <c r="N199" t="s">
        <v>116</v>
      </c>
      <c r="O199">
        <v>41</v>
      </c>
      <c r="P199" t="s">
        <v>119</v>
      </c>
      <c r="Q199">
        <v>3000</v>
      </c>
      <c r="R199" t="s">
        <v>44</v>
      </c>
      <c r="S199">
        <v>3161</v>
      </c>
      <c r="T199" t="s">
        <v>178</v>
      </c>
      <c r="U199">
        <v>0</v>
      </c>
      <c r="V199" t="s">
        <v>46</v>
      </c>
      <c r="W199" s="1">
        <v>145672.79999999999</v>
      </c>
      <c r="X199" s="1">
        <v>200000</v>
      </c>
      <c r="Y199" s="1">
        <v>163881.9</v>
      </c>
      <c r="Z199" s="1">
        <v>163881.9</v>
      </c>
      <c r="AA199" s="1">
        <v>145672.79999999999</v>
      </c>
      <c r="AB199" s="2">
        <f t="shared" ref="AB199:AB262" si="20">Z199-AA199</f>
        <v>18209.100000000006</v>
      </c>
      <c r="AC199" s="1">
        <v>145672.79999999999</v>
      </c>
      <c r="AD199" s="2">
        <f t="shared" ref="AD199:AD262" si="21">AA199-AC199</f>
        <v>0</v>
      </c>
      <c r="AE199" s="1">
        <v>145672.79999999999</v>
      </c>
      <c r="AF199" s="2">
        <f t="shared" ref="AF199:AF262" si="22">AC199-AE199</f>
        <v>0</v>
      </c>
      <c r="AG199" s="3">
        <f t="shared" ref="AG199:AG262" si="23">W199-Y199</f>
        <v>-18209.100000000006</v>
      </c>
      <c r="AH199">
        <v>0</v>
      </c>
      <c r="AI199">
        <v>0</v>
      </c>
      <c r="AJ199">
        <v>0</v>
      </c>
      <c r="AK199" s="1">
        <v>54327.199999999997</v>
      </c>
      <c r="AL199" s="1">
        <v>-54327.199999999997</v>
      </c>
      <c r="AM199" s="5">
        <v>18209.099999999999</v>
      </c>
      <c r="AN199" s="1">
        <f t="shared" si="18"/>
        <v>163881.9</v>
      </c>
      <c r="AO199" s="1">
        <f t="shared" si="19"/>
        <v>0</v>
      </c>
    </row>
    <row r="200" spans="1:41" x14ac:dyDescent="0.3">
      <c r="A200" t="s">
        <v>199</v>
      </c>
      <c r="B200" t="s">
        <v>200</v>
      </c>
      <c r="C200" t="s">
        <v>540</v>
      </c>
      <c r="D200" t="s">
        <v>122</v>
      </c>
      <c r="E200" t="s">
        <v>123</v>
      </c>
      <c r="F200" t="s">
        <v>49</v>
      </c>
      <c r="G200" t="s">
        <v>50</v>
      </c>
      <c r="H200" t="s">
        <v>531</v>
      </c>
      <c r="I200" t="s">
        <v>124</v>
      </c>
      <c r="J200" t="s">
        <v>125</v>
      </c>
      <c r="K200">
        <v>6</v>
      </c>
      <c r="L200" t="s">
        <v>40</v>
      </c>
      <c r="M200" t="s">
        <v>126</v>
      </c>
      <c r="N200" t="s">
        <v>127</v>
      </c>
      <c r="O200">
        <v>49</v>
      </c>
      <c r="P200" t="s">
        <v>295</v>
      </c>
      <c r="Q200">
        <v>3000</v>
      </c>
      <c r="R200" t="s">
        <v>44</v>
      </c>
      <c r="S200">
        <v>3161</v>
      </c>
      <c r="T200" t="s">
        <v>178</v>
      </c>
      <c r="U200">
        <v>0</v>
      </c>
      <c r="V200" t="s">
        <v>46</v>
      </c>
      <c r="W200" s="1">
        <v>97022.399999999994</v>
      </c>
      <c r="X200">
        <v>0</v>
      </c>
      <c r="Y200" s="1">
        <v>97022.399999999994</v>
      </c>
      <c r="Z200" s="1">
        <v>97022.399999999994</v>
      </c>
      <c r="AA200" s="1">
        <v>21937.919999999998</v>
      </c>
      <c r="AB200" s="2">
        <f t="shared" si="20"/>
        <v>75084.479999999996</v>
      </c>
      <c r="AC200" s="1">
        <v>19195.68</v>
      </c>
      <c r="AD200" s="2">
        <f t="shared" si="21"/>
        <v>2742.239999999998</v>
      </c>
      <c r="AE200" s="1">
        <v>19195.68</v>
      </c>
      <c r="AF200" s="2">
        <f t="shared" si="22"/>
        <v>0</v>
      </c>
      <c r="AG200" s="3">
        <f t="shared" si="23"/>
        <v>0</v>
      </c>
      <c r="AH200" s="1">
        <v>69022.399999999994</v>
      </c>
      <c r="AI200" s="1">
        <v>28000</v>
      </c>
      <c r="AJ200">
        <v>0</v>
      </c>
      <c r="AK200">
        <v>0</v>
      </c>
      <c r="AL200" s="1">
        <v>97022.399999999994</v>
      </c>
      <c r="AN200" s="1">
        <f t="shared" ref="AN200:AN263" si="24">W200+AM200</f>
        <v>97022.399999999994</v>
      </c>
      <c r="AO200" s="1">
        <f t="shared" ref="AO200:AO263" si="25">AN200-Y200</f>
        <v>0</v>
      </c>
    </row>
    <row r="201" spans="1:41" x14ac:dyDescent="0.3">
      <c r="A201" t="s">
        <v>199</v>
      </c>
      <c r="B201" t="s">
        <v>200</v>
      </c>
      <c r="C201" t="s">
        <v>538</v>
      </c>
      <c r="D201" t="s">
        <v>34</v>
      </c>
      <c r="E201" t="s">
        <v>35</v>
      </c>
      <c r="F201" t="s">
        <v>49</v>
      </c>
      <c r="G201" t="s">
        <v>50</v>
      </c>
      <c r="H201" t="s">
        <v>531</v>
      </c>
      <c r="I201" t="s">
        <v>51</v>
      </c>
      <c r="J201" t="s">
        <v>52</v>
      </c>
      <c r="K201">
        <v>6</v>
      </c>
      <c r="L201" t="s">
        <v>40</v>
      </c>
      <c r="M201" t="s">
        <v>53</v>
      </c>
      <c r="N201" t="s">
        <v>54</v>
      </c>
      <c r="O201">
        <v>21</v>
      </c>
      <c r="P201" t="s">
        <v>71</v>
      </c>
      <c r="Q201">
        <v>3000</v>
      </c>
      <c r="R201" t="s">
        <v>44</v>
      </c>
      <c r="S201">
        <v>3161</v>
      </c>
      <c r="T201" t="s">
        <v>178</v>
      </c>
      <c r="U201">
        <v>0</v>
      </c>
      <c r="V201" t="s">
        <v>46</v>
      </c>
      <c r="W201" s="1">
        <v>2593760</v>
      </c>
      <c r="X201" s="1">
        <v>2700000</v>
      </c>
      <c r="Y201" s="1">
        <v>2593760</v>
      </c>
      <c r="Z201" s="1">
        <v>2593760</v>
      </c>
      <c r="AA201" s="1">
        <v>2368801.2000000002</v>
      </c>
      <c r="AB201" s="2">
        <f t="shared" si="20"/>
        <v>224958.79999999981</v>
      </c>
      <c r="AC201" s="1">
        <v>2368801.2000000002</v>
      </c>
      <c r="AD201" s="2">
        <f t="shared" si="21"/>
        <v>0</v>
      </c>
      <c r="AE201" s="1">
        <v>2368801.2000000002</v>
      </c>
      <c r="AF201" s="2">
        <f t="shared" si="22"/>
        <v>0</v>
      </c>
      <c r="AG201" s="3">
        <f t="shared" si="23"/>
        <v>0</v>
      </c>
      <c r="AH201">
        <v>0</v>
      </c>
      <c r="AI201">
        <v>0</v>
      </c>
      <c r="AJ201">
        <v>0</v>
      </c>
      <c r="AK201" s="1">
        <v>106240</v>
      </c>
      <c r="AL201" s="1">
        <v>-106240</v>
      </c>
      <c r="AN201" s="1">
        <f t="shared" si="24"/>
        <v>2593760</v>
      </c>
      <c r="AO201" s="1">
        <f t="shared" si="25"/>
        <v>0</v>
      </c>
    </row>
    <row r="202" spans="1:41" x14ac:dyDescent="0.3">
      <c r="A202" t="s">
        <v>199</v>
      </c>
      <c r="B202" t="s">
        <v>200</v>
      </c>
      <c r="C202" t="s">
        <v>538</v>
      </c>
      <c r="D202" t="s">
        <v>108</v>
      </c>
      <c r="E202" t="s">
        <v>109</v>
      </c>
      <c r="F202" t="s">
        <v>110</v>
      </c>
      <c r="G202" t="s">
        <v>111</v>
      </c>
      <c r="H202" t="s">
        <v>531</v>
      </c>
      <c r="I202" t="s">
        <v>112</v>
      </c>
      <c r="J202" t="s">
        <v>113</v>
      </c>
      <c r="K202">
        <v>7</v>
      </c>
      <c r="L202" t="s">
        <v>114</v>
      </c>
      <c r="M202" t="s">
        <v>115</v>
      </c>
      <c r="N202" t="s">
        <v>116</v>
      </c>
      <c r="O202">
        <v>40</v>
      </c>
      <c r="P202" t="s">
        <v>117</v>
      </c>
      <c r="Q202">
        <v>3000</v>
      </c>
      <c r="R202" t="s">
        <v>44</v>
      </c>
      <c r="S202">
        <v>3181</v>
      </c>
      <c r="T202" t="s">
        <v>232</v>
      </c>
      <c r="U202">
        <v>0</v>
      </c>
      <c r="V202" t="s">
        <v>46</v>
      </c>
      <c r="W202">
        <v>0</v>
      </c>
      <c r="X202" s="1">
        <v>10000</v>
      </c>
      <c r="Y202">
        <v>0</v>
      </c>
      <c r="Z202">
        <v>0</v>
      </c>
      <c r="AA202">
        <v>0</v>
      </c>
      <c r="AB202" s="2">
        <f t="shared" si="20"/>
        <v>0</v>
      </c>
      <c r="AC202">
        <v>0</v>
      </c>
      <c r="AD202" s="2">
        <f t="shared" si="21"/>
        <v>0</v>
      </c>
      <c r="AE202">
        <v>0</v>
      </c>
      <c r="AF202" s="2">
        <f t="shared" si="22"/>
        <v>0</v>
      </c>
      <c r="AG202" s="3">
        <f t="shared" si="23"/>
        <v>0</v>
      </c>
      <c r="AH202">
        <v>0</v>
      </c>
      <c r="AI202">
        <v>0</v>
      </c>
      <c r="AJ202">
        <v>0</v>
      </c>
      <c r="AK202" s="1">
        <v>10000</v>
      </c>
      <c r="AL202" s="1">
        <v>-10000</v>
      </c>
      <c r="AN202" s="1">
        <f t="shared" si="24"/>
        <v>0</v>
      </c>
      <c r="AO202" s="1">
        <f t="shared" si="25"/>
        <v>0</v>
      </c>
    </row>
    <row r="203" spans="1:41" x14ac:dyDescent="0.3">
      <c r="A203" t="s">
        <v>199</v>
      </c>
      <c r="B203" t="s">
        <v>200</v>
      </c>
      <c r="C203" t="s">
        <v>540</v>
      </c>
      <c r="D203" t="s">
        <v>122</v>
      </c>
      <c r="E203" t="s">
        <v>123</v>
      </c>
      <c r="F203" t="s">
        <v>49</v>
      </c>
      <c r="G203" t="s">
        <v>50</v>
      </c>
      <c r="H203" t="s">
        <v>531</v>
      </c>
      <c r="I203" t="s">
        <v>124</v>
      </c>
      <c r="J203" t="s">
        <v>125</v>
      </c>
      <c r="K203">
        <v>6</v>
      </c>
      <c r="L203" t="s">
        <v>40</v>
      </c>
      <c r="M203" t="s">
        <v>126</v>
      </c>
      <c r="N203" t="s">
        <v>127</v>
      </c>
      <c r="O203">
        <v>49</v>
      </c>
      <c r="P203" t="s">
        <v>295</v>
      </c>
      <c r="Q203">
        <v>3000</v>
      </c>
      <c r="R203" t="s">
        <v>44</v>
      </c>
      <c r="S203">
        <v>3181</v>
      </c>
      <c r="T203" t="s">
        <v>232</v>
      </c>
      <c r="U203">
        <v>0</v>
      </c>
      <c r="V203" t="s">
        <v>46</v>
      </c>
      <c r="W203" s="1">
        <v>1779.43</v>
      </c>
      <c r="X203">
        <v>0</v>
      </c>
      <c r="Y203" s="1">
        <v>1779.43</v>
      </c>
      <c r="Z203" s="1">
        <v>1779.43</v>
      </c>
      <c r="AA203" s="1">
        <v>1779.43</v>
      </c>
      <c r="AB203" s="2">
        <f t="shared" si="20"/>
        <v>0</v>
      </c>
      <c r="AC203" s="1">
        <v>1779.43</v>
      </c>
      <c r="AD203" s="2">
        <f t="shared" si="21"/>
        <v>0</v>
      </c>
      <c r="AE203" s="1">
        <v>1779.43</v>
      </c>
      <c r="AF203" s="2">
        <f t="shared" si="22"/>
        <v>0</v>
      </c>
      <c r="AG203" s="3">
        <f t="shared" si="23"/>
        <v>0</v>
      </c>
      <c r="AH203">
        <v>0</v>
      </c>
      <c r="AI203" s="1">
        <v>2897.76</v>
      </c>
      <c r="AJ203">
        <v>0</v>
      </c>
      <c r="AK203" s="1">
        <v>1118.33</v>
      </c>
      <c r="AL203" s="1">
        <v>1779.43</v>
      </c>
      <c r="AN203" s="1">
        <f t="shared" si="24"/>
        <v>1779.43</v>
      </c>
      <c r="AO203" s="1">
        <f t="shared" si="25"/>
        <v>0</v>
      </c>
    </row>
    <row r="204" spans="1:41" x14ac:dyDescent="0.3">
      <c r="A204" t="s">
        <v>199</v>
      </c>
      <c r="B204" t="s">
        <v>200</v>
      </c>
      <c r="C204" t="s">
        <v>538</v>
      </c>
      <c r="D204" t="s">
        <v>34</v>
      </c>
      <c r="E204" t="s">
        <v>35</v>
      </c>
      <c r="F204" t="s">
        <v>36</v>
      </c>
      <c r="G204" t="s">
        <v>37</v>
      </c>
      <c r="H204" t="s">
        <v>531</v>
      </c>
      <c r="I204" t="s">
        <v>38</v>
      </c>
      <c r="J204" t="s">
        <v>39</v>
      </c>
      <c r="K204">
        <v>6</v>
      </c>
      <c r="L204" t="s">
        <v>40</v>
      </c>
      <c r="M204" t="s">
        <v>335</v>
      </c>
      <c r="N204" t="s">
        <v>336</v>
      </c>
      <c r="O204">
        <v>18</v>
      </c>
      <c r="P204" t="s">
        <v>337</v>
      </c>
      <c r="Q204">
        <v>3000</v>
      </c>
      <c r="R204" t="s">
        <v>44</v>
      </c>
      <c r="S204">
        <v>3181</v>
      </c>
      <c r="T204" t="s">
        <v>232</v>
      </c>
      <c r="U204">
        <v>0</v>
      </c>
      <c r="V204" t="s">
        <v>46</v>
      </c>
      <c r="W204" s="1">
        <v>3274.18</v>
      </c>
      <c r="X204" s="1">
        <v>5500</v>
      </c>
      <c r="Y204" s="1">
        <v>3274.18</v>
      </c>
      <c r="Z204" s="1">
        <v>3274.18</v>
      </c>
      <c r="AA204" s="1">
        <v>3274.18</v>
      </c>
      <c r="AB204" s="2">
        <f t="shared" si="20"/>
        <v>0</v>
      </c>
      <c r="AC204" s="1">
        <v>3274.18</v>
      </c>
      <c r="AD204" s="2">
        <f t="shared" si="21"/>
        <v>0</v>
      </c>
      <c r="AE204" s="1">
        <v>3274.18</v>
      </c>
      <c r="AF204" s="2">
        <f t="shared" si="22"/>
        <v>0</v>
      </c>
      <c r="AG204" s="3">
        <f t="shared" si="23"/>
        <v>0</v>
      </c>
      <c r="AH204" s="1">
        <v>1500</v>
      </c>
      <c r="AI204">
        <v>0</v>
      </c>
      <c r="AJ204">
        <v>0</v>
      </c>
      <c r="AK204" s="1">
        <v>3725.82</v>
      </c>
      <c r="AL204" s="1">
        <v>-2225.8200000000002</v>
      </c>
      <c r="AN204" s="1">
        <f t="shared" si="24"/>
        <v>3274.18</v>
      </c>
      <c r="AO204" s="1">
        <f t="shared" si="25"/>
        <v>0</v>
      </c>
    </row>
    <row r="205" spans="1:41" x14ac:dyDescent="0.3">
      <c r="A205" t="s">
        <v>199</v>
      </c>
      <c r="B205" t="s">
        <v>200</v>
      </c>
      <c r="C205" t="s">
        <v>538</v>
      </c>
      <c r="D205" t="s">
        <v>34</v>
      </c>
      <c r="E205" t="s">
        <v>35</v>
      </c>
      <c r="F205" t="s">
        <v>49</v>
      </c>
      <c r="G205" t="s">
        <v>50</v>
      </c>
      <c r="H205" t="s">
        <v>531</v>
      </c>
      <c r="I205" t="s">
        <v>61</v>
      </c>
      <c r="J205" t="s">
        <v>62</v>
      </c>
      <c r="K205">
        <v>6</v>
      </c>
      <c r="L205" t="s">
        <v>40</v>
      </c>
      <c r="M205" t="s">
        <v>170</v>
      </c>
      <c r="N205" t="s">
        <v>171</v>
      </c>
      <c r="O205">
        <v>4</v>
      </c>
      <c r="P205" t="s">
        <v>172</v>
      </c>
      <c r="Q205">
        <v>3000</v>
      </c>
      <c r="R205" t="s">
        <v>44</v>
      </c>
      <c r="S205">
        <v>3181</v>
      </c>
      <c r="T205" t="s">
        <v>232</v>
      </c>
      <c r="U205">
        <v>0</v>
      </c>
      <c r="V205" t="s">
        <v>46</v>
      </c>
      <c r="W205">
        <v>0</v>
      </c>
      <c r="X205">
        <v>0</v>
      </c>
      <c r="Y205">
        <v>0</v>
      </c>
      <c r="Z205">
        <v>0</v>
      </c>
      <c r="AA205">
        <v>0</v>
      </c>
      <c r="AB205" s="2">
        <f t="shared" si="20"/>
        <v>0</v>
      </c>
      <c r="AC205">
        <v>0</v>
      </c>
      <c r="AD205" s="2">
        <f t="shared" si="21"/>
        <v>0</v>
      </c>
      <c r="AE205">
        <v>0</v>
      </c>
      <c r="AF205" s="2">
        <f t="shared" si="22"/>
        <v>0</v>
      </c>
      <c r="AG205" s="3">
        <f t="shared" si="23"/>
        <v>0</v>
      </c>
      <c r="AH205">
        <v>0</v>
      </c>
      <c r="AI205" s="1">
        <v>5000</v>
      </c>
      <c r="AJ205">
        <v>0</v>
      </c>
      <c r="AK205" s="1">
        <v>5000</v>
      </c>
      <c r="AL205">
        <v>0</v>
      </c>
      <c r="AN205" s="1">
        <f t="shared" si="24"/>
        <v>0</v>
      </c>
      <c r="AO205" s="1">
        <f t="shared" si="25"/>
        <v>0</v>
      </c>
    </row>
    <row r="206" spans="1:41" x14ac:dyDescent="0.3">
      <c r="A206" t="s">
        <v>199</v>
      </c>
      <c r="B206" t="s">
        <v>200</v>
      </c>
      <c r="C206" t="s">
        <v>538</v>
      </c>
      <c r="D206" t="s">
        <v>34</v>
      </c>
      <c r="E206" t="s">
        <v>35</v>
      </c>
      <c r="F206" t="s">
        <v>49</v>
      </c>
      <c r="G206" t="s">
        <v>50</v>
      </c>
      <c r="H206" t="s">
        <v>531</v>
      </c>
      <c r="I206" t="s">
        <v>51</v>
      </c>
      <c r="J206" t="s">
        <v>52</v>
      </c>
      <c r="K206">
        <v>6</v>
      </c>
      <c r="L206" t="s">
        <v>40</v>
      </c>
      <c r="M206" t="s">
        <v>53</v>
      </c>
      <c r="N206" t="s">
        <v>54</v>
      </c>
      <c r="O206">
        <v>21</v>
      </c>
      <c r="P206" t="s">
        <v>71</v>
      </c>
      <c r="Q206">
        <v>3000</v>
      </c>
      <c r="R206" t="s">
        <v>44</v>
      </c>
      <c r="S206">
        <v>3221</v>
      </c>
      <c r="T206" t="s">
        <v>381</v>
      </c>
      <c r="U206">
        <v>0</v>
      </c>
      <c r="V206" t="s">
        <v>46</v>
      </c>
      <c r="W206" s="1">
        <v>2273560.91</v>
      </c>
      <c r="X206" s="1">
        <v>2350000</v>
      </c>
      <c r="Y206" s="1">
        <v>2273560.91</v>
      </c>
      <c r="Z206" s="1">
        <v>2273560.91</v>
      </c>
      <c r="AA206" s="1">
        <v>2053709.47</v>
      </c>
      <c r="AB206" s="2">
        <f t="shared" si="20"/>
        <v>219851.44000000018</v>
      </c>
      <c r="AC206" s="1">
        <v>1934948.78</v>
      </c>
      <c r="AD206" s="2">
        <f t="shared" si="21"/>
        <v>118760.68999999994</v>
      </c>
      <c r="AE206" s="1">
        <v>1800939.44</v>
      </c>
      <c r="AF206" s="2">
        <f t="shared" si="22"/>
        <v>134009.34000000008</v>
      </c>
      <c r="AG206" s="3">
        <f t="shared" si="23"/>
        <v>0</v>
      </c>
      <c r="AH206" s="1">
        <v>448000</v>
      </c>
      <c r="AI206">
        <v>0</v>
      </c>
      <c r="AJ206">
        <v>0</v>
      </c>
      <c r="AK206" s="1">
        <v>524439.09</v>
      </c>
      <c r="AL206" s="1">
        <v>-76439.09</v>
      </c>
      <c r="AN206" s="1">
        <f t="shared" si="24"/>
        <v>2273560.91</v>
      </c>
      <c r="AO206" s="1">
        <f t="shared" si="25"/>
        <v>0</v>
      </c>
    </row>
    <row r="207" spans="1:41" x14ac:dyDescent="0.3">
      <c r="A207" t="s">
        <v>199</v>
      </c>
      <c r="B207" t="s">
        <v>200</v>
      </c>
      <c r="C207" t="s">
        <v>540</v>
      </c>
      <c r="D207" t="s">
        <v>122</v>
      </c>
      <c r="E207" t="s">
        <v>123</v>
      </c>
      <c r="F207" t="s">
        <v>49</v>
      </c>
      <c r="G207" t="s">
        <v>50</v>
      </c>
      <c r="H207" t="s">
        <v>531</v>
      </c>
      <c r="I207" t="s">
        <v>124</v>
      </c>
      <c r="J207" t="s">
        <v>125</v>
      </c>
      <c r="K207">
        <v>6</v>
      </c>
      <c r="L207" t="s">
        <v>40</v>
      </c>
      <c r="M207" t="s">
        <v>126</v>
      </c>
      <c r="N207" t="s">
        <v>127</v>
      </c>
      <c r="O207">
        <v>50</v>
      </c>
      <c r="P207" t="s">
        <v>128</v>
      </c>
      <c r="Q207">
        <v>3000</v>
      </c>
      <c r="R207" t="s">
        <v>44</v>
      </c>
      <c r="S207">
        <v>3231</v>
      </c>
      <c r="T207" t="s">
        <v>312</v>
      </c>
      <c r="U207">
        <v>0</v>
      </c>
      <c r="V207" t="s">
        <v>46</v>
      </c>
      <c r="W207" s="1">
        <v>5445182.6299999999</v>
      </c>
      <c r="X207" s="1">
        <v>750000</v>
      </c>
      <c r="Y207" s="1">
        <v>5445182.6299999999</v>
      </c>
      <c r="Z207" s="1">
        <v>5445182.6299999999</v>
      </c>
      <c r="AA207" s="1">
        <v>4991950.53</v>
      </c>
      <c r="AB207" s="2">
        <f t="shared" si="20"/>
        <v>453232.09999999963</v>
      </c>
      <c r="AC207" s="1">
        <v>4608684.49</v>
      </c>
      <c r="AD207" s="2">
        <f t="shared" si="21"/>
        <v>383266.04000000004</v>
      </c>
      <c r="AE207" s="1">
        <v>4276360.63</v>
      </c>
      <c r="AF207" s="2">
        <f t="shared" si="22"/>
        <v>332323.86000000034</v>
      </c>
      <c r="AG207" s="3">
        <f t="shared" si="23"/>
        <v>0</v>
      </c>
      <c r="AH207">
        <v>0</v>
      </c>
      <c r="AI207" s="1">
        <v>4695198</v>
      </c>
      <c r="AJ207">
        <v>0</v>
      </c>
      <c r="AK207">
        <v>15.37</v>
      </c>
      <c r="AL207" s="1">
        <v>4695182.63</v>
      </c>
      <c r="AN207" s="1">
        <f t="shared" si="24"/>
        <v>5445182.6299999999</v>
      </c>
      <c r="AO207" s="1">
        <f t="shared" si="25"/>
        <v>0</v>
      </c>
    </row>
    <row r="208" spans="1:41" x14ac:dyDescent="0.3">
      <c r="A208" t="s">
        <v>199</v>
      </c>
      <c r="B208" t="s">
        <v>200</v>
      </c>
      <c r="C208" t="s">
        <v>538</v>
      </c>
      <c r="D208" t="s">
        <v>34</v>
      </c>
      <c r="E208" t="s">
        <v>35</v>
      </c>
      <c r="F208" t="s">
        <v>49</v>
      </c>
      <c r="G208" t="s">
        <v>50</v>
      </c>
      <c r="H208" t="s">
        <v>531</v>
      </c>
      <c r="I208" t="s">
        <v>51</v>
      </c>
      <c r="J208" t="s">
        <v>52</v>
      </c>
      <c r="K208">
        <v>6</v>
      </c>
      <c r="L208" t="s">
        <v>40</v>
      </c>
      <c r="M208" t="s">
        <v>53</v>
      </c>
      <c r="N208" t="s">
        <v>54</v>
      </c>
      <c r="O208">
        <v>21</v>
      </c>
      <c r="P208" t="s">
        <v>71</v>
      </c>
      <c r="Q208">
        <v>3000</v>
      </c>
      <c r="R208" t="s">
        <v>44</v>
      </c>
      <c r="S208">
        <v>3231</v>
      </c>
      <c r="T208" t="s">
        <v>312</v>
      </c>
      <c r="U208">
        <v>0</v>
      </c>
      <c r="V208" t="s">
        <v>46</v>
      </c>
      <c r="W208">
        <v>0</v>
      </c>
      <c r="X208" s="1">
        <v>3000000</v>
      </c>
      <c r="Y208">
        <v>0</v>
      </c>
      <c r="Z208">
        <v>0</v>
      </c>
      <c r="AA208">
        <v>0</v>
      </c>
      <c r="AB208" s="2">
        <f t="shared" si="20"/>
        <v>0</v>
      </c>
      <c r="AC208">
        <v>0</v>
      </c>
      <c r="AD208" s="2">
        <f t="shared" si="21"/>
        <v>0</v>
      </c>
      <c r="AE208">
        <v>0</v>
      </c>
      <c r="AF208" s="2">
        <f t="shared" si="22"/>
        <v>0</v>
      </c>
      <c r="AG208" s="3">
        <f t="shared" si="23"/>
        <v>0</v>
      </c>
      <c r="AH208" s="1">
        <v>3000000</v>
      </c>
      <c r="AI208">
        <v>0</v>
      </c>
      <c r="AJ208">
        <v>0</v>
      </c>
      <c r="AK208" s="1">
        <v>6000000</v>
      </c>
      <c r="AL208" s="1">
        <v>-3000000</v>
      </c>
      <c r="AN208" s="1">
        <f t="shared" si="24"/>
        <v>0</v>
      </c>
      <c r="AO208" s="1">
        <f t="shared" si="25"/>
        <v>0</v>
      </c>
    </row>
    <row r="209" spans="1:41" x14ac:dyDescent="0.3">
      <c r="A209" s="10" t="s">
        <v>106</v>
      </c>
      <c r="B209" t="s">
        <v>107</v>
      </c>
      <c r="C209" t="s">
        <v>538</v>
      </c>
      <c r="D209" t="s">
        <v>34</v>
      </c>
      <c r="E209" t="s">
        <v>35</v>
      </c>
      <c r="F209" t="s">
        <v>49</v>
      </c>
      <c r="G209" t="s">
        <v>50</v>
      </c>
      <c r="H209" t="s">
        <v>531</v>
      </c>
      <c r="I209" t="s">
        <v>51</v>
      </c>
      <c r="J209" t="s">
        <v>52</v>
      </c>
      <c r="K209">
        <v>6</v>
      </c>
      <c r="L209" t="s">
        <v>40</v>
      </c>
      <c r="M209" t="s">
        <v>53</v>
      </c>
      <c r="N209" t="s">
        <v>54</v>
      </c>
      <c r="O209">
        <v>21</v>
      </c>
      <c r="P209" t="s">
        <v>71</v>
      </c>
      <c r="Q209">
        <v>3000</v>
      </c>
      <c r="R209" t="s">
        <v>44</v>
      </c>
      <c r="S209">
        <v>3251</v>
      </c>
      <c r="T209" t="s">
        <v>148</v>
      </c>
      <c r="U209">
        <v>0</v>
      </c>
      <c r="V209" t="s">
        <v>46</v>
      </c>
      <c r="W209" s="1">
        <v>97926185.769999996</v>
      </c>
      <c r="X209" s="1">
        <v>66696971</v>
      </c>
      <c r="Y209" s="1">
        <v>97926185.769999996</v>
      </c>
      <c r="Z209" s="1">
        <v>97926185.769999996</v>
      </c>
      <c r="AA209" s="1">
        <v>92504816.819999993</v>
      </c>
      <c r="AB209" s="2">
        <f t="shared" si="20"/>
        <v>5421368.950000003</v>
      </c>
      <c r="AC209" s="1">
        <v>92504816.819999993</v>
      </c>
      <c r="AD209" s="2">
        <f t="shared" si="21"/>
        <v>0</v>
      </c>
      <c r="AE209" s="1">
        <v>92504816.819999993</v>
      </c>
      <c r="AF209" s="2">
        <f t="shared" si="22"/>
        <v>0</v>
      </c>
      <c r="AG209" s="3">
        <f t="shared" si="23"/>
        <v>0</v>
      </c>
      <c r="AH209" s="1">
        <v>31229214.77</v>
      </c>
      <c r="AI209">
        <v>0</v>
      </c>
      <c r="AJ209">
        <v>0</v>
      </c>
      <c r="AK209">
        <v>0</v>
      </c>
      <c r="AL209" s="1">
        <v>31229214.77</v>
      </c>
      <c r="AN209" s="1">
        <f t="shared" si="24"/>
        <v>97926185.769999996</v>
      </c>
      <c r="AO209" s="1">
        <f t="shared" si="25"/>
        <v>0</v>
      </c>
    </row>
    <row r="210" spans="1:41" x14ac:dyDescent="0.3">
      <c r="A210" s="10" t="s">
        <v>106</v>
      </c>
      <c r="B210" t="s">
        <v>107</v>
      </c>
      <c r="C210" t="s">
        <v>538</v>
      </c>
      <c r="D210" t="s">
        <v>158</v>
      </c>
      <c r="E210" t="s">
        <v>159</v>
      </c>
      <c r="F210" t="s">
        <v>49</v>
      </c>
      <c r="G210" t="s">
        <v>50</v>
      </c>
      <c r="H210" t="s">
        <v>531</v>
      </c>
      <c r="I210" t="s">
        <v>160</v>
      </c>
      <c r="J210" t="s">
        <v>161</v>
      </c>
      <c r="K210">
        <v>3</v>
      </c>
      <c r="L210" t="s">
        <v>134</v>
      </c>
      <c r="M210" t="s">
        <v>162</v>
      </c>
      <c r="N210" t="s">
        <v>163</v>
      </c>
      <c r="O210">
        <v>13</v>
      </c>
      <c r="P210" t="s">
        <v>164</v>
      </c>
      <c r="Q210">
        <v>3000</v>
      </c>
      <c r="R210" t="s">
        <v>44</v>
      </c>
      <c r="S210">
        <v>3251</v>
      </c>
      <c r="T210" t="s">
        <v>148</v>
      </c>
      <c r="U210">
        <v>0</v>
      </c>
      <c r="V210" t="s">
        <v>46</v>
      </c>
      <c r="W210" s="1">
        <v>9003456</v>
      </c>
      <c r="X210" s="1">
        <v>5500000</v>
      </c>
      <c r="Y210" s="1">
        <v>9003456</v>
      </c>
      <c r="Z210" s="1">
        <v>9003456</v>
      </c>
      <c r="AA210" s="1">
        <v>9003456</v>
      </c>
      <c r="AB210" s="2">
        <f t="shared" si="20"/>
        <v>0</v>
      </c>
      <c r="AC210" s="1">
        <v>9003456</v>
      </c>
      <c r="AD210" s="2">
        <f t="shared" si="21"/>
        <v>0</v>
      </c>
      <c r="AE210" s="1">
        <v>9003456</v>
      </c>
      <c r="AF210" s="2">
        <f t="shared" si="22"/>
        <v>0</v>
      </c>
      <c r="AG210" s="3">
        <f t="shared" si="23"/>
        <v>0</v>
      </c>
      <c r="AH210" s="1">
        <v>3503456</v>
      </c>
      <c r="AI210">
        <v>0</v>
      </c>
      <c r="AJ210">
        <v>0</v>
      </c>
      <c r="AK210">
        <v>0</v>
      </c>
      <c r="AL210" s="1">
        <v>3503456</v>
      </c>
      <c r="AN210" s="1">
        <f t="shared" si="24"/>
        <v>9003456</v>
      </c>
      <c r="AO210" s="1">
        <f t="shared" si="25"/>
        <v>0</v>
      </c>
    </row>
    <row r="211" spans="1:41" x14ac:dyDescent="0.3">
      <c r="A211" t="s">
        <v>199</v>
      </c>
      <c r="B211" t="s">
        <v>200</v>
      </c>
      <c r="C211" t="s">
        <v>538</v>
      </c>
      <c r="D211" t="s">
        <v>34</v>
      </c>
      <c r="E211" t="s">
        <v>35</v>
      </c>
      <c r="F211" t="s">
        <v>49</v>
      </c>
      <c r="G211" t="s">
        <v>50</v>
      </c>
      <c r="H211" t="s">
        <v>531</v>
      </c>
      <c r="I211" t="s">
        <v>51</v>
      </c>
      <c r="J211" t="s">
        <v>52</v>
      </c>
      <c r="K211">
        <v>6</v>
      </c>
      <c r="L211" t="s">
        <v>40</v>
      </c>
      <c r="M211" t="s">
        <v>53</v>
      </c>
      <c r="N211" t="s">
        <v>54</v>
      </c>
      <c r="O211">
        <v>21</v>
      </c>
      <c r="P211" t="s">
        <v>71</v>
      </c>
      <c r="Q211">
        <v>3000</v>
      </c>
      <c r="R211" t="s">
        <v>44</v>
      </c>
      <c r="S211">
        <v>3251</v>
      </c>
      <c r="T211" t="s">
        <v>148</v>
      </c>
      <c r="U211">
        <v>0</v>
      </c>
      <c r="V211" t="s">
        <v>46</v>
      </c>
      <c r="W211" s="1">
        <v>9945232.6300000008</v>
      </c>
      <c r="X211">
        <v>0</v>
      </c>
      <c r="Y211" s="1">
        <v>9945232.6300000008</v>
      </c>
      <c r="Z211" s="1">
        <v>9945232.6300000008</v>
      </c>
      <c r="AA211" s="1">
        <v>4972616.3099999996</v>
      </c>
      <c r="AB211" s="2">
        <f t="shared" si="20"/>
        <v>4972616.3200000012</v>
      </c>
      <c r="AC211" s="1">
        <v>4972616.3099999996</v>
      </c>
      <c r="AD211" s="2">
        <f t="shared" si="21"/>
        <v>0</v>
      </c>
      <c r="AE211" s="1">
        <v>4972616.3099999996</v>
      </c>
      <c r="AF211" s="2">
        <f t="shared" si="22"/>
        <v>0</v>
      </c>
      <c r="AG211" s="3">
        <f t="shared" si="23"/>
        <v>0</v>
      </c>
      <c r="AH211">
        <v>0</v>
      </c>
      <c r="AI211" s="1">
        <v>9945232.6300000008</v>
      </c>
      <c r="AJ211">
        <v>0</v>
      </c>
      <c r="AK211">
        <v>0</v>
      </c>
      <c r="AL211" s="1">
        <v>9945232.6300000008</v>
      </c>
      <c r="AN211" s="1">
        <f t="shared" si="24"/>
        <v>9945232.6300000008</v>
      </c>
      <c r="AO211" s="1">
        <f t="shared" si="25"/>
        <v>0</v>
      </c>
    </row>
    <row r="212" spans="1:41" x14ac:dyDescent="0.3">
      <c r="A212" t="s">
        <v>199</v>
      </c>
      <c r="B212" t="s">
        <v>200</v>
      </c>
      <c r="C212" t="s">
        <v>539</v>
      </c>
      <c r="D212" t="s">
        <v>237</v>
      </c>
      <c r="E212" t="s">
        <v>238</v>
      </c>
      <c r="F212" t="s">
        <v>49</v>
      </c>
      <c r="G212" t="s">
        <v>50</v>
      </c>
      <c r="H212" t="s">
        <v>531</v>
      </c>
      <c r="I212" t="s">
        <v>132</v>
      </c>
      <c r="J212" t="s">
        <v>133</v>
      </c>
      <c r="K212">
        <v>2</v>
      </c>
      <c r="L212" t="s">
        <v>255</v>
      </c>
      <c r="M212" t="s">
        <v>256</v>
      </c>
      <c r="N212" t="s">
        <v>257</v>
      </c>
      <c r="O212">
        <v>36</v>
      </c>
      <c r="P212" t="s">
        <v>258</v>
      </c>
      <c r="Q212">
        <v>3000</v>
      </c>
      <c r="R212" t="s">
        <v>44</v>
      </c>
      <c r="S212">
        <v>3261</v>
      </c>
      <c r="T212" t="s">
        <v>264</v>
      </c>
      <c r="U212">
        <v>0</v>
      </c>
      <c r="V212" t="s">
        <v>46</v>
      </c>
      <c r="W212" s="1">
        <v>55064778.850000001</v>
      </c>
      <c r="X212" s="1">
        <v>30000000</v>
      </c>
      <c r="Y212" s="1">
        <v>57745828.920000002</v>
      </c>
      <c r="Z212" s="1">
        <v>54811849.039999999</v>
      </c>
      <c r="AA212" s="1">
        <v>50126545.240000002</v>
      </c>
      <c r="AB212" s="2">
        <f t="shared" si="20"/>
        <v>4685303.799999997</v>
      </c>
      <c r="AC212" s="1">
        <v>50126545.240000002</v>
      </c>
      <c r="AD212" s="2">
        <f t="shared" si="21"/>
        <v>0</v>
      </c>
      <c r="AE212" s="1">
        <v>50126545.240000002</v>
      </c>
      <c r="AF212" s="2">
        <f t="shared" si="22"/>
        <v>0</v>
      </c>
      <c r="AG212" s="3">
        <f t="shared" si="23"/>
        <v>-2681050.0700000003</v>
      </c>
      <c r="AH212" s="1">
        <v>30000000</v>
      </c>
      <c r="AI212">
        <v>0</v>
      </c>
      <c r="AJ212">
        <v>0</v>
      </c>
      <c r="AK212" s="1">
        <v>4935221.1500000004</v>
      </c>
      <c r="AL212" s="1">
        <v>25064778.850000001</v>
      </c>
      <c r="AM212" s="28">
        <v>7681050.0700000003</v>
      </c>
      <c r="AN212" s="1">
        <f t="shared" si="24"/>
        <v>62745828.920000002</v>
      </c>
      <c r="AO212" s="1">
        <f t="shared" si="25"/>
        <v>5000000</v>
      </c>
    </row>
    <row r="213" spans="1:41" x14ac:dyDescent="0.3">
      <c r="A213" t="s">
        <v>199</v>
      </c>
      <c r="B213" t="s">
        <v>200</v>
      </c>
      <c r="C213" t="s">
        <v>539</v>
      </c>
      <c r="D213" t="s">
        <v>130</v>
      </c>
      <c r="E213" t="s">
        <v>131</v>
      </c>
      <c r="F213" t="s">
        <v>49</v>
      </c>
      <c r="G213" t="s">
        <v>50</v>
      </c>
      <c r="H213" t="s">
        <v>531</v>
      </c>
      <c r="I213" t="s">
        <v>132</v>
      </c>
      <c r="J213" t="s">
        <v>133</v>
      </c>
      <c r="K213">
        <v>3</v>
      </c>
      <c r="L213" t="s">
        <v>134</v>
      </c>
      <c r="M213" t="s">
        <v>135</v>
      </c>
      <c r="N213" t="s">
        <v>136</v>
      </c>
      <c r="O213">
        <v>35</v>
      </c>
      <c r="P213" t="s">
        <v>137</v>
      </c>
      <c r="Q213">
        <v>3000</v>
      </c>
      <c r="R213" t="s">
        <v>44</v>
      </c>
      <c r="S213">
        <v>3261</v>
      </c>
      <c r="T213" t="s">
        <v>264</v>
      </c>
      <c r="U213">
        <v>0</v>
      </c>
      <c r="V213" t="s">
        <v>46</v>
      </c>
      <c r="W213">
        <v>0</v>
      </c>
      <c r="X213">
        <v>0</v>
      </c>
      <c r="Y213">
        <v>0</v>
      </c>
      <c r="Z213">
        <v>0</v>
      </c>
      <c r="AA213">
        <v>0</v>
      </c>
      <c r="AB213" s="2">
        <f t="shared" si="20"/>
        <v>0</v>
      </c>
      <c r="AC213">
        <v>0</v>
      </c>
      <c r="AD213" s="2">
        <f t="shared" si="21"/>
        <v>0</v>
      </c>
      <c r="AE213">
        <v>0</v>
      </c>
      <c r="AF213" s="2">
        <f t="shared" si="22"/>
        <v>0</v>
      </c>
      <c r="AG213" s="3">
        <f t="shared" si="23"/>
        <v>0</v>
      </c>
      <c r="AH213" s="1">
        <v>740256</v>
      </c>
      <c r="AI213">
        <v>0</v>
      </c>
      <c r="AJ213">
        <v>0</v>
      </c>
      <c r="AK213" s="1">
        <v>740256</v>
      </c>
      <c r="AL213">
        <v>0</v>
      </c>
      <c r="AN213" s="1">
        <f t="shared" si="24"/>
        <v>0</v>
      </c>
      <c r="AO213" s="1">
        <f t="shared" si="25"/>
        <v>0</v>
      </c>
    </row>
    <row r="214" spans="1:41" x14ac:dyDescent="0.3">
      <c r="A214" t="s">
        <v>199</v>
      </c>
      <c r="B214" t="s">
        <v>200</v>
      </c>
      <c r="C214" t="s">
        <v>538</v>
      </c>
      <c r="D214" t="s">
        <v>34</v>
      </c>
      <c r="E214" t="s">
        <v>35</v>
      </c>
      <c r="F214" t="s">
        <v>49</v>
      </c>
      <c r="G214" t="s">
        <v>50</v>
      </c>
      <c r="H214" t="s">
        <v>531</v>
      </c>
      <c r="I214" t="s">
        <v>132</v>
      </c>
      <c r="J214" t="s">
        <v>133</v>
      </c>
      <c r="K214">
        <v>3</v>
      </c>
      <c r="L214" t="s">
        <v>134</v>
      </c>
      <c r="M214" t="s">
        <v>402</v>
      </c>
      <c r="N214" t="s">
        <v>403</v>
      </c>
      <c r="O214">
        <v>33</v>
      </c>
      <c r="P214" t="s">
        <v>404</v>
      </c>
      <c r="Q214">
        <v>3000</v>
      </c>
      <c r="R214" t="s">
        <v>44</v>
      </c>
      <c r="S214">
        <v>3261</v>
      </c>
      <c r="T214" t="s">
        <v>264</v>
      </c>
      <c r="U214">
        <v>0</v>
      </c>
      <c r="V214" t="s">
        <v>46</v>
      </c>
      <c r="W214" s="1">
        <v>15431062.4</v>
      </c>
      <c r="X214" s="1">
        <v>10000000</v>
      </c>
      <c r="Y214" s="1">
        <v>15431062.4</v>
      </c>
      <c r="Z214" s="1">
        <v>14143810.4</v>
      </c>
      <c r="AA214" s="1">
        <v>11358340.68</v>
      </c>
      <c r="AB214" s="2">
        <f t="shared" si="20"/>
        <v>2785469.7200000007</v>
      </c>
      <c r="AC214" s="1">
        <v>11251156.68</v>
      </c>
      <c r="AD214" s="2">
        <f t="shared" si="21"/>
        <v>107184</v>
      </c>
      <c r="AE214" s="1">
        <v>11251156.68</v>
      </c>
      <c r="AF214" s="2">
        <f t="shared" si="22"/>
        <v>0</v>
      </c>
      <c r="AG214" s="3">
        <f t="shared" si="23"/>
        <v>0</v>
      </c>
      <c r="AH214" s="1">
        <v>2514123.6</v>
      </c>
      <c r="AI214" s="1">
        <v>3431062.4</v>
      </c>
      <c r="AJ214">
        <v>0</v>
      </c>
      <c r="AK214" s="1">
        <v>514123.6</v>
      </c>
      <c r="AL214" s="1">
        <v>5431062.4000000004</v>
      </c>
      <c r="AN214" s="1">
        <f t="shared" si="24"/>
        <v>15431062.4</v>
      </c>
      <c r="AO214" s="1">
        <f t="shared" si="25"/>
        <v>0</v>
      </c>
    </row>
    <row r="215" spans="1:41" x14ac:dyDescent="0.3">
      <c r="A215" t="s">
        <v>199</v>
      </c>
      <c r="B215" t="s">
        <v>200</v>
      </c>
      <c r="C215" t="s">
        <v>540</v>
      </c>
      <c r="D215" t="s">
        <v>431</v>
      </c>
      <c r="E215" t="s">
        <v>432</v>
      </c>
      <c r="F215" t="s">
        <v>49</v>
      </c>
      <c r="G215" t="s">
        <v>50</v>
      </c>
      <c r="H215" t="s">
        <v>531</v>
      </c>
      <c r="I215" t="s">
        <v>406</v>
      </c>
      <c r="J215" t="s">
        <v>407</v>
      </c>
      <c r="K215">
        <v>8</v>
      </c>
      <c r="L215" t="s">
        <v>433</v>
      </c>
      <c r="M215" t="s">
        <v>438</v>
      </c>
      <c r="N215" t="s">
        <v>439</v>
      </c>
      <c r="O215">
        <v>42</v>
      </c>
      <c r="P215" t="s">
        <v>440</v>
      </c>
      <c r="Q215">
        <v>3000</v>
      </c>
      <c r="R215" t="s">
        <v>44</v>
      </c>
      <c r="S215">
        <v>3261</v>
      </c>
      <c r="T215" t="s">
        <v>264</v>
      </c>
      <c r="U215">
        <v>17</v>
      </c>
      <c r="V215" t="s">
        <v>443</v>
      </c>
      <c r="W215">
        <v>0</v>
      </c>
      <c r="X215" s="1">
        <v>499990.64</v>
      </c>
      <c r="Y215">
        <v>0</v>
      </c>
      <c r="Z215">
        <v>0</v>
      </c>
      <c r="AA215">
        <v>0</v>
      </c>
      <c r="AB215" s="2">
        <f t="shared" si="20"/>
        <v>0</v>
      </c>
      <c r="AC215">
        <v>0</v>
      </c>
      <c r="AD215" s="2">
        <f t="shared" si="21"/>
        <v>0</v>
      </c>
      <c r="AE215">
        <v>0</v>
      </c>
      <c r="AF215" s="2">
        <f t="shared" si="22"/>
        <v>0</v>
      </c>
      <c r="AG215" s="3">
        <f t="shared" si="23"/>
        <v>0</v>
      </c>
      <c r="AH215" s="1">
        <v>1000000</v>
      </c>
      <c r="AI215">
        <v>9.36</v>
      </c>
      <c r="AJ215">
        <v>0</v>
      </c>
      <c r="AK215" s="1">
        <v>1500000</v>
      </c>
      <c r="AL215" s="1">
        <v>-499990.64</v>
      </c>
      <c r="AN215" s="1">
        <f t="shared" si="24"/>
        <v>0</v>
      </c>
      <c r="AO215" s="1">
        <f t="shared" si="25"/>
        <v>0</v>
      </c>
    </row>
    <row r="216" spans="1:41" x14ac:dyDescent="0.3">
      <c r="A216" t="s">
        <v>199</v>
      </c>
      <c r="B216" t="s">
        <v>200</v>
      </c>
      <c r="C216" t="s">
        <v>540</v>
      </c>
      <c r="D216" t="s">
        <v>431</v>
      </c>
      <c r="E216" t="s">
        <v>432</v>
      </c>
      <c r="F216" t="s">
        <v>49</v>
      </c>
      <c r="G216" t="s">
        <v>50</v>
      </c>
      <c r="H216" t="s">
        <v>531</v>
      </c>
      <c r="I216" t="s">
        <v>406</v>
      </c>
      <c r="J216" t="s">
        <v>407</v>
      </c>
      <c r="K216">
        <v>8</v>
      </c>
      <c r="L216" t="s">
        <v>433</v>
      </c>
      <c r="M216" t="s">
        <v>438</v>
      </c>
      <c r="N216" t="s">
        <v>439</v>
      </c>
      <c r="O216">
        <v>42</v>
      </c>
      <c r="P216" t="s">
        <v>440</v>
      </c>
      <c r="Q216">
        <v>3000</v>
      </c>
      <c r="R216" t="s">
        <v>44</v>
      </c>
      <c r="S216">
        <v>3261</v>
      </c>
      <c r="T216" t="s">
        <v>264</v>
      </c>
      <c r="U216">
        <v>18</v>
      </c>
      <c r="V216" t="s">
        <v>444</v>
      </c>
      <c r="W216" s="1">
        <v>495088</v>
      </c>
      <c r="X216" s="1">
        <v>500009.36</v>
      </c>
      <c r="Y216" s="1">
        <v>495088</v>
      </c>
      <c r="Z216" s="1">
        <v>495088</v>
      </c>
      <c r="AA216" s="1">
        <v>495088</v>
      </c>
      <c r="AB216" s="2">
        <f t="shared" si="20"/>
        <v>0</v>
      </c>
      <c r="AC216" s="1">
        <v>495088</v>
      </c>
      <c r="AD216" s="2">
        <f t="shared" si="21"/>
        <v>0</v>
      </c>
      <c r="AE216" s="1">
        <v>495088</v>
      </c>
      <c r="AF216" s="2">
        <f t="shared" si="22"/>
        <v>0</v>
      </c>
      <c r="AG216" s="3">
        <f t="shared" si="23"/>
        <v>0</v>
      </c>
      <c r="AH216">
        <v>0</v>
      </c>
      <c r="AI216">
        <v>9.36</v>
      </c>
      <c r="AJ216">
        <v>0</v>
      </c>
      <c r="AK216" s="1">
        <v>4930.72</v>
      </c>
      <c r="AL216" s="1">
        <v>-4921.3599999999997</v>
      </c>
      <c r="AN216" s="1">
        <f t="shared" si="24"/>
        <v>495088</v>
      </c>
      <c r="AO216" s="1">
        <f t="shared" si="25"/>
        <v>0</v>
      </c>
    </row>
    <row r="217" spans="1:41" x14ac:dyDescent="0.3">
      <c r="A217" t="s">
        <v>199</v>
      </c>
      <c r="B217" t="s">
        <v>200</v>
      </c>
      <c r="C217" t="s">
        <v>538</v>
      </c>
      <c r="D217" t="s">
        <v>34</v>
      </c>
      <c r="E217" t="s">
        <v>35</v>
      </c>
      <c r="F217" t="s">
        <v>36</v>
      </c>
      <c r="G217" t="s">
        <v>37</v>
      </c>
      <c r="H217" t="s">
        <v>531</v>
      </c>
      <c r="I217" t="s">
        <v>38</v>
      </c>
      <c r="J217" t="s">
        <v>39</v>
      </c>
      <c r="K217">
        <v>6</v>
      </c>
      <c r="L217" t="s">
        <v>40</v>
      </c>
      <c r="M217" t="s">
        <v>335</v>
      </c>
      <c r="N217" t="s">
        <v>336</v>
      </c>
      <c r="O217">
        <v>18</v>
      </c>
      <c r="P217" t="s">
        <v>337</v>
      </c>
      <c r="Q217">
        <v>3000</v>
      </c>
      <c r="R217" t="s">
        <v>44</v>
      </c>
      <c r="S217">
        <v>3291</v>
      </c>
      <c r="T217" t="s">
        <v>339</v>
      </c>
      <c r="U217">
        <v>0</v>
      </c>
      <c r="V217" t="s">
        <v>46</v>
      </c>
      <c r="W217" s="1">
        <v>126633.02</v>
      </c>
      <c r="X217" s="1">
        <v>120000</v>
      </c>
      <c r="Y217" s="1">
        <v>126633.02</v>
      </c>
      <c r="Z217" s="1">
        <v>126633.02</v>
      </c>
      <c r="AA217" s="1">
        <v>116080.25</v>
      </c>
      <c r="AB217" s="2">
        <f t="shared" si="20"/>
        <v>10552.770000000004</v>
      </c>
      <c r="AC217" s="1">
        <v>116080.25</v>
      </c>
      <c r="AD217" s="2">
        <f t="shared" si="21"/>
        <v>0</v>
      </c>
      <c r="AE217" s="1">
        <v>105527.5</v>
      </c>
      <c r="AF217" s="2">
        <f t="shared" si="22"/>
        <v>10552.75</v>
      </c>
      <c r="AG217" s="3">
        <f t="shared" si="23"/>
        <v>0</v>
      </c>
      <c r="AH217">
        <v>0</v>
      </c>
      <c r="AI217" s="1">
        <v>6633.02</v>
      </c>
      <c r="AJ217">
        <v>0</v>
      </c>
      <c r="AK217">
        <v>0</v>
      </c>
      <c r="AL217" s="1">
        <v>6633.02</v>
      </c>
      <c r="AN217" s="1">
        <f t="shared" si="24"/>
        <v>126633.02</v>
      </c>
      <c r="AO217" s="1">
        <f t="shared" si="25"/>
        <v>0</v>
      </c>
    </row>
    <row r="218" spans="1:41" x14ac:dyDescent="0.3">
      <c r="A218" t="s">
        <v>199</v>
      </c>
      <c r="B218" t="s">
        <v>200</v>
      </c>
      <c r="C218" t="s">
        <v>538</v>
      </c>
      <c r="D218" t="s">
        <v>34</v>
      </c>
      <c r="E218" t="s">
        <v>35</v>
      </c>
      <c r="F218" t="s">
        <v>49</v>
      </c>
      <c r="G218" t="s">
        <v>50</v>
      </c>
      <c r="H218" t="s">
        <v>531</v>
      </c>
      <c r="I218" t="s">
        <v>61</v>
      </c>
      <c r="J218" t="s">
        <v>62</v>
      </c>
      <c r="K218">
        <v>5</v>
      </c>
      <c r="L218" t="s">
        <v>97</v>
      </c>
      <c r="M218" t="s">
        <v>370</v>
      </c>
      <c r="N218" t="s">
        <v>371</v>
      </c>
      <c r="O218">
        <v>2</v>
      </c>
      <c r="P218" t="s">
        <v>372</v>
      </c>
      <c r="Q218">
        <v>3000</v>
      </c>
      <c r="R218" t="s">
        <v>44</v>
      </c>
      <c r="S218">
        <v>3291</v>
      </c>
      <c r="T218" t="s">
        <v>339</v>
      </c>
      <c r="U218">
        <v>0</v>
      </c>
      <c r="V218" t="s">
        <v>46</v>
      </c>
      <c r="W218" s="1">
        <v>321646</v>
      </c>
      <c r="X218" s="1">
        <v>500000</v>
      </c>
      <c r="Y218" s="1">
        <v>321646</v>
      </c>
      <c r="Z218" s="1">
        <v>321646</v>
      </c>
      <c r="AA218" s="1">
        <v>301246</v>
      </c>
      <c r="AB218" s="2">
        <f t="shared" si="20"/>
        <v>20400</v>
      </c>
      <c r="AC218" s="1">
        <v>301246</v>
      </c>
      <c r="AD218" s="2">
        <f t="shared" si="21"/>
        <v>0</v>
      </c>
      <c r="AE218" s="1">
        <v>301246</v>
      </c>
      <c r="AF218" s="2">
        <f t="shared" si="22"/>
        <v>0</v>
      </c>
      <c r="AG218" s="3">
        <f t="shared" si="23"/>
        <v>0</v>
      </c>
      <c r="AH218">
        <v>0</v>
      </c>
      <c r="AI218">
        <v>0</v>
      </c>
      <c r="AJ218">
        <v>0</v>
      </c>
      <c r="AK218" s="1">
        <v>178354</v>
      </c>
      <c r="AL218" s="1">
        <v>-178354</v>
      </c>
      <c r="AN218" s="1">
        <f t="shared" si="24"/>
        <v>321646</v>
      </c>
      <c r="AO218" s="1">
        <f t="shared" si="25"/>
        <v>0</v>
      </c>
    </row>
    <row r="219" spans="1:41" x14ac:dyDescent="0.3">
      <c r="A219" t="s">
        <v>199</v>
      </c>
      <c r="B219" t="s">
        <v>200</v>
      </c>
      <c r="C219" t="s">
        <v>538</v>
      </c>
      <c r="D219" t="s">
        <v>34</v>
      </c>
      <c r="E219" t="s">
        <v>35</v>
      </c>
      <c r="F219" t="s">
        <v>49</v>
      </c>
      <c r="G219" t="s">
        <v>50</v>
      </c>
      <c r="H219" t="s">
        <v>531</v>
      </c>
      <c r="I219" t="s">
        <v>51</v>
      </c>
      <c r="J219" t="s">
        <v>52</v>
      </c>
      <c r="K219">
        <v>6</v>
      </c>
      <c r="L219" t="s">
        <v>40</v>
      </c>
      <c r="M219" t="s">
        <v>53</v>
      </c>
      <c r="N219" t="s">
        <v>54</v>
      </c>
      <c r="O219">
        <v>21</v>
      </c>
      <c r="P219" t="s">
        <v>71</v>
      </c>
      <c r="Q219">
        <v>3000</v>
      </c>
      <c r="R219" t="s">
        <v>44</v>
      </c>
      <c r="S219">
        <v>3291</v>
      </c>
      <c r="T219" t="s">
        <v>339</v>
      </c>
      <c r="U219">
        <v>0</v>
      </c>
      <c r="V219" t="s">
        <v>46</v>
      </c>
      <c r="W219">
        <v>0</v>
      </c>
      <c r="X219">
        <v>0</v>
      </c>
      <c r="Y219">
        <v>0</v>
      </c>
      <c r="Z219">
        <v>0</v>
      </c>
      <c r="AA219">
        <v>0</v>
      </c>
      <c r="AB219" s="2">
        <f t="shared" si="20"/>
        <v>0</v>
      </c>
      <c r="AC219">
        <v>0</v>
      </c>
      <c r="AD219" s="2">
        <f t="shared" si="21"/>
        <v>0</v>
      </c>
      <c r="AE219">
        <v>0</v>
      </c>
      <c r="AF219" s="2">
        <f t="shared" si="22"/>
        <v>0</v>
      </c>
      <c r="AG219" s="3">
        <f t="shared" si="23"/>
        <v>0</v>
      </c>
      <c r="AH219">
        <v>0</v>
      </c>
      <c r="AI219" s="1">
        <v>10000</v>
      </c>
      <c r="AJ219">
        <v>0</v>
      </c>
      <c r="AK219" s="1">
        <v>10000</v>
      </c>
      <c r="AL219">
        <v>0</v>
      </c>
      <c r="AN219" s="1">
        <f t="shared" si="24"/>
        <v>0</v>
      </c>
      <c r="AO219" s="1">
        <f t="shared" si="25"/>
        <v>0</v>
      </c>
    </row>
    <row r="220" spans="1:41" x14ac:dyDescent="0.3">
      <c r="A220" t="s">
        <v>199</v>
      </c>
      <c r="B220" t="s">
        <v>200</v>
      </c>
      <c r="C220" t="s">
        <v>539</v>
      </c>
      <c r="D220" t="s">
        <v>237</v>
      </c>
      <c r="E220" t="s">
        <v>238</v>
      </c>
      <c r="F220" t="s">
        <v>49</v>
      </c>
      <c r="G220" t="s">
        <v>50</v>
      </c>
      <c r="H220" t="s">
        <v>531</v>
      </c>
      <c r="I220" t="s">
        <v>132</v>
      </c>
      <c r="J220" t="s">
        <v>133</v>
      </c>
      <c r="K220">
        <v>2</v>
      </c>
      <c r="L220" t="s">
        <v>255</v>
      </c>
      <c r="M220" t="s">
        <v>256</v>
      </c>
      <c r="N220" t="s">
        <v>257</v>
      </c>
      <c r="O220">
        <v>36</v>
      </c>
      <c r="P220" t="s">
        <v>258</v>
      </c>
      <c r="Q220">
        <v>3000</v>
      </c>
      <c r="R220" t="s">
        <v>44</v>
      </c>
      <c r="S220">
        <v>3311</v>
      </c>
      <c r="T220" t="s">
        <v>265</v>
      </c>
      <c r="U220">
        <v>0</v>
      </c>
      <c r="V220" t="s">
        <v>46</v>
      </c>
      <c r="W220" s="1">
        <v>3480000</v>
      </c>
      <c r="X220" s="1">
        <v>3480000</v>
      </c>
      <c r="Y220" s="1">
        <v>3480000</v>
      </c>
      <c r="Z220" s="1">
        <v>3480000</v>
      </c>
      <c r="AA220" s="1">
        <v>2784000</v>
      </c>
      <c r="AB220" s="2">
        <f t="shared" si="20"/>
        <v>696000</v>
      </c>
      <c r="AC220" s="1">
        <v>2784000</v>
      </c>
      <c r="AD220" s="2">
        <f t="shared" si="21"/>
        <v>0</v>
      </c>
      <c r="AE220" s="1">
        <v>2784000</v>
      </c>
      <c r="AF220" s="2">
        <f t="shared" si="22"/>
        <v>0</v>
      </c>
      <c r="AG220" s="3">
        <f t="shared" si="23"/>
        <v>0</v>
      </c>
      <c r="AH220">
        <v>0</v>
      </c>
      <c r="AI220">
        <v>0</v>
      </c>
      <c r="AJ220">
        <v>0</v>
      </c>
      <c r="AK220">
        <v>0</v>
      </c>
      <c r="AL220">
        <v>0</v>
      </c>
      <c r="AN220" s="1">
        <f t="shared" si="24"/>
        <v>3480000</v>
      </c>
      <c r="AO220" s="1">
        <f t="shared" si="25"/>
        <v>0</v>
      </c>
    </row>
    <row r="221" spans="1:41" x14ac:dyDescent="0.3">
      <c r="A221" t="s">
        <v>199</v>
      </c>
      <c r="B221" t="s">
        <v>200</v>
      </c>
      <c r="C221" t="s">
        <v>538</v>
      </c>
      <c r="D221" t="s">
        <v>34</v>
      </c>
      <c r="E221" t="s">
        <v>35</v>
      </c>
      <c r="F221" t="s">
        <v>36</v>
      </c>
      <c r="G221" t="s">
        <v>37</v>
      </c>
      <c r="H221" t="s">
        <v>531</v>
      </c>
      <c r="I221" t="s">
        <v>38</v>
      </c>
      <c r="J221" t="s">
        <v>39</v>
      </c>
      <c r="K221">
        <v>6</v>
      </c>
      <c r="L221" t="s">
        <v>40</v>
      </c>
      <c r="M221" t="s">
        <v>335</v>
      </c>
      <c r="N221" t="s">
        <v>336</v>
      </c>
      <c r="O221">
        <v>18</v>
      </c>
      <c r="P221" t="s">
        <v>337</v>
      </c>
      <c r="Q221">
        <v>3000</v>
      </c>
      <c r="R221" t="s">
        <v>44</v>
      </c>
      <c r="S221">
        <v>3311</v>
      </c>
      <c r="T221" t="s">
        <v>265</v>
      </c>
      <c r="U221">
        <v>0</v>
      </c>
      <c r="V221" t="s">
        <v>46</v>
      </c>
      <c r="W221" s="1">
        <v>645538.11</v>
      </c>
      <c r="X221" s="1">
        <v>3900000</v>
      </c>
      <c r="Y221" s="1">
        <v>645538.11</v>
      </c>
      <c r="Z221" s="1">
        <v>645538.11</v>
      </c>
      <c r="AA221" s="1">
        <v>645538.11</v>
      </c>
      <c r="AB221" s="2">
        <f t="shared" si="20"/>
        <v>0</v>
      </c>
      <c r="AC221" s="1">
        <v>645538.11</v>
      </c>
      <c r="AD221" s="2">
        <f t="shared" si="21"/>
        <v>0</v>
      </c>
      <c r="AE221" s="1">
        <v>645538.11</v>
      </c>
      <c r="AF221" s="2">
        <f t="shared" si="22"/>
        <v>0</v>
      </c>
      <c r="AG221" s="3">
        <f t="shared" si="23"/>
        <v>0</v>
      </c>
      <c r="AH221">
        <v>0</v>
      </c>
      <c r="AI221">
        <v>0</v>
      </c>
      <c r="AJ221">
        <v>0</v>
      </c>
      <c r="AK221" s="1">
        <v>3254461.89</v>
      </c>
      <c r="AL221" s="1">
        <v>-3254461.89</v>
      </c>
      <c r="AN221" s="1">
        <f t="shared" si="24"/>
        <v>645538.11</v>
      </c>
      <c r="AO221" s="1">
        <f t="shared" si="25"/>
        <v>0</v>
      </c>
    </row>
    <row r="222" spans="1:41" x14ac:dyDescent="0.3">
      <c r="A222" t="s">
        <v>199</v>
      </c>
      <c r="B222" t="s">
        <v>200</v>
      </c>
      <c r="C222" t="s">
        <v>538</v>
      </c>
      <c r="D222" t="s">
        <v>34</v>
      </c>
      <c r="E222" t="s">
        <v>35</v>
      </c>
      <c r="F222" t="s">
        <v>49</v>
      </c>
      <c r="G222" t="s">
        <v>50</v>
      </c>
      <c r="H222" t="s">
        <v>531</v>
      </c>
      <c r="I222" t="s">
        <v>51</v>
      </c>
      <c r="J222" t="s">
        <v>52</v>
      </c>
      <c r="K222">
        <v>6</v>
      </c>
      <c r="L222" t="s">
        <v>40</v>
      </c>
      <c r="M222" t="s">
        <v>53</v>
      </c>
      <c r="N222" t="s">
        <v>54</v>
      </c>
      <c r="O222">
        <v>21</v>
      </c>
      <c r="P222" t="s">
        <v>71</v>
      </c>
      <c r="Q222">
        <v>3000</v>
      </c>
      <c r="R222" t="s">
        <v>44</v>
      </c>
      <c r="S222">
        <v>3311</v>
      </c>
      <c r="T222" t="s">
        <v>265</v>
      </c>
      <c r="U222">
        <v>0</v>
      </c>
      <c r="V222" t="s">
        <v>46</v>
      </c>
      <c r="W222" s="1">
        <v>225620</v>
      </c>
      <c r="X222" s="1">
        <v>230000</v>
      </c>
      <c r="Y222" s="1">
        <v>225620</v>
      </c>
      <c r="Z222" s="1">
        <v>225620</v>
      </c>
      <c r="AA222" s="1">
        <v>225620</v>
      </c>
      <c r="AB222" s="2">
        <f t="shared" si="20"/>
        <v>0</v>
      </c>
      <c r="AC222" s="1">
        <v>225620</v>
      </c>
      <c r="AD222" s="2">
        <f t="shared" si="21"/>
        <v>0</v>
      </c>
      <c r="AE222" s="1">
        <v>225620</v>
      </c>
      <c r="AF222" s="2">
        <f t="shared" si="22"/>
        <v>0</v>
      </c>
      <c r="AG222" s="3">
        <f t="shared" si="23"/>
        <v>0</v>
      </c>
      <c r="AH222">
        <v>0</v>
      </c>
      <c r="AI222">
        <v>0</v>
      </c>
      <c r="AJ222">
        <v>0</v>
      </c>
      <c r="AK222" s="1">
        <v>4380</v>
      </c>
      <c r="AL222" s="1">
        <v>-4380</v>
      </c>
      <c r="AN222" s="1">
        <f t="shared" si="24"/>
        <v>225620</v>
      </c>
      <c r="AO222" s="1">
        <f t="shared" si="25"/>
        <v>0</v>
      </c>
    </row>
    <row r="223" spans="1:41" x14ac:dyDescent="0.3">
      <c r="A223" t="s">
        <v>199</v>
      </c>
      <c r="B223" t="s">
        <v>200</v>
      </c>
      <c r="C223" t="s">
        <v>538</v>
      </c>
      <c r="D223" t="s">
        <v>424</v>
      </c>
      <c r="E223" t="s">
        <v>425</v>
      </c>
      <c r="F223" t="s">
        <v>182</v>
      </c>
      <c r="G223" t="s">
        <v>183</v>
      </c>
      <c r="H223" t="s">
        <v>531</v>
      </c>
      <c r="I223" t="s">
        <v>426</v>
      </c>
      <c r="J223" t="s">
        <v>427</v>
      </c>
      <c r="K223">
        <v>1</v>
      </c>
      <c r="L223" t="s">
        <v>184</v>
      </c>
      <c r="M223" t="s">
        <v>428</v>
      </c>
      <c r="N223" t="s">
        <v>429</v>
      </c>
      <c r="O223">
        <v>17</v>
      </c>
      <c r="P223" t="s">
        <v>430</v>
      </c>
      <c r="Q223">
        <v>3000</v>
      </c>
      <c r="R223" t="s">
        <v>44</v>
      </c>
      <c r="S223">
        <v>3311</v>
      </c>
      <c r="T223" t="s">
        <v>265</v>
      </c>
      <c r="U223">
        <v>0</v>
      </c>
      <c r="V223" t="s">
        <v>46</v>
      </c>
      <c r="W223" s="1">
        <v>1859400</v>
      </c>
      <c r="X223" s="1">
        <v>2375000</v>
      </c>
      <c r="Y223" s="1">
        <v>1859400</v>
      </c>
      <c r="Z223" s="1">
        <v>1859400</v>
      </c>
      <c r="AA223" s="1">
        <v>1844400</v>
      </c>
      <c r="AB223" s="2">
        <f t="shared" si="20"/>
        <v>15000</v>
      </c>
      <c r="AC223" s="1">
        <v>1542800</v>
      </c>
      <c r="AD223" s="2">
        <f t="shared" si="21"/>
        <v>301600</v>
      </c>
      <c r="AE223" s="1">
        <v>1444200</v>
      </c>
      <c r="AF223" s="2">
        <f t="shared" si="22"/>
        <v>98600</v>
      </c>
      <c r="AG223" s="3">
        <f t="shared" si="23"/>
        <v>0</v>
      </c>
      <c r="AH223">
        <v>0</v>
      </c>
      <c r="AI223">
        <v>0</v>
      </c>
      <c r="AJ223">
        <v>0</v>
      </c>
      <c r="AK223" s="1">
        <v>515600</v>
      </c>
      <c r="AL223" s="1">
        <v>-515600</v>
      </c>
      <c r="AN223" s="1">
        <f t="shared" si="24"/>
        <v>1859400</v>
      </c>
      <c r="AO223" s="1">
        <f t="shared" si="25"/>
        <v>0</v>
      </c>
    </row>
    <row r="224" spans="1:41" x14ac:dyDescent="0.3">
      <c r="A224" t="s">
        <v>166</v>
      </c>
      <c r="B224" t="s">
        <v>167</v>
      </c>
      <c r="C224" t="s">
        <v>538</v>
      </c>
      <c r="D224" t="s">
        <v>108</v>
      </c>
      <c r="E224" t="s">
        <v>109</v>
      </c>
      <c r="F224" t="s">
        <v>110</v>
      </c>
      <c r="G224" t="s">
        <v>111</v>
      </c>
      <c r="H224" t="s">
        <v>531</v>
      </c>
      <c r="I224" t="s">
        <v>112</v>
      </c>
      <c r="J224" t="s">
        <v>113</v>
      </c>
      <c r="K224">
        <v>7</v>
      </c>
      <c r="L224" t="s">
        <v>114</v>
      </c>
      <c r="M224" t="s">
        <v>115</v>
      </c>
      <c r="N224" t="s">
        <v>116</v>
      </c>
      <c r="O224">
        <v>41</v>
      </c>
      <c r="P224" t="s">
        <v>119</v>
      </c>
      <c r="Q224">
        <v>3000</v>
      </c>
      <c r="R224" t="s">
        <v>44</v>
      </c>
      <c r="S224">
        <v>3321</v>
      </c>
      <c r="T224" t="s">
        <v>168</v>
      </c>
      <c r="U224">
        <v>0</v>
      </c>
      <c r="V224" t="s">
        <v>46</v>
      </c>
      <c r="W224" s="1">
        <v>50709.34</v>
      </c>
      <c r="X224">
        <v>0</v>
      </c>
      <c r="Y224" s="1">
        <v>45240</v>
      </c>
      <c r="Z224">
        <v>0</v>
      </c>
      <c r="AA224">
        <v>0</v>
      </c>
      <c r="AB224" s="2">
        <f t="shared" si="20"/>
        <v>0</v>
      </c>
      <c r="AC224">
        <v>0</v>
      </c>
      <c r="AD224" s="2">
        <f t="shared" si="21"/>
        <v>0</v>
      </c>
      <c r="AE224">
        <v>0</v>
      </c>
      <c r="AF224" s="2">
        <f t="shared" si="22"/>
        <v>0</v>
      </c>
      <c r="AG224" s="3">
        <f t="shared" si="23"/>
        <v>5469.3399999999965</v>
      </c>
      <c r="AH224" s="1">
        <v>148790.01</v>
      </c>
      <c r="AI224">
        <v>0</v>
      </c>
      <c r="AJ224">
        <v>0</v>
      </c>
      <c r="AK224" s="1">
        <v>98080.67</v>
      </c>
      <c r="AL224" s="1">
        <v>50709.34</v>
      </c>
      <c r="AN224" s="1">
        <f t="shared" si="24"/>
        <v>50709.34</v>
      </c>
      <c r="AO224" s="1">
        <f t="shared" si="25"/>
        <v>5469.3399999999965</v>
      </c>
    </row>
    <row r="225" spans="1:41" x14ac:dyDescent="0.3">
      <c r="A225" t="s">
        <v>199</v>
      </c>
      <c r="B225" t="s">
        <v>200</v>
      </c>
      <c r="C225" t="s">
        <v>539</v>
      </c>
      <c r="D225" t="s">
        <v>237</v>
      </c>
      <c r="E225" t="s">
        <v>238</v>
      </c>
      <c r="F225" t="s">
        <v>49</v>
      </c>
      <c r="G225" t="s">
        <v>50</v>
      </c>
      <c r="H225" t="s">
        <v>531</v>
      </c>
      <c r="I225" t="s">
        <v>132</v>
      </c>
      <c r="J225" t="s">
        <v>133</v>
      </c>
      <c r="K225">
        <v>2</v>
      </c>
      <c r="L225" t="s">
        <v>255</v>
      </c>
      <c r="M225" t="s">
        <v>256</v>
      </c>
      <c r="N225" t="s">
        <v>257</v>
      </c>
      <c r="O225">
        <v>36</v>
      </c>
      <c r="P225" t="s">
        <v>258</v>
      </c>
      <c r="Q225">
        <v>3000</v>
      </c>
      <c r="R225" t="s">
        <v>44</v>
      </c>
      <c r="S225">
        <v>3321</v>
      </c>
      <c r="T225" t="s">
        <v>168</v>
      </c>
      <c r="U225">
        <v>0</v>
      </c>
      <c r="V225" t="s">
        <v>46</v>
      </c>
      <c r="W225" s="1">
        <v>5555159.96</v>
      </c>
      <c r="X225" s="1">
        <v>5000000</v>
      </c>
      <c r="Y225" s="1">
        <v>6327644.5599999996</v>
      </c>
      <c r="Z225" s="1">
        <v>6097546.96</v>
      </c>
      <c r="AA225" s="1">
        <v>5555159.96</v>
      </c>
      <c r="AB225" s="2">
        <f t="shared" si="20"/>
        <v>542387</v>
      </c>
      <c r="AC225" s="1">
        <v>5555159.96</v>
      </c>
      <c r="AD225" s="2">
        <f t="shared" si="21"/>
        <v>0</v>
      </c>
      <c r="AE225" s="1">
        <v>5555159.96</v>
      </c>
      <c r="AF225" s="2">
        <f t="shared" si="22"/>
        <v>0</v>
      </c>
      <c r="AG225" s="3">
        <f t="shared" si="23"/>
        <v>-772484.59999999963</v>
      </c>
      <c r="AH225">
        <v>0</v>
      </c>
      <c r="AI225" s="1">
        <v>1775246</v>
      </c>
      <c r="AJ225">
        <v>0</v>
      </c>
      <c r="AK225" s="1">
        <v>1220086.04</v>
      </c>
      <c r="AL225" s="1">
        <v>555159.96</v>
      </c>
      <c r="AM225" s="5">
        <v>772484.6</v>
      </c>
      <c r="AN225" s="1">
        <f t="shared" si="24"/>
        <v>6327644.5599999996</v>
      </c>
      <c r="AO225" s="1">
        <f t="shared" si="25"/>
        <v>0</v>
      </c>
    </row>
    <row r="226" spans="1:41" x14ac:dyDescent="0.3">
      <c r="A226" t="s">
        <v>199</v>
      </c>
      <c r="B226" t="s">
        <v>200</v>
      </c>
      <c r="C226" t="s">
        <v>538</v>
      </c>
      <c r="D226" t="s">
        <v>34</v>
      </c>
      <c r="E226" t="s">
        <v>35</v>
      </c>
      <c r="F226" t="s">
        <v>49</v>
      </c>
      <c r="G226" t="s">
        <v>50</v>
      </c>
      <c r="H226" t="s">
        <v>531</v>
      </c>
      <c r="I226" t="s">
        <v>51</v>
      </c>
      <c r="J226" t="s">
        <v>52</v>
      </c>
      <c r="K226">
        <v>6</v>
      </c>
      <c r="L226" t="s">
        <v>40</v>
      </c>
      <c r="M226" t="s">
        <v>53</v>
      </c>
      <c r="N226" t="s">
        <v>54</v>
      </c>
      <c r="O226">
        <v>21</v>
      </c>
      <c r="P226" t="s">
        <v>71</v>
      </c>
      <c r="Q226">
        <v>3000</v>
      </c>
      <c r="R226" t="s">
        <v>44</v>
      </c>
      <c r="S226">
        <v>3321</v>
      </c>
      <c r="T226" t="s">
        <v>168</v>
      </c>
      <c r="U226">
        <v>0</v>
      </c>
      <c r="V226" t="s">
        <v>46</v>
      </c>
      <c r="W226" s="1">
        <v>68987.75</v>
      </c>
      <c r="X226">
        <v>0</v>
      </c>
      <c r="Y226" s="1">
        <v>68987.75</v>
      </c>
      <c r="Z226" s="1">
        <v>68987.75</v>
      </c>
      <c r="AA226" s="1">
        <v>68987.75</v>
      </c>
      <c r="AB226" s="2">
        <f t="shared" si="20"/>
        <v>0</v>
      </c>
      <c r="AC226" s="1">
        <v>68987.75</v>
      </c>
      <c r="AD226" s="2">
        <f t="shared" si="21"/>
        <v>0</v>
      </c>
      <c r="AE226" s="1">
        <v>68987.75</v>
      </c>
      <c r="AF226" s="2">
        <f t="shared" si="22"/>
        <v>0</v>
      </c>
      <c r="AG226" s="3">
        <f t="shared" si="23"/>
        <v>0</v>
      </c>
      <c r="AH226">
        <v>0</v>
      </c>
      <c r="AI226" s="1">
        <v>69408</v>
      </c>
      <c r="AJ226">
        <v>0</v>
      </c>
      <c r="AK226">
        <v>420.25</v>
      </c>
      <c r="AL226" s="1">
        <v>68987.75</v>
      </c>
      <c r="AN226" s="1">
        <f t="shared" si="24"/>
        <v>68987.75</v>
      </c>
      <c r="AO226" s="1">
        <f t="shared" si="25"/>
        <v>0</v>
      </c>
    </row>
    <row r="227" spans="1:41" x14ac:dyDescent="0.3">
      <c r="A227" t="s">
        <v>199</v>
      </c>
      <c r="B227" t="s">
        <v>200</v>
      </c>
      <c r="C227" t="s">
        <v>540</v>
      </c>
      <c r="D227" t="s">
        <v>122</v>
      </c>
      <c r="E227" t="s">
        <v>123</v>
      </c>
      <c r="F227" t="s">
        <v>49</v>
      </c>
      <c r="G227" t="s">
        <v>50</v>
      </c>
      <c r="H227" t="s">
        <v>531</v>
      </c>
      <c r="I227" t="s">
        <v>124</v>
      </c>
      <c r="J227" t="s">
        <v>125</v>
      </c>
      <c r="K227">
        <v>6</v>
      </c>
      <c r="L227" t="s">
        <v>40</v>
      </c>
      <c r="M227" t="s">
        <v>126</v>
      </c>
      <c r="N227" t="s">
        <v>127</v>
      </c>
      <c r="O227">
        <v>49</v>
      </c>
      <c r="P227" t="s">
        <v>295</v>
      </c>
      <c r="Q227">
        <v>3000</v>
      </c>
      <c r="R227" t="s">
        <v>44</v>
      </c>
      <c r="S227">
        <v>3331</v>
      </c>
      <c r="T227" t="s">
        <v>299</v>
      </c>
      <c r="U227">
        <v>0</v>
      </c>
      <c r="V227" t="s">
        <v>46</v>
      </c>
      <c r="W227">
        <v>0</v>
      </c>
      <c r="X227">
        <v>0</v>
      </c>
      <c r="Y227">
        <v>0</v>
      </c>
      <c r="Z227">
        <v>0</v>
      </c>
      <c r="AA227">
        <v>0</v>
      </c>
      <c r="AB227" s="2">
        <f t="shared" si="20"/>
        <v>0</v>
      </c>
      <c r="AC227">
        <v>0</v>
      </c>
      <c r="AD227" s="2">
        <f t="shared" si="21"/>
        <v>0</v>
      </c>
      <c r="AE227">
        <v>0</v>
      </c>
      <c r="AF227" s="2">
        <f t="shared" si="22"/>
        <v>0</v>
      </c>
      <c r="AG227" s="3">
        <f t="shared" si="23"/>
        <v>0</v>
      </c>
      <c r="AH227">
        <v>0</v>
      </c>
      <c r="AI227">
        <v>0</v>
      </c>
      <c r="AJ227">
        <v>0</v>
      </c>
      <c r="AK227">
        <v>0</v>
      </c>
      <c r="AL227">
        <v>0</v>
      </c>
      <c r="AN227" s="1">
        <f t="shared" si="24"/>
        <v>0</v>
      </c>
      <c r="AO227" s="1">
        <f t="shared" si="25"/>
        <v>0</v>
      </c>
    </row>
    <row r="228" spans="1:41" x14ac:dyDescent="0.3">
      <c r="A228" t="s">
        <v>199</v>
      </c>
      <c r="B228" t="s">
        <v>200</v>
      </c>
      <c r="C228" t="s">
        <v>540</v>
      </c>
      <c r="D228" t="s">
        <v>122</v>
      </c>
      <c r="E228" t="s">
        <v>123</v>
      </c>
      <c r="F228" t="s">
        <v>49</v>
      </c>
      <c r="G228" t="s">
        <v>50</v>
      </c>
      <c r="H228" t="s">
        <v>531</v>
      </c>
      <c r="I228" t="s">
        <v>124</v>
      </c>
      <c r="J228" t="s">
        <v>125</v>
      </c>
      <c r="K228">
        <v>6</v>
      </c>
      <c r="L228" t="s">
        <v>40</v>
      </c>
      <c r="M228" t="s">
        <v>126</v>
      </c>
      <c r="N228" t="s">
        <v>127</v>
      </c>
      <c r="O228">
        <v>50</v>
      </c>
      <c r="P228" t="s">
        <v>128</v>
      </c>
      <c r="Q228">
        <v>3000</v>
      </c>
      <c r="R228" t="s">
        <v>44</v>
      </c>
      <c r="S228">
        <v>3331</v>
      </c>
      <c r="T228" t="s">
        <v>299</v>
      </c>
      <c r="U228">
        <v>0</v>
      </c>
      <c r="V228" t="s">
        <v>46</v>
      </c>
      <c r="W228" s="1">
        <v>10493919.99</v>
      </c>
      <c r="X228" s="1">
        <v>275000</v>
      </c>
      <c r="Y228" s="1">
        <v>10493919.99</v>
      </c>
      <c r="Z228" s="1">
        <v>10493919.99</v>
      </c>
      <c r="AA228" s="1">
        <v>6013286.79</v>
      </c>
      <c r="AB228" s="2">
        <f t="shared" si="20"/>
        <v>4480633.2</v>
      </c>
      <c r="AC228" s="1">
        <v>6013286.79</v>
      </c>
      <c r="AD228" s="2">
        <f t="shared" si="21"/>
        <v>0</v>
      </c>
      <c r="AE228" s="1">
        <v>3875486.8</v>
      </c>
      <c r="AF228" s="2">
        <f t="shared" si="22"/>
        <v>2137799.9900000002</v>
      </c>
      <c r="AG228" s="3">
        <f t="shared" si="23"/>
        <v>0</v>
      </c>
      <c r="AH228" s="1">
        <v>10221425.59</v>
      </c>
      <c r="AI228">
        <v>0</v>
      </c>
      <c r="AJ228">
        <v>0</v>
      </c>
      <c r="AK228" s="1">
        <v>2505.6</v>
      </c>
      <c r="AL228" s="1">
        <v>10218919.99</v>
      </c>
      <c r="AN228" s="1">
        <f t="shared" si="24"/>
        <v>10493919.99</v>
      </c>
      <c r="AO228" s="1">
        <f t="shared" si="25"/>
        <v>0</v>
      </c>
    </row>
    <row r="229" spans="1:41" x14ac:dyDescent="0.3">
      <c r="A229" t="s">
        <v>199</v>
      </c>
      <c r="B229" t="s">
        <v>200</v>
      </c>
      <c r="C229" t="s">
        <v>538</v>
      </c>
      <c r="D229" t="s">
        <v>34</v>
      </c>
      <c r="E229" t="s">
        <v>35</v>
      </c>
      <c r="F229" t="s">
        <v>36</v>
      </c>
      <c r="G229" t="s">
        <v>37</v>
      </c>
      <c r="H229" t="s">
        <v>531</v>
      </c>
      <c r="I229" t="s">
        <v>38</v>
      </c>
      <c r="J229" t="s">
        <v>39</v>
      </c>
      <c r="K229">
        <v>6</v>
      </c>
      <c r="L229" t="s">
        <v>40</v>
      </c>
      <c r="M229" t="s">
        <v>335</v>
      </c>
      <c r="N229" t="s">
        <v>336</v>
      </c>
      <c r="O229">
        <v>18</v>
      </c>
      <c r="P229" t="s">
        <v>337</v>
      </c>
      <c r="Q229">
        <v>3000</v>
      </c>
      <c r="R229" t="s">
        <v>44</v>
      </c>
      <c r="S229">
        <v>3331</v>
      </c>
      <c r="T229" t="s">
        <v>299</v>
      </c>
      <c r="U229">
        <v>0</v>
      </c>
      <c r="V229" t="s">
        <v>46</v>
      </c>
      <c r="W229" s="1">
        <v>2605267.2000000002</v>
      </c>
      <c r="X229" s="1">
        <v>994495</v>
      </c>
      <c r="Y229" s="1">
        <v>2605267.2000000002</v>
      </c>
      <c r="Z229" s="1">
        <v>2605267.2000000002</v>
      </c>
      <c r="AA229" s="1">
        <v>2512966</v>
      </c>
      <c r="AB229" s="2">
        <f t="shared" si="20"/>
        <v>92301.200000000186</v>
      </c>
      <c r="AC229" s="1">
        <v>2466815.4</v>
      </c>
      <c r="AD229" s="2">
        <f t="shared" si="21"/>
        <v>46150.600000000093</v>
      </c>
      <c r="AE229" s="1">
        <v>2466815.4</v>
      </c>
      <c r="AF229" s="2">
        <f t="shared" si="22"/>
        <v>0</v>
      </c>
      <c r="AG229" s="3">
        <f t="shared" si="23"/>
        <v>0</v>
      </c>
      <c r="AH229">
        <v>0</v>
      </c>
      <c r="AI229" s="1">
        <v>1610772.2</v>
      </c>
      <c r="AJ229">
        <v>0</v>
      </c>
      <c r="AK229">
        <v>0</v>
      </c>
      <c r="AL229" s="1">
        <v>1610772.2</v>
      </c>
      <c r="AN229" s="1">
        <f t="shared" si="24"/>
        <v>2605267.2000000002</v>
      </c>
      <c r="AO229" s="1">
        <f t="shared" si="25"/>
        <v>0</v>
      </c>
    </row>
    <row r="230" spans="1:41" x14ac:dyDescent="0.3">
      <c r="A230" t="s">
        <v>199</v>
      </c>
      <c r="B230" t="s">
        <v>200</v>
      </c>
      <c r="C230" t="s">
        <v>538</v>
      </c>
      <c r="D230" t="s">
        <v>34</v>
      </c>
      <c r="E230" t="s">
        <v>35</v>
      </c>
      <c r="F230" t="s">
        <v>49</v>
      </c>
      <c r="G230" t="s">
        <v>50</v>
      </c>
      <c r="H230" t="s">
        <v>531</v>
      </c>
      <c r="I230" t="s">
        <v>51</v>
      </c>
      <c r="J230" t="s">
        <v>52</v>
      </c>
      <c r="K230">
        <v>6</v>
      </c>
      <c r="L230" t="s">
        <v>40</v>
      </c>
      <c r="M230" t="s">
        <v>53</v>
      </c>
      <c r="N230" t="s">
        <v>54</v>
      </c>
      <c r="O230">
        <v>21</v>
      </c>
      <c r="P230" t="s">
        <v>71</v>
      </c>
      <c r="Q230">
        <v>3000</v>
      </c>
      <c r="R230" t="s">
        <v>44</v>
      </c>
      <c r="S230">
        <v>3331</v>
      </c>
      <c r="T230" t="s">
        <v>299</v>
      </c>
      <c r="U230">
        <v>0</v>
      </c>
      <c r="V230" t="s">
        <v>46</v>
      </c>
      <c r="W230" s="1">
        <v>69600</v>
      </c>
      <c r="X230" s="1">
        <v>100000</v>
      </c>
      <c r="Y230" s="1">
        <v>69600</v>
      </c>
      <c r="Z230" s="1">
        <v>69600</v>
      </c>
      <c r="AA230" s="1">
        <v>69600</v>
      </c>
      <c r="AB230" s="2">
        <f t="shared" si="20"/>
        <v>0</v>
      </c>
      <c r="AC230" s="1">
        <v>69600</v>
      </c>
      <c r="AD230" s="2">
        <f t="shared" si="21"/>
        <v>0</v>
      </c>
      <c r="AE230" s="1">
        <v>69600</v>
      </c>
      <c r="AF230" s="2">
        <f t="shared" si="22"/>
        <v>0</v>
      </c>
      <c r="AG230" s="3">
        <f t="shared" si="23"/>
        <v>0</v>
      </c>
      <c r="AH230">
        <v>0</v>
      </c>
      <c r="AI230">
        <v>0</v>
      </c>
      <c r="AJ230">
        <v>0</v>
      </c>
      <c r="AK230" s="1">
        <v>30400</v>
      </c>
      <c r="AL230" s="1">
        <v>-30400</v>
      </c>
      <c r="AN230" s="1">
        <f t="shared" si="24"/>
        <v>69600</v>
      </c>
      <c r="AO230" s="1">
        <f t="shared" si="25"/>
        <v>0</v>
      </c>
    </row>
    <row r="231" spans="1:41" x14ac:dyDescent="0.3">
      <c r="A231" s="10" t="s">
        <v>106</v>
      </c>
      <c r="B231" t="s">
        <v>107</v>
      </c>
      <c r="C231" t="s">
        <v>538</v>
      </c>
      <c r="D231" t="s">
        <v>108</v>
      </c>
      <c r="E231" t="s">
        <v>109</v>
      </c>
      <c r="F231" t="s">
        <v>110</v>
      </c>
      <c r="G231" t="s">
        <v>111</v>
      </c>
      <c r="H231" t="s">
        <v>531</v>
      </c>
      <c r="I231" t="s">
        <v>112</v>
      </c>
      <c r="J231" t="s">
        <v>113</v>
      </c>
      <c r="K231">
        <v>7</v>
      </c>
      <c r="L231" t="s">
        <v>114</v>
      </c>
      <c r="M231" t="s">
        <v>115</v>
      </c>
      <c r="N231" t="s">
        <v>116</v>
      </c>
      <c r="O231">
        <v>40</v>
      </c>
      <c r="P231" t="s">
        <v>117</v>
      </c>
      <c r="Q231">
        <v>3000</v>
      </c>
      <c r="R231" t="s">
        <v>44</v>
      </c>
      <c r="S231">
        <v>3341</v>
      </c>
      <c r="T231" t="s">
        <v>118</v>
      </c>
      <c r="U231">
        <v>0</v>
      </c>
      <c r="V231" t="s">
        <v>46</v>
      </c>
      <c r="W231" s="1">
        <v>2988258.76</v>
      </c>
      <c r="X231" s="1">
        <v>3000000</v>
      </c>
      <c r="Y231" s="1">
        <v>2963000</v>
      </c>
      <c r="Z231" s="1">
        <v>2963000</v>
      </c>
      <c r="AA231" s="1">
        <v>894000</v>
      </c>
      <c r="AB231" s="2">
        <f t="shared" si="20"/>
        <v>2069000</v>
      </c>
      <c r="AC231" s="1">
        <v>894000</v>
      </c>
      <c r="AD231" s="2">
        <f t="shared" si="21"/>
        <v>0</v>
      </c>
      <c r="AE231" s="1">
        <v>894000</v>
      </c>
      <c r="AF231" s="2">
        <f t="shared" si="22"/>
        <v>0</v>
      </c>
      <c r="AG231" s="3">
        <f t="shared" si="23"/>
        <v>25258.759999999776</v>
      </c>
      <c r="AH231">
        <v>0</v>
      </c>
      <c r="AI231">
        <v>0</v>
      </c>
      <c r="AJ231">
        <v>0</v>
      </c>
      <c r="AK231" s="1">
        <v>11741.24</v>
      </c>
      <c r="AL231" s="1">
        <v>-11741.24</v>
      </c>
      <c r="AM231" s="5">
        <v>-25258.76</v>
      </c>
      <c r="AN231" s="1">
        <f t="shared" si="24"/>
        <v>2963000</v>
      </c>
      <c r="AO231" s="1">
        <f t="shared" si="25"/>
        <v>0</v>
      </c>
    </row>
    <row r="232" spans="1:41" x14ac:dyDescent="0.3">
      <c r="A232" t="s">
        <v>199</v>
      </c>
      <c r="B232" t="s">
        <v>200</v>
      </c>
      <c r="C232" t="s">
        <v>538</v>
      </c>
      <c r="D232" t="s">
        <v>108</v>
      </c>
      <c r="E232" t="s">
        <v>109</v>
      </c>
      <c r="F232" t="s">
        <v>110</v>
      </c>
      <c r="G232" t="s">
        <v>111</v>
      </c>
      <c r="H232" t="s">
        <v>531</v>
      </c>
      <c r="I232" t="s">
        <v>112</v>
      </c>
      <c r="J232" t="s">
        <v>113</v>
      </c>
      <c r="K232">
        <v>7</v>
      </c>
      <c r="L232" t="s">
        <v>114</v>
      </c>
      <c r="M232" t="s">
        <v>115</v>
      </c>
      <c r="N232" t="s">
        <v>116</v>
      </c>
      <c r="O232">
        <v>41</v>
      </c>
      <c r="P232" t="s">
        <v>119</v>
      </c>
      <c r="Q232">
        <v>3000</v>
      </c>
      <c r="R232" t="s">
        <v>44</v>
      </c>
      <c r="S232">
        <v>3341</v>
      </c>
      <c r="T232" t="s">
        <v>118</v>
      </c>
      <c r="U232">
        <v>0</v>
      </c>
      <c r="V232" t="s">
        <v>46</v>
      </c>
      <c r="W232">
        <v>0</v>
      </c>
      <c r="X232">
        <v>0</v>
      </c>
      <c r="Y232">
        <v>0</v>
      </c>
      <c r="Z232">
        <v>0</v>
      </c>
      <c r="AA232">
        <v>0</v>
      </c>
      <c r="AB232" s="2">
        <f t="shared" si="20"/>
        <v>0</v>
      </c>
      <c r="AC232">
        <v>0</v>
      </c>
      <c r="AD232" s="2">
        <f t="shared" si="21"/>
        <v>0</v>
      </c>
      <c r="AE232">
        <v>0</v>
      </c>
      <c r="AF232" s="2">
        <f t="shared" si="22"/>
        <v>0</v>
      </c>
      <c r="AG232" s="3">
        <f t="shared" si="23"/>
        <v>0</v>
      </c>
      <c r="AH232">
        <v>0</v>
      </c>
      <c r="AI232">
        <v>0</v>
      </c>
      <c r="AJ232">
        <v>0</v>
      </c>
      <c r="AK232">
        <v>0</v>
      </c>
      <c r="AL232">
        <v>0</v>
      </c>
      <c r="AN232" s="1">
        <f t="shared" si="24"/>
        <v>0</v>
      </c>
      <c r="AO232" s="1">
        <f t="shared" si="25"/>
        <v>0</v>
      </c>
    </row>
    <row r="233" spans="1:41" x14ac:dyDescent="0.3">
      <c r="A233" t="s">
        <v>199</v>
      </c>
      <c r="B233" t="s">
        <v>200</v>
      </c>
      <c r="C233" t="s">
        <v>538</v>
      </c>
      <c r="D233" t="s">
        <v>34</v>
      </c>
      <c r="E233" t="s">
        <v>35</v>
      </c>
      <c r="F233" t="s">
        <v>49</v>
      </c>
      <c r="G233" t="s">
        <v>50</v>
      </c>
      <c r="H233" t="s">
        <v>531</v>
      </c>
      <c r="I233" t="s">
        <v>51</v>
      </c>
      <c r="J233" t="s">
        <v>52</v>
      </c>
      <c r="K233">
        <v>6</v>
      </c>
      <c r="L233" t="s">
        <v>40</v>
      </c>
      <c r="M233" t="s">
        <v>53</v>
      </c>
      <c r="N233" t="s">
        <v>54</v>
      </c>
      <c r="O233">
        <v>21</v>
      </c>
      <c r="P233" t="s">
        <v>71</v>
      </c>
      <c r="Q233">
        <v>3000</v>
      </c>
      <c r="R233" t="s">
        <v>44</v>
      </c>
      <c r="S233">
        <v>3341</v>
      </c>
      <c r="T233" t="s">
        <v>118</v>
      </c>
      <c r="U233">
        <v>33</v>
      </c>
      <c r="V233" t="s">
        <v>382</v>
      </c>
      <c r="W233" s="1">
        <v>139200</v>
      </c>
      <c r="X233">
        <v>0</v>
      </c>
      <c r="Y233" s="1">
        <v>139200</v>
      </c>
      <c r="Z233" s="1">
        <v>139200</v>
      </c>
      <c r="AA233" s="1">
        <v>97440</v>
      </c>
      <c r="AB233" s="2">
        <f t="shared" si="20"/>
        <v>41760</v>
      </c>
      <c r="AC233" s="1">
        <v>97440</v>
      </c>
      <c r="AD233" s="2">
        <f t="shared" si="21"/>
        <v>0</v>
      </c>
      <c r="AE233" s="1">
        <v>83520</v>
      </c>
      <c r="AF233" s="2">
        <f t="shared" si="22"/>
        <v>13920</v>
      </c>
      <c r="AG233" s="3">
        <f t="shared" si="23"/>
        <v>0</v>
      </c>
      <c r="AH233">
        <v>0</v>
      </c>
      <c r="AI233" s="1">
        <v>139200</v>
      </c>
      <c r="AJ233">
        <v>0</v>
      </c>
      <c r="AK233">
        <v>0</v>
      </c>
      <c r="AL233" s="1">
        <v>139200</v>
      </c>
      <c r="AN233" s="1">
        <f t="shared" si="24"/>
        <v>139200</v>
      </c>
      <c r="AO233" s="1">
        <f t="shared" si="25"/>
        <v>0</v>
      </c>
    </row>
    <row r="234" spans="1:41" x14ac:dyDescent="0.3">
      <c r="A234" t="s">
        <v>199</v>
      </c>
      <c r="B234" t="s">
        <v>200</v>
      </c>
      <c r="C234" t="s">
        <v>538</v>
      </c>
      <c r="D234" t="s">
        <v>34</v>
      </c>
      <c r="E234" t="s">
        <v>35</v>
      </c>
      <c r="F234" t="s">
        <v>49</v>
      </c>
      <c r="G234" t="s">
        <v>50</v>
      </c>
      <c r="H234" t="s">
        <v>531</v>
      </c>
      <c r="I234" t="s">
        <v>51</v>
      </c>
      <c r="J234" t="s">
        <v>52</v>
      </c>
      <c r="K234">
        <v>6</v>
      </c>
      <c r="L234" t="s">
        <v>40</v>
      </c>
      <c r="M234" t="s">
        <v>53</v>
      </c>
      <c r="N234" t="s">
        <v>54</v>
      </c>
      <c r="O234">
        <v>21</v>
      </c>
      <c r="P234" t="s">
        <v>71</v>
      </c>
      <c r="Q234">
        <v>3000</v>
      </c>
      <c r="R234" t="s">
        <v>44</v>
      </c>
      <c r="S234">
        <v>3341</v>
      </c>
      <c r="T234" t="s">
        <v>118</v>
      </c>
      <c r="U234">
        <v>34</v>
      </c>
      <c r="V234" t="s">
        <v>383</v>
      </c>
      <c r="W234" s="1">
        <v>40136</v>
      </c>
      <c r="X234">
        <v>0</v>
      </c>
      <c r="Y234" s="1">
        <v>40136</v>
      </c>
      <c r="Z234" s="1">
        <v>40136</v>
      </c>
      <c r="AA234" s="1">
        <v>40136</v>
      </c>
      <c r="AB234" s="2">
        <f t="shared" si="20"/>
        <v>0</v>
      </c>
      <c r="AC234">
        <v>0</v>
      </c>
      <c r="AD234" s="2">
        <f t="shared" si="21"/>
        <v>40136</v>
      </c>
      <c r="AE234">
        <v>0</v>
      </c>
      <c r="AF234" s="2">
        <f t="shared" si="22"/>
        <v>0</v>
      </c>
      <c r="AG234" s="3">
        <f t="shared" si="23"/>
        <v>0</v>
      </c>
      <c r="AH234">
        <v>0</v>
      </c>
      <c r="AI234" s="1">
        <v>50386</v>
      </c>
      <c r="AJ234">
        <v>0</v>
      </c>
      <c r="AK234" s="1">
        <v>10250</v>
      </c>
      <c r="AL234" s="1">
        <v>40136</v>
      </c>
      <c r="AN234" s="1">
        <f t="shared" si="24"/>
        <v>40136</v>
      </c>
      <c r="AO234" s="1">
        <f t="shared" si="25"/>
        <v>0</v>
      </c>
    </row>
    <row r="235" spans="1:41" x14ac:dyDescent="0.3">
      <c r="A235" t="s">
        <v>199</v>
      </c>
      <c r="B235" t="s">
        <v>200</v>
      </c>
      <c r="C235" t="s">
        <v>538</v>
      </c>
      <c r="D235" t="s">
        <v>34</v>
      </c>
      <c r="E235" t="s">
        <v>35</v>
      </c>
      <c r="F235" t="s">
        <v>49</v>
      </c>
      <c r="G235" t="s">
        <v>50</v>
      </c>
      <c r="H235" t="s">
        <v>531</v>
      </c>
      <c r="I235" t="s">
        <v>51</v>
      </c>
      <c r="J235" t="s">
        <v>52</v>
      </c>
      <c r="K235">
        <v>6</v>
      </c>
      <c r="L235" t="s">
        <v>40</v>
      </c>
      <c r="M235" t="s">
        <v>53</v>
      </c>
      <c r="N235" t="s">
        <v>54</v>
      </c>
      <c r="O235">
        <v>21</v>
      </c>
      <c r="P235" t="s">
        <v>71</v>
      </c>
      <c r="Q235">
        <v>3000</v>
      </c>
      <c r="R235" t="s">
        <v>44</v>
      </c>
      <c r="S235">
        <v>3341</v>
      </c>
      <c r="T235" t="s">
        <v>118</v>
      </c>
      <c r="U235">
        <v>35</v>
      </c>
      <c r="V235" t="s">
        <v>384</v>
      </c>
      <c r="W235" s="1">
        <v>73044.5</v>
      </c>
      <c r="X235">
        <v>0</v>
      </c>
      <c r="Y235" s="1">
        <v>72348.5</v>
      </c>
      <c r="Z235" s="1">
        <v>72348.5</v>
      </c>
      <c r="AA235" s="1">
        <v>62604.5</v>
      </c>
      <c r="AB235" s="2">
        <f t="shared" si="20"/>
        <v>9744</v>
      </c>
      <c r="AC235" s="1">
        <v>62604.5</v>
      </c>
      <c r="AD235" s="2">
        <f t="shared" si="21"/>
        <v>0</v>
      </c>
      <c r="AE235" s="1">
        <v>62604.5</v>
      </c>
      <c r="AF235" s="2">
        <f t="shared" si="22"/>
        <v>0</v>
      </c>
      <c r="AG235" s="3">
        <f t="shared" si="23"/>
        <v>696</v>
      </c>
      <c r="AH235" s="1">
        <v>619200</v>
      </c>
      <c r="AI235" s="1">
        <v>65900</v>
      </c>
      <c r="AJ235">
        <v>0</v>
      </c>
      <c r="AK235" s="1">
        <v>612055.5</v>
      </c>
      <c r="AL235" s="1">
        <v>73044.5</v>
      </c>
      <c r="AN235" s="1">
        <f t="shared" si="24"/>
        <v>73044.5</v>
      </c>
      <c r="AO235" s="1">
        <f t="shared" si="25"/>
        <v>696</v>
      </c>
    </row>
    <row r="236" spans="1:41" x14ac:dyDescent="0.3">
      <c r="A236" t="s">
        <v>199</v>
      </c>
      <c r="B236" t="s">
        <v>200</v>
      </c>
      <c r="C236" t="s">
        <v>539</v>
      </c>
      <c r="D236" t="s">
        <v>201</v>
      </c>
      <c r="E236" t="s">
        <v>202</v>
      </c>
      <c r="F236" t="s">
        <v>93</v>
      </c>
      <c r="G236" t="s">
        <v>94</v>
      </c>
      <c r="H236" t="s">
        <v>531</v>
      </c>
      <c r="I236" t="s">
        <v>95</v>
      </c>
      <c r="J236" t="s">
        <v>96</v>
      </c>
      <c r="K236">
        <v>5</v>
      </c>
      <c r="L236" t="s">
        <v>97</v>
      </c>
      <c r="M236" t="s">
        <v>213</v>
      </c>
      <c r="N236" t="s">
        <v>214</v>
      </c>
      <c r="O236">
        <v>30</v>
      </c>
      <c r="P236" t="s">
        <v>215</v>
      </c>
      <c r="Q236">
        <v>3000</v>
      </c>
      <c r="R236" t="s">
        <v>44</v>
      </c>
      <c r="S236">
        <v>3351</v>
      </c>
      <c r="T236" t="s">
        <v>216</v>
      </c>
      <c r="U236">
        <v>0</v>
      </c>
      <c r="V236" t="s">
        <v>46</v>
      </c>
      <c r="W236" s="1">
        <v>462979.2</v>
      </c>
      <c r="X236" s="1">
        <v>470000</v>
      </c>
      <c r="Y236" s="1">
        <v>462979.2</v>
      </c>
      <c r="Z236" s="1">
        <v>462979.2</v>
      </c>
      <c r="AA236" s="1">
        <v>462979.2</v>
      </c>
      <c r="AB236" s="2">
        <f t="shared" si="20"/>
        <v>0</v>
      </c>
      <c r="AC236" s="1">
        <v>462979.2</v>
      </c>
      <c r="AD236" s="2">
        <f t="shared" si="21"/>
        <v>0</v>
      </c>
      <c r="AE236" s="1">
        <v>462979.2</v>
      </c>
      <c r="AF236" s="2">
        <f t="shared" si="22"/>
        <v>0</v>
      </c>
      <c r="AG236" s="3">
        <f t="shared" si="23"/>
        <v>0</v>
      </c>
      <c r="AH236">
        <v>0</v>
      </c>
      <c r="AI236">
        <v>0</v>
      </c>
      <c r="AJ236">
        <v>0</v>
      </c>
      <c r="AK236" s="1">
        <v>7020.8</v>
      </c>
      <c r="AL236" s="1">
        <v>-7020.8</v>
      </c>
      <c r="AN236" s="1">
        <f t="shared" si="24"/>
        <v>462979.2</v>
      </c>
      <c r="AO236" s="1">
        <f t="shared" si="25"/>
        <v>0</v>
      </c>
    </row>
    <row r="237" spans="1:41" x14ac:dyDescent="0.3">
      <c r="A237" t="s">
        <v>59</v>
      </c>
      <c r="B237" t="s">
        <v>60</v>
      </c>
      <c r="C237" t="s">
        <v>538</v>
      </c>
      <c r="D237" t="s">
        <v>34</v>
      </c>
      <c r="E237" t="s">
        <v>35</v>
      </c>
      <c r="F237" t="s">
        <v>49</v>
      </c>
      <c r="G237" t="s">
        <v>50</v>
      </c>
      <c r="H237" t="s">
        <v>531</v>
      </c>
      <c r="I237" t="s">
        <v>61</v>
      </c>
      <c r="J237" t="s">
        <v>62</v>
      </c>
      <c r="K237">
        <v>6</v>
      </c>
      <c r="L237" t="s">
        <v>40</v>
      </c>
      <c r="M237" t="s">
        <v>63</v>
      </c>
      <c r="N237" t="s">
        <v>64</v>
      </c>
      <c r="O237">
        <v>3</v>
      </c>
      <c r="P237" t="s">
        <v>65</v>
      </c>
      <c r="Q237">
        <v>3000</v>
      </c>
      <c r="R237" t="s">
        <v>44</v>
      </c>
      <c r="S237">
        <v>3361</v>
      </c>
      <c r="T237" t="s">
        <v>70</v>
      </c>
      <c r="U237">
        <v>48</v>
      </c>
      <c r="V237" t="s">
        <v>68</v>
      </c>
      <c r="W237">
        <v>0</v>
      </c>
      <c r="X237">
        <v>0</v>
      </c>
      <c r="Y237">
        <v>0</v>
      </c>
      <c r="Z237">
        <v>0</v>
      </c>
      <c r="AA237">
        <v>0</v>
      </c>
      <c r="AB237" s="2">
        <f t="shared" si="20"/>
        <v>0</v>
      </c>
      <c r="AC237">
        <v>0</v>
      </c>
      <c r="AD237" s="2">
        <f t="shared" si="21"/>
        <v>0</v>
      </c>
      <c r="AE237">
        <v>0</v>
      </c>
      <c r="AF237" s="2">
        <f t="shared" si="22"/>
        <v>0</v>
      </c>
      <c r="AG237" s="3">
        <f t="shared" si="23"/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N237" s="1">
        <f t="shared" si="24"/>
        <v>0</v>
      </c>
      <c r="AO237" s="1">
        <f t="shared" si="25"/>
        <v>0</v>
      </c>
    </row>
    <row r="238" spans="1:41" x14ac:dyDescent="0.3">
      <c r="A238" t="s">
        <v>59</v>
      </c>
      <c r="B238" t="s">
        <v>60</v>
      </c>
      <c r="C238" t="s">
        <v>538</v>
      </c>
      <c r="D238" t="s">
        <v>34</v>
      </c>
      <c r="E238" t="s">
        <v>35</v>
      </c>
      <c r="F238" t="s">
        <v>49</v>
      </c>
      <c r="G238" t="s">
        <v>50</v>
      </c>
      <c r="H238" t="s">
        <v>531</v>
      </c>
      <c r="I238" t="s">
        <v>61</v>
      </c>
      <c r="J238" t="s">
        <v>62</v>
      </c>
      <c r="K238">
        <v>6</v>
      </c>
      <c r="L238" t="s">
        <v>40</v>
      </c>
      <c r="M238" t="s">
        <v>63</v>
      </c>
      <c r="N238" t="s">
        <v>64</v>
      </c>
      <c r="O238">
        <v>3</v>
      </c>
      <c r="P238" t="s">
        <v>65</v>
      </c>
      <c r="Q238">
        <v>3000</v>
      </c>
      <c r="R238" t="s">
        <v>44</v>
      </c>
      <c r="S238">
        <v>3361</v>
      </c>
      <c r="T238" t="s">
        <v>70</v>
      </c>
      <c r="U238">
        <v>57</v>
      </c>
      <c r="V238" t="s">
        <v>69</v>
      </c>
      <c r="W238">
        <v>0</v>
      </c>
      <c r="X238">
        <v>0</v>
      </c>
      <c r="Y238">
        <v>0</v>
      </c>
      <c r="Z238">
        <v>0</v>
      </c>
      <c r="AA238">
        <v>0</v>
      </c>
      <c r="AB238" s="2">
        <f t="shared" si="20"/>
        <v>0</v>
      </c>
      <c r="AC238">
        <v>0</v>
      </c>
      <c r="AD238" s="2">
        <f t="shared" si="21"/>
        <v>0</v>
      </c>
      <c r="AE238">
        <v>0</v>
      </c>
      <c r="AF238" s="2">
        <f t="shared" si="22"/>
        <v>0</v>
      </c>
      <c r="AG238" s="3">
        <f t="shared" si="23"/>
        <v>0</v>
      </c>
      <c r="AH238">
        <v>0</v>
      </c>
      <c r="AI238">
        <v>0</v>
      </c>
      <c r="AJ238">
        <v>0</v>
      </c>
      <c r="AK238">
        <v>0</v>
      </c>
      <c r="AL238">
        <v>0</v>
      </c>
      <c r="AN238" s="1">
        <f t="shared" si="24"/>
        <v>0</v>
      </c>
      <c r="AO238" s="1">
        <f t="shared" si="25"/>
        <v>0</v>
      </c>
    </row>
    <row r="239" spans="1:41" x14ac:dyDescent="0.3">
      <c r="A239" t="s">
        <v>59</v>
      </c>
      <c r="B239" t="s">
        <v>60</v>
      </c>
      <c r="C239" t="s">
        <v>538</v>
      </c>
      <c r="D239" t="s">
        <v>34</v>
      </c>
      <c r="E239" t="s">
        <v>35</v>
      </c>
      <c r="F239" t="s">
        <v>49</v>
      </c>
      <c r="G239" t="s">
        <v>50</v>
      </c>
      <c r="H239" t="s">
        <v>531</v>
      </c>
      <c r="I239" t="s">
        <v>51</v>
      </c>
      <c r="J239" t="s">
        <v>52</v>
      </c>
      <c r="K239">
        <v>6</v>
      </c>
      <c r="L239" t="s">
        <v>40</v>
      </c>
      <c r="M239" t="s">
        <v>53</v>
      </c>
      <c r="N239" t="s">
        <v>54</v>
      </c>
      <c r="O239">
        <v>21</v>
      </c>
      <c r="P239" t="s">
        <v>71</v>
      </c>
      <c r="Q239">
        <v>3000</v>
      </c>
      <c r="R239" t="s">
        <v>44</v>
      </c>
      <c r="S239">
        <v>3361</v>
      </c>
      <c r="T239" t="s">
        <v>70</v>
      </c>
      <c r="U239">
        <v>63</v>
      </c>
      <c r="V239" t="s">
        <v>68</v>
      </c>
      <c r="W239" s="1">
        <v>9846.66</v>
      </c>
      <c r="X239">
        <v>0</v>
      </c>
      <c r="Y239" s="1">
        <v>9790.4</v>
      </c>
      <c r="Z239" s="1">
        <v>9790.4</v>
      </c>
      <c r="AA239">
        <v>0</v>
      </c>
      <c r="AB239" s="2">
        <f t="shared" si="20"/>
        <v>9790.4</v>
      </c>
      <c r="AC239">
        <v>0</v>
      </c>
      <c r="AD239" s="2">
        <f t="shared" si="21"/>
        <v>0</v>
      </c>
      <c r="AE239">
        <v>0</v>
      </c>
      <c r="AF239" s="2">
        <f t="shared" si="22"/>
        <v>0</v>
      </c>
      <c r="AG239" s="3">
        <f t="shared" si="23"/>
        <v>56.260000000000218</v>
      </c>
      <c r="AH239" s="1">
        <v>7375</v>
      </c>
      <c r="AI239" s="1">
        <v>3346.66</v>
      </c>
      <c r="AJ239">
        <v>0</v>
      </c>
      <c r="AK239">
        <v>875</v>
      </c>
      <c r="AL239" s="1">
        <v>9846.66</v>
      </c>
      <c r="AN239" s="1">
        <f t="shared" si="24"/>
        <v>9846.66</v>
      </c>
      <c r="AO239" s="1">
        <f t="shared" si="25"/>
        <v>56.260000000000218</v>
      </c>
    </row>
    <row r="240" spans="1:41" x14ac:dyDescent="0.3">
      <c r="A240" t="s">
        <v>59</v>
      </c>
      <c r="B240" t="s">
        <v>60</v>
      </c>
      <c r="C240" t="s">
        <v>538</v>
      </c>
      <c r="D240" t="s">
        <v>34</v>
      </c>
      <c r="E240" t="s">
        <v>35</v>
      </c>
      <c r="F240" t="s">
        <v>49</v>
      </c>
      <c r="G240" t="s">
        <v>50</v>
      </c>
      <c r="H240" t="s">
        <v>531</v>
      </c>
      <c r="I240" t="s">
        <v>51</v>
      </c>
      <c r="J240" t="s">
        <v>52</v>
      </c>
      <c r="K240">
        <v>6</v>
      </c>
      <c r="L240" t="s">
        <v>40</v>
      </c>
      <c r="M240" t="s">
        <v>53</v>
      </c>
      <c r="N240" t="s">
        <v>54</v>
      </c>
      <c r="O240">
        <v>21</v>
      </c>
      <c r="P240" t="s">
        <v>71</v>
      </c>
      <c r="Q240">
        <v>3000</v>
      </c>
      <c r="R240" t="s">
        <v>44</v>
      </c>
      <c r="S240">
        <v>3361</v>
      </c>
      <c r="T240" t="s">
        <v>70</v>
      </c>
      <c r="U240">
        <v>65</v>
      </c>
      <c r="V240" t="s">
        <v>69</v>
      </c>
      <c r="W240" s="1">
        <v>6478.6</v>
      </c>
      <c r="X240">
        <v>0</v>
      </c>
      <c r="Y240" s="1">
        <v>6478.6</v>
      </c>
      <c r="Z240" s="1">
        <v>6478.6</v>
      </c>
      <c r="AA240">
        <v>0</v>
      </c>
      <c r="AB240" s="2">
        <f t="shared" si="20"/>
        <v>6478.6</v>
      </c>
      <c r="AC240">
        <v>0</v>
      </c>
      <c r="AD240" s="2">
        <f t="shared" si="21"/>
        <v>0</v>
      </c>
      <c r="AE240">
        <v>0</v>
      </c>
      <c r="AF240" s="2">
        <f t="shared" si="22"/>
        <v>0</v>
      </c>
      <c r="AG240" s="3">
        <f t="shared" si="23"/>
        <v>0</v>
      </c>
      <c r="AH240" s="1">
        <v>6500</v>
      </c>
      <c r="AI240" s="1">
        <v>3325.26</v>
      </c>
      <c r="AJ240">
        <v>0</v>
      </c>
      <c r="AK240" s="1">
        <v>3346.66</v>
      </c>
      <c r="AL240" s="1">
        <v>6478.6</v>
      </c>
      <c r="AN240" s="1">
        <f t="shared" si="24"/>
        <v>6478.6</v>
      </c>
      <c r="AO240" s="1">
        <f t="shared" si="25"/>
        <v>0</v>
      </c>
    </row>
    <row r="241" spans="1:41" x14ac:dyDescent="0.3">
      <c r="A241" t="s">
        <v>89</v>
      </c>
      <c r="B241" t="s">
        <v>90</v>
      </c>
      <c r="C241" t="s">
        <v>538</v>
      </c>
      <c r="D241" t="s">
        <v>34</v>
      </c>
      <c r="E241" t="s">
        <v>35</v>
      </c>
      <c r="F241" t="s">
        <v>49</v>
      </c>
      <c r="G241" t="s">
        <v>50</v>
      </c>
      <c r="H241" t="s">
        <v>531</v>
      </c>
      <c r="I241" t="s">
        <v>61</v>
      </c>
      <c r="J241" t="s">
        <v>62</v>
      </c>
      <c r="K241">
        <v>6</v>
      </c>
      <c r="L241" t="s">
        <v>40</v>
      </c>
      <c r="M241" t="s">
        <v>63</v>
      </c>
      <c r="N241" t="s">
        <v>64</v>
      </c>
      <c r="O241">
        <v>3</v>
      </c>
      <c r="P241" t="s">
        <v>65</v>
      </c>
      <c r="Q241">
        <v>3000</v>
      </c>
      <c r="R241" t="s">
        <v>44</v>
      </c>
      <c r="S241">
        <v>3361</v>
      </c>
      <c r="T241" t="s">
        <v>70</v>
      </c>
      <c r="U241">
        <v>0</v>
      </c>
      <c r="V241" t="s">
        <v>46</v>
      </c>
      <c r="W241" s="1">
        <v>30000</v>
      </c>
      <c r="X241">
        <v>0</v>
      </c>
      <c r="Y241">
        <v>0</v>
      </c>
      <c r="Z241">
        <v>0</v>
      </c>
      <c r="AA241">
        <v>0</v>
      </c>
      <c r="AB241" s="2">
        <f t="shared" si="20"/>
        <v>0</v>
      </c>
      <c r="AC241">
        <v>0</v>
      </c>
      <c r="AD241" s="2">
        <f t="shared" si="21"/>
        <v>0</v>
      </c>
      <c r="AE241">
        <v>0</v>
      </c>
      <c r="AF241" s="2">
        <f t="shared" si="22"/>
        <v>0</v>
      </c>
      <c r="AG241" s="3">
        <f t="shared" si="23"/>
        <v>30000</v>
      </c>
      <c r="AH241" s="1">
        <v>30000</v>
      </c>
      <c r="AI241">
        <v>0</v>
      </c>
      <c r="AJ241">
        <v>0</v>
      </c>
      <c r="AK241">
        <v>0</v>
      </c>
      <c r="AL241" s="1">
        <v>30000</v>
      </c>
      <c r="AN241" s="1">
        <f t="shared" si="24"/>
        <v>30000</v>
      </c>
      <c r="AO241" s="1">
        <f t="shared" si="25"/>
        <v>30000</v>
      </c>
    </row>
    <row r="242" spans="1:41" x14ac:dyDescent="0.3">
      <c r="A242" t="s">
        <v>166</v>
      </c>
      <c r="B242" t="s">
        <v>167</v>
      </c>
      <c r="C242" t="s">
        <v>538</v>
      </c>
      <c r="D242" t="s">
        <v>34</v>
      </c>
      <c r="E242" t="s">
        <v>35</v>
      </c>
      <c r="F242" t="s">
        <v>49</v>
      </c>
      <c r="G242" t="s">
        <v>50</v>
      </c>
      <c r="H242" t="s">
        <v>531</v>
      </c>
      <c r="I242" t="s">
        <v>61</v>
      </c>
      <c r="J242" t="s">
        <v>62</v>
      </c>
      <c r="K242">
        <v>6</v>
      </c>
      <c r="L242" t="s">
        <v>40</v>
      </c>
      <c r="M242" t="s">
        <v>63</v>
      </c>
      <c r="N242" t="s">
        <v>64</v>
      </c>
      <c r="O242">
        <v>3</v>
      </c>
      <c r="P242" t="s">
        <v>65</v>
      </c>
      <c r="Q242">
        <v>3000</v>
      </c>
      <c r="R242" t="s">
        <v>44</v>
      </c>
      <c r="S242">
        <v>3361</v>
      </c>
      <c r="T242" t="s">
        <v>70</v>
      </c>
      <c r="U242">
        <v>0</v>
      </c>
      <c r="V242" t="s">
        <v>46</v>
      </c>
      <c r="W242" s="1">
        <v>27500</v>
      </c>
      <c r="X242">
        <v>0</v>
      </c>
      <c r="Y242">
        <v>0</v>
      </c>
      <c r="Z242">
        <v>0</v>
      </c>
      <c r="AA242">
        <v>0</v>
      </c>
      <c r="AB242" s="2">
        <f t="shared" si="20"/>
        <v>0</v>
      </c>
      <c r="AC242">
        <v>0</v>
      </c>
      <c r="AD242" s="2">
        <f t="shared" si="21"/>
        <v>0</v>
      </c>
      <c r="AE242">
        <v>0</v>
      </c>
      <c r="AF242" s="2">
        <f t="shared" si="22"/>
        <v>0</v>
      </c>
      <c r="AG242" s="3">
        <f t="shared" si="23"/>
        <v>27500</v>
      </c>
      <c r="AH242">
        <v>0</v>
      </c>
      <c r="AI242" s="1">
        <v>27500</v>
      </c>
      <c r="AJ242">
        <v>0</v>
      </c>
      <c r="AK242">
        <v>0</v>
      </c>
      <c r="AL242" s="1">
        <v>27500</v>
      </c>
      <c r="AN242" s="1">
        <f t="shared" si="24"/>
        <v>27500</v>
      </c>
      <c r="AO242" s="1">
        <f t="shared" si="25"/>
        <v>27500</v>
      </c>
    </row>
    <row r="243" spans="1:41" x14ac:dyDescent="0.3">
      <c r="A243" t="s">
        <v>166</v>
      </c>
      <c r="B243" t="s">
        <v>167</v>
      </c>
      <c r="C243" t="s">
        <v>538</v>
      </c>
      <c r="D243" t="s">
        <v>34</v>
      </c>
      <c r="E243" t="s">
        <v>35</v>
      </c>
      <c r="F243" t="s">
        <v>49</v>
      </c>
      <c r="G243" t="s">
        <v>50</v>
      </c>
      <c r="H243" t="s">
        <v>531</v>
      </c>
      <c r="I243" t="s">
        <v>61</v>
      </c>
      <c r="J243" t="s">
        <v>62</v>
      </c>
      <c r="K243">
        <v>6</v>
      </c>
      <c r="L243" t="s">
        <v>40</v>
      </c>
      <c r="M243" t="s">
        <v>170</v>
      </c>
      <c r="N243" t="s">
        <v>171</v>
      </c>
      <c r="O243">
        <v>4</v>
      </c>
      <c r="P243" t="s">
        <v>172</v>
      </c>
      <c r="Q243">
        <v>3000</v>
      </c>
      <c r="R243" t="s">
        <v>44</v>
      </c>
      <c r="S243">
        <v>3361</v>
      </c>
      <c r="T243" t="s">
        <v>70</v>
      </c>
      <c r="U243">
        <v>0</v>
      </c>
      <c r="V243" t="s">
        <v>46</v>
      </c>
      <c r="W243">
        <v>0</v>
      </c>
      <c r="X243">
        <v>0</v>
      </c>
      <c r="Y243">
        <v>0</v>
      </c>
      <c r="Z243">
        <v>0</v>
      </c>
      <c r="AA243">
        <v>0</v>
      </c>
      <c r="AB243" s="2">
        <f t="shared" si="20"/>
        <v>0</v>
      </c>
      <c r="AC243">
        <v>0</v>
      </c>
      <c r="AD243" s="2">
        <f t="shared" si="21"/>
        <v>0</v>
      </c>
      <c r="AE243">
        <v>0</v>
      </c>
      <c r="AF243" s="2">
        <f t="shared" si="22"/>
        <v>0</v>
      </c>
      <c r="AG243" s="3">
        <f t="shared" si="23"/>
        <v>0</v>
      </c>
      <c r="AH243">
        <v>0</v>
      </c>
      <c r="AI243">
        <v>0</v>
      </c>
      <c r="AJ243">
        <v>0</v>
      </c>
      <c r="AK243">
        <v>0</v>
      </c>
      <c r="AL243">
        <v>0</v>
      </c>
      <c r="AN243" s="1">
        <f t="shared" si="24"/>
        <v>0</v>
      </c>
      <c r="AO243" s="1">
        <f t="shared" si="25"/>
        <v>0</v>
      </c>
    </row>
    <row r="244" spans="1:41" x14ac:dyDescent="0.3">
      <c r="A244" t="s">
        <v>199</v>
      </c>
      <c r="B244" t="s">
        <v>200</v>
      </c>
      <c r="C244" t="s">
        <v>538</v>
      </c>
      <c r="D244" t="s">
        <v>108</v>
      </c>
      <c r="E244" t="s">
        <v>109</v>
      </c>
      <c r="F244" t="s">
        <v>110</v>
      </c>
      <c r="G244" t="s">
        <v>111</v>
      </c>
      <c r="H244" t="s">
        <v>531</v>
      </c>
      <c r="I244" t="s">
        <v>112</v>
      </c>
      <c r="J244" t="s">
        <v>113</v>
      </c>
      <c r="K244">
        <v>7</v>
      </c>
      <c r="L244" t="s">
        <v>114</v>
      </c>
      <c r="M244" t="s">
        <v>115</v>
      </c>
      <c r="N244" t="s">
        <v>116</v>
      </c>
      <c r="O244">
        <v>41</v>
      </c>
      <c r="P244" t="s">
        <v>119</v>
      </c>
      <c r="Q244">
        <v>3000</v>
      </c>
      <c r="R244" t="s">
        <v>44</v>
      </c>
      <c r="S244">
        <v>3361</v>
      </c>
      <c r="T244" t="s">
        <v>70</v>
      </c>
      <c r="U244">
        <v>0</v>
      </c>
      <c r="V244" t="s">
        <v>46</v>
      </c>
      <c r="W244" s="1">
        <v>7424</v>
      </c>
      <c r="X244">
        <v>0</v>
      </c>
      <c r="Y244" s="1">
        <v>7424</v>
      </c>
      <c r="Z244">
        <v>0</v>
      </c>
      <c r="AA244">
        <v>0</v>
      </c>
      <c r="AB244" s="2">
        <f t="shared" si="20"/>
        <v>0</v>
      </c>
      <c r="AC244">
        <v>0</v>
      </c>
      <c r="AD244" s="2">
        <f t="shared" si="21"/>
        <v>0</v>
      </c>
      <c r="AE244">
        <v>0</v>
      </c>
      <c r="AF244" s="2">
        <f t="shared" si="22"/>
        <v>0</v>
      </c>
      <c r="AG244" s="3">
        <f t="shared" si="23"/>
        <v>0</v>
      </c>
      <c r="AH244">
        <v>0</v>
      </c>
      <c r="AI244" s="1">
        <v>7424</v>
      </c>
      <c r="AJ244">
        <v>0</v>
      </c>
      <c r="AK244">
        <v>0</v>
      </c>
      <c r="AL244" s="1">
        <v>7424</v>
      </c>
      <c r="AN244" s="1">
        <f t="shared" si="24"/>
        <v>7424</v>
      </c>
      <c r="AO244" s="1">
        <f t="shared" si="25"/>
        <v>0</v>
      </c>
    </row>
    <row r="245" spans="1:41" x14ac:dyDescent="0.3">
      <c r="A245" t="s">
        <v>199</v>
      </c>
      <c r="B245" t="s">
        <v>200</v>
      </c>
      <c r="C245" t="s">
        <v>540</v>
      </c>
      <c r="D245" t="s">
        <v>122</v>
      </c>
      <c r="E245" t="s">
        <v>123</v>
      </c>
      <c r="F245" t="s">
        <v>49</v>
      </c>
      <c r="G245" t="s">
        <v>50</v>
      </c>
      <c r="H245" t="s">
        <v>531</v>
      </c>
      <c r="I245" t="s">
        <v>124</v>
      </c>
      <c r="J245" t="s">
        <v>125</v>
      </c>
      <c r="K245">
        <v>6</v>
      </c>
      <c r="L245" t="s">
        <v>40</v>
      </c>
      <c r="M245" t="s">
        <v>126</v>
      </c>
      <c r="N245" t="s">
        <v>127</v>
      </c>
      <c r="O245">
        <v>49</v>
      </c>
      <c r="P245" t="s">
        <v>295</v>
      </c>
      <c r="Q245">
        <v>3000</v>
      </c>
      <c r="R245" t="s">
        <v>44</v>
      </c>
      <c r="S245">
        <v>3361</v>
      </c>
      <c r="T245" t="s">
        <v>70</v>
      </c>
      <c r="U245">
        <v>0</v>
      </c>
      <c r="V245" t="s">
        <v>46</v>
      </c>
      <c r="W245">
        <v>0</v>
      </c>
      <c r="X245" s="1">
        <v>1500000</v>
      </c>
      <c r="Y245">
        <v>0</v>
      </c>
      <c r="Z245">
        <v>0</v>
      </c>
      <c r="AA245">
        <v>0</v>
      </c>
      <c r="AB245" s="2">
        <f t="shared" si="20"/>
        <v>0</v>
      </c>
      <c r="AC245">
        <v>0</v>
      </c>
      <c r="AD245" s="2">
        <f t="shared" si="21"/>
        <v>0</v>
      </c>
      <c r="AE245">
        <v>0</v>
      </c>
      <c r="AF245" s="2">
        <f t="shared" si="22"/>
        <v>0</v>
      </c>
      <c r="AG245" s="3">
        <f t="shared" si="23"/>
        <v>0</v>
      </c>
      <c r="AH245">
        <v>0</v>
      </c>
      <c r="AI245" s="1">
        <v>1255</v>
      </c>
      <c r="AJ245">
        <v>0</v>
      </c>
      <c r="AK245" s="1">
        <v>1501255</v>
      </c>
      <c r="AL245" s="1">
        <v>-1500000</v>
      </c>
      <c r="AN245" s="1">
        <f t="shared" si="24"/>
        <v>0</v>
      </c>
      <c r="AO245" s="1">
        <f t="shared" si="25"/>
        <v>0</v>
      </c>
    </row>
    <row r="246" spans="1:41" x14ac:dyDescent="0.3">
      <c r="A246" t="s">
        <v>199</v>
      </c>
      <c r="B246" t="s">
        <v>200</v>
      </c>
      <c r="C246" t="s">
        <v>539</v>
      </c>
      <c r="D246" t="s">
        <v>315</v>
      </c>
      <c r="E246" t="s">
        <v>316</v>
      </c>
      <c r="F246" t="s">
        <v>49</v>
      </c>
      <c r="G246" t="s">
        <v>50</v>
      </c>
      <c r="H246" t="s">
        <v>531</v>
      </c>
      <c r="I246" t="s">
        <v>132</v>
      </c>
      <c r="J246" t="s">
        <v>133</v>
      </c>
      <c r="K246">
        <v>3</v>
      </c>
      <c r="L246" t="s">
        <v>134</v>
      </c>
      <c r="M246" t="s">
        <v>317</v>
      </c>
      <c r="N246" t="s">
        <v>318</v>
      </c>
      <c r="O246">
        <v>39</v>
      </c>
      <c r="P246" t="s">
        <v>319</v>
      </c>
      <c r="Q246">
        <v>3000</v>
      </c>
      <c r="R246" t="s">
        <v>44</v>
      </c>
      <c r="S246">
        <v>3361</v>
      </c>
      <c r="T246" t="s">
        <v>70</v>
      </c>
      <c r="U246">
        <v>0</v>
      </c>
      <c r="V246" t="s">
        <v>46</v>
      </c>
      <c r="W246">
        <v>0</v>
      </c>
      <c r="X246" s="1">
        <v>1100000</v>
      </c>
      <c r="Y246">
        <v>0</v>
      </c>
      <c r="Z246">
        <v>0</v>
      </c>
      <c r="AA246">
        <v>0</v>
      </c>
      <c r="AB246" s="2">
        <f t="shared" si="20"/>
        <v>0</v>
      </c>
      <c r="AC246">
        <v>0</v>
      </c>
      <c r="AD246" s="2">
        <f t="shared" si="21"/>
        <v>0</v>
      </c>
      <c r="AE246">
        <v>0</v>
      </c>
      <c r="AF246" s="2">
        <f t="shared" si="22"/>
        <v>0</v>
      </c>
      <c r="AG246" s="3">
        <f t="shared" si="23"/>
        <v>0</v>
      </c>
      <c r="AH246">
        <v>0</v>
      </c>
      <c r="AI246">
        <v>0</v>
      </c>
      <c r="AJ246">
        <v>0</v>
      </c>
      <c r="AK246" s="1">
        <v>1100000</v>
      </c>
      <c r="AL246" s="1">
        <v>-1100000</v>
      </c>
      <c r="AN246" s="1">
        <f t="shared" si="24"/>
        <v>0</v>
      </c>
      <c r="AO246" s="1">
        <f t="shared" si="25"/>
        <v>0</v>
      </c>
    </row>
    <row r="247" spans="1:41" x14ac:dyDescent="0.3">
      <c r="A247" t="s">
        <v>199</v>
      </c>
      <c r="B247" t="s">
        <v>200</v>
      </c>
      <c r="C247" t="s">
        <v>538</v>
      </c>
      <c r="D247" t="s">
        <v>34</v>
      </c>
      <c r="E247" t="s">
        <v>35</v>
      </c>
      <c r="F247" t="s">
        <v>36</v>
      </c>
      <c r="G247" t="s">
        <v>37</v>
      </c>
      <c r="H247" t="s">
        <v>531</v>
      </c>
      <c r="I247" t="s">
        <v>38</v>
      </c>
      <c r="J247" t="s">
        <v>39</v>
      </c>
      <c r="K247">
        <v>6</v>
      </c>
      <c r="L247" t="s">
        <v>40</v>
      </c>
      <c r="M247" t="s">
        <v>335</v>
      </c>
      <c r="N247" t="s">
        <v>336</v>
      </c>
      <c r="O247">
        <v>18</v>
      </c>
      <c r="P247" t="s">
        <v>337</v>
      </c>
      <c r="Q247">
        <v>3000</v>
      </c>
      <c r="R247" t="s">
        <v>44</v>
      </c>
      <c r="S247">
        <v>3361</v>
      </c>
      <c r="T247" t="s">
        <v>70</v>
      </c>
      <c r="U247">
        <v>0</v>
      </c>
      <c r="V247" t="s">
        <v>46</v>
      </c>
      <c r="W247" s="1">
        <v>4566</v>
      </c>
      <c r="X247">
        <v>0</v>
      </c>
      <c r="Y247" s="1">
        <v>4566</v>
      </c>
      <c r="Z247" s="1">
        <v>4566</v>
      </c>
      <c r="AA247" s="1">
        <v>4566</v>
      </c>
      <c r="AB247" s="2">
        <f t="shared" si="20"/>
        <v>0</v>
      </c>
      <c r="AC247" s="1">
        <v>4566</v>
      </c>
      <c r="AD247" s="2">
        <f t="shared" si="21"/>
        <v>0</v>
      </c>
      <c r="AE247" s="1">
        <v>4566</v>
      </c>
      <c r="AF247" s="2">
        <f t="shared" si="22"/>
        <v>0</v>
      </c>
      <c r="AG247" s="3">
        <f t="shared" si="23"/>
        <v>0</v>
      </c>
      <c r="AH247">
        <v>0</v>
      </c>
      <c r="AI247" s="1">
        <v>9566</v>
      </c>
      <c r="AJ247">
        <v>0</v>
      </c>
      <c r="AK247" s="1">
        <v>5000</v>
      </c>
      <c r="AL247" s="1">
        <v>4566</v>
      </c>
      <c r="AN247" s="1">
        <f t="shared" si="24"/>
        <v>4566</v>
      </c>
      <c r="AO247" s="1">
        <f t="shared" si="25"/>
        <v>0</v>
      </c>
    </row>
    <row r="248" spans="1:41" x14ac:dyDescent="0.3">
      <c r="A248" t="s">
        <v>199</v>
      </c>
      <c r="B248" t="s">
        <v>200</v>
      </c>
      <c r="C248" t="s">
        <v>538</v>
      </c>
      <c r="D248" t="s">
        <v>34</v>
      </c>
      <c r="E248" t="s">
        <v>35</v>
      </c>
      <c r="F248" t="s">
        <v>49</v>
      </c>
      <c r="G248" t="s">
        <v>50</v>
      </c>
      <c r="H248" t="s">
        <v>531</v>
      </c>
      <c r="I248" t="s">
        <v>61</v>
      </c>
      <c r="J248" t="s">
        <v>62</v>
      </c>
      <c r="K248">
        <v>6</v>
      </c>
      <c r="L248" t="s">
        <v>40</v>
      </c>
      <c r="M248" t="s">
        <v>63</v>
      </c>
      <c r="N248" t="s">
        <v>64</v>
      </c>
      <c r="O248">
        <v>3</v>
      </c>
      <c r="P248" t="s">
        <v>65</v>
      </c>
      <c r="Q248">
        <v>3000</v>
      </c>
      <c r="R248" t="s">
        <v>44</v>
      </c>
      <c r="S248">
        <v>3361</v>
      </c>
      <c r="T248" t="s">
        <v>70</v>
      </c>
      <c r="U248">
        <v>0</v>
      </c>
      <c r="V248" t="s">
        <v>46</v>
      </c>
      <c r="W248" s="1">
        <v>14255044.73</v>
      </c>
      <c r="X248" s="1">
        <v>10500000</v>
      </c>
      <c r="Y248" s="1">
        <v>14755146.25</v>
      </c>
      <c r="Z248" s="1">
        <v>13885184.92</v>
      </c>
      <c r="AA248" s="1">
        <v>12180307.4</v>
      </c>
      <c r="AB248" s="2">
        <f t="shared" si="20"/>
        <v>1704877.5199999996</v>
      </c>
      <c r="AC248" s="1">
        <v>12153084.52</v>
      </c>
      <c r="AD248" s="2">
        <f t="shared" si="21"/>
        <v>27222.88000000082</v>
      </c>
      <c r="AE248" s="1">
        <v>12153084.52</v>
      </c>
      <c r="AF248" s="2">
        <f t="shared" si="22"/>
        <v>0</v>
      </c>
      <c r="AG248" s="3">
        <f t="shared" si="23"/>
        <v>-500101.51999999955</v>
      </c>
      <c r="AH248" s="1">
        <v>3000000</v>
      </c>
      <c r="AI248" s="1">
        <v>2862147.7</v>
      </c>
      <c r="AJ248">
        <v>0</v>
      </c>
      <c r="AK248" s="1">
        <v>2107102.9700000002</v>
      </c>
      <c r="AL248" s="1">
        <v>3755044.73</v>
      </c>
      <c r="AM248" s="5">
        <v>500101.52</v>
      </c>
      <c r="AN248" s="1">
        <f t="shared" si="24"/>
        <v>14755146.25</v>
      </c>
      <c r="AO248" s="1">
        <f t="shared" si="25"/>
        <v>0</v>
      </c>
    </row>
    <row r="249" spans="1:41" x14ac:dyDescent="0.3">
      <c r="A249" t="s">
        <v>199</v>
      </c>
      <c r="B249" t="s">
        <v>200</v>
      </c>
      <c r="C249" t="s">
        <v>538</v>
      </c>
      <c r="D249" t="s">
        <v>34</v>
      </c>
      <c r="E249" t="s">
        <v>35</v>
      </c>
      <c r="F249" t="s">
        <v>149</v>
      </c>
      <c r="G249" t="s">
        <v>150</v>
      </c>
      <c r="H249" t="s">
        <v>531</v>
      </c>
      <c r="I249" t="s">
        <v>132</v>
      </c>
      <c r="J249" t="s">
        <v>133</v>
      </c>
      <c r="K249">
        <v>3</v>
      </c>
      <c r="L249" t="s">
        <v>134</v>
      </c>
      <c r="M249" t="s">
        <v>151</v>
      </c>
      <c r="N249" t="s">
        <v>152</v>
      </c>
      <c r="O249">
        <v>37</v>
      </c>
      <c r="P249" t="s">
        <v>153</v>
      </c>
      <c r="Q249">
        <v>3000</v>
      </c>
      <c r="R249" t="s">
        <v>44</v>
      </c>
      <c r="S249">
        <v>3361</v>
      </c>
      <c r="T249" t="s">
        <v>70</v>
      </c>
      <c r="U249">
        <v>0</v>
      </c>
      <c r="V249" t="s">
        <v>46</v>
      </c>
      <c r="W249" s="1">
        <v>12318.5</v>
      </c>
      <c r="X249">
        <v>0</v>
      </c>
      <c r="Y249" s="1">
        <v>12318.5</v>
      </c>
      <c r="Z249" s="1">
        <v>12318.5</v>
      </c>
      <c r="AA249" s="1">
        <v>12318.5</v>
      </c>
      <c r="AB249" s="2">
        <f t="shared" si="20"/>
        <v>0</v>
      </c>
      <c r="AC249" s="1">
        <v>12318.5</v>
      </c>
      <c r="AD249" s="2">
        <f t="shared" si="21"/>
        <v>0</v>
      </c>
      <c r="AE249" s="1">
        <v>12318.5</v>
      </c>
      <c r="AF249" s="2">
        <f t="shared" si="22"/>
        <v>0</v>
      </c>
      <c r="AG249" s="3">
        <f t="shared" si="23"/>
        <v>0</v>
      </c>
      <c r="AH249" s="1">
        <v>12318.5</v>
      </c>
      <c r="AI249">
        <v>0</v>
      </c>
      <c r="AJ249">
        <v>0</v>
      </c>
      <c r="AK249">
        <v>0</v>
      </c>
      <c r="AL249" s="1">
        <v>12318.5</v>
      </c>
      <c r="AN249" s="1">
        <f t="shared" si="24"/>
        <v>12318.5</v>
      </c>
      <c r="AO249" s="1">
        <f t="shared" si="25"/>
        <v>0</v>
      </c>
    </row>
    <row r="250" spans="1:41" x14ac:dyDescent="0.3">
      <c r="A250" t="s">
        <v>199</v>
      </c>
      <c r="B250" t="s">
        <v>200</v>
      </c>
      <c r="C250" t="s">
        <v>538</v>
      </c>
      <c r="D250" t="s">
        <v>34</v>
      </c>
      <c r="E250" t="s">
        <v>35</v>
      </c>
      <c r="F250" t="s">
        <v>49</v>
      </c>
      <c r="G250" t="s">
        <v>50</v>
      </c>
      <c r="H250" t="s">
        <v>531</v>
      </c>
      <c r="I250" t="s">
        <v>51</v>
      </c>
      <c r="J250" t="s">
        <v>52</v>
      </c>
      <c r="K250">
        <v>6</v>
      </c>
      <c r="L250" t="s">
        <v>40</v>
      </c>
      <c r="M250" t="s">
        <v>53</v>
      </c>
      <c r="N250" t="s">
        <v>54</v>
      </c>
      <c r="O250">
        <v>21</v>
      </c>
      <c r="P250" t="s">
        <v>71</v>
      </c>
      <c r="Q250">
        <v>3000</v>
      </c>
      <c r="R250" t="s">
        <v>44</v>
      </c>
      <c r="S250">
        <v>3371</v>
      </c>
      <c r="T250" t="s">
        <v>385</v>
      </c>
      <c r="U250">
        <v>0</v>
      </c>
      <c r="V250" t="s">
        <v>46</v>
      </c>
      <c r="W250" s="1">
        <v>20885568</v>
      </c>
      <c r="X250">
        <v>0</v>
      </c>
      <c r="Y250" s="1">
        <v>20885568</v>
      </c>
      <c r="Z250" s="1">
        <v>20885568</v>
      </c>
      <c r="AA250" s="1">
        <v>19145104</v>
      </c>
      <c r="AB250" s="2">
        <f t="shared" si="20"/>
        <v>1740464</v>
      </c>
      <c r="AC250" s="1">
        <v>19145104</v>
      </c>
      <c r="AD250" s="2">
        <f t="shared" si="21"/>
        <v>0</v>
      </c>
      <c r="AE250" s="1">
        <v>19145104</v>
      </c>
      <c r="AF250" s="2">
        <f t="shared" si="22"/>
        <v>0</v>
      </c>
      <c r="AG250" s="3">
        <f t="shared" si="23"/>
        <v>0</v>
      </c>
      <c r="AH250">
        <v>0</v>
      </c>
      <c r="AI250" s="1">
        <v>20885568</v>
      </c>
      <c r="AJ250">
        <v>0</v>
      </c>
      <c r="AK250">
        <v>0</v>
      </c>
      <c r="AL250" s="1">
        <v>20885568</v>
      </c>
      <c r="AN250" s="1">
        <f t="shared" si="24"/>
        <v>20885568</v>
      </c>
      <c r="AO250" s="1">
        <f t="shared" si="25"/>
        <v>0</v>
      </c>
    </row>
    <row r="251" spans="1:41" x14ac:dyDescent="0.3">
      <c r="A251" t="s">
        <v>199</v>
      </c>
      <c r="B251" t="s">
        <v>200</v>
      </c>
      <c r="C251" t="s">
        <v>538</v>
      </c>
      <c r="D251" t="s">
        <v>34</v>
      </c>
      <c r="E251" t="s">
        <v>35</v>
      </c>
      <c r="F251" t="s">
        <v>49</v>
      </c>
      <c r="G251" t="s">
        <v>50</v>
      </c>
      <c r="H251" t="s">
        <v>531</v>
      </c>
      <c r="I251" t="s">
        <v>132</v>
      </c>
      <c r="J251" t="s">
        <v>133</v>
      </c>
      <c r="K251">
        <v>3</v>
      </c>
      <c r="L251" t="s">
        <v>134</v>
      </c>
      <c r="M251" t="s">
        <v>402</v>
      </c>
      <c r="N251" t="s">
        <v>403</v>
      </c>
      <c r="O251">
        <v>33</v>
      </c>
      <c r="P251" t="s">
        <v>404</v>
      </c>
      <c r="Q251">
        <v>3000</v>
      </c>
      <c r="R251" t="s">
        <v>44</v>
      </c>
      <c r="S251">
        <v>3371</v>
      </c>
      <c r="T251" t="s">
        <v>385</v>
      </c>
      <c r="U251">
        <v>0</v>
      </c>
      <c r="V251" t="s">
        <v>46</v>
      </c>
      <c r="W251" s="1">
        <v>5006935</v>
      </c>
      <c r="X251" s="1">
        <v>5000000</v>
      </c>
      <c r="Y251" s="1">
        <v>5006935</v>
      </c>
      <c r="Z251" s="1">
        <v>5006935</v>
      </c>
      <c r="AA251" s="1">
        <v>4588496</v>
      </c>
      <c r="AB251" s="2">
        <f t="shared" si="20"/>
        <v>418439</v>
      </c>
      <c r="AC251" s="1">
        <v>4588496</v>
      </c>
      <c r="AD251" s="2">
        <f t="shared" si="21"/>
        <v>0</v>
      </c>
      <c r="AE251" s="1">
        <v>4588496</v>
      </c>
      <c r="AF251" s="2">
        <f t="shared" si="22"/>
        <v>0</v>
      </c>
      <c r="AG251" s="3">
        <f t="shared" si="23"/>
        <v>0</v>
      </c>
      <c r="AH251" s="1">
        <v>350000</v>
      </c>
      <c r="AI251">
        <v>0</v>
      </c>
      <c r="AJ251">
        <v>0</v>
      </c>
      <c r="AK251" s="1">
        <v>343065</v>
      </c>
      <c r="AL251" s="1">
        <v>6935</v>
      </c>
      <c r="AM251" s="5">
        <v>500000</v>
      </c>
      <c r="AN251" s="1">
        <f t="shared" si="24"/>
        <v>5506935</v>
      </c>
      <c r="AO251" s="1">
        <f t="shared" si="25"/>
        <v>500000</v>
      </c>
    </row>
    <row r="252" spans="1:41" x14ac:dyDescent="0.3">
      <c r="A252" t="s">
        <v>199</v>
      </c>
      <c r="B252" t="s">
        <v>200</v>
      </c>
      <c r="C252" t="s">
        <v>539</v>
      </c>
      <c r="D252" t="s">
        <v>237</v>
      </c>
      <c r="E252" t="s">
        <v>238</v>
      </c>
      <c r="F252" t="s">
        <v>49</v>
      </c>
      <c r="G252" t="s">
        <v>50</v>
      </c>
      <c r="H252" t="s">
        <v>531</v>
      </c>
      <c r="I252" t="s">
        <v>132</v>
      </c>
      <c r="J252" t="s">
        <v>133</v>
      </c>
      <c r="K252">
        <v>2</v>
      </c>
      <c r="L252" t="s">
        <v>255</v>
      </c>
      <c r="M252" t="s">
        <v>256</v>
      </c>
      <c r="N252" t="s">
        <v>257</v>
      </c>
      <c r="O252">
        <v>36</v>
      </c>
      <c r="P252" t="s">
        <v>258</v>
      </c>
      <c r="Q252">
        <v>3000</v>
      </c>
      <c r="R252" t="s">
        <v>44</v>
      </c>
      <c r="S252">
        <v>3381</v>
      </c>
      <c r="T252" t="s">
        <v>266</v>
      </c>
      <c r="U252">
        <v>0</v>
      </c>
      <c r="V252" t="s">
        <v>46</v>
      </c>
      <c r="W252" s="1">
        <v>41396920</v>
      </c>
      <c r="X252" s="1">
        <v>42000000</v>
      </c>
      <c r="Y252" s="1">
        <v>44932600</v>
      </c>
      <c r="Z252" s="1">
        <v>44932600</v>
      </c>
      <c r="AA252" s="1">
        <v>41396920</v>
      </c>
      <c r="AB252" s="2">
        <f t="shared" si="20"/>
        <v>3535680</v>
      </c>
      <c r="AC252" s="1">
        <v>37861240</v>
      </c>
      <c r="AD252" s="2">
        <f t="shared" si="21"/>
        <v>3535680</v>
      </c>
      <c r="AE252" s="1">
        <v>37861240</v>
      </c>
      <c r="AF252" s="2">
        <f t="shared" si="22"/>
        <v>0</v>
      </c>
      <c r="AG252" s="3">
        <f t="shared" si="23"/>
        <v>-3535680</v>
      </c>
      <c r="AH252">
        <v>0</v>
      </c>
      <c r="AI252">
        <v>0</v>
      </c>
      <c r="AJ252">
        <v>0</v>
      </c>
      <c r="AK252" s="1">
        <v>603080</v>
      </c>
      <c r="AL252" s="1">
        <v>-603080</v>
      </c>
      <c r="AM252" s="5">
        <v>3535680</v>
      </c>
      <c r="AN252" s="1">
        <f t="shared" si="24"/>
        <v>44932600</v>
      </c>
      <c r="AO252" s="1">
        <f t="shared" si="25"/>
        <v>0</v>
      </c>
    </row>
    <row r="253" spans="1:41" x14ac:dyDescent="0.3">
      <c r="A253" t="s">
        <v>59</v>
      </c>
      <c r="B253" t="s">
        <v>60</v>
      </c>
      <c r="C253" t="s">
        <v>538</v>
      </c>
      <c r="D253" t="s">
        <v>34</v>
      </c>
      <c r="E253" t="s">
        <v>35</v>
      </c>
      <c r="F253" t="s">
        <v>49</v>
      </c>
      <c r="G253" t="s">
        <v>50</v>
      </c>
      <c r="H253" t="s">
        <v>531</v>
      </c>
      <c r="I253" t="s">
        <v>51</v>
      </c>
      <c r="J253" t="s">
        <v>52</v>
      </c>
      <c r="K253">
        <v>6</v>
      </c>
      <c r="L253" t="s">
        <v>40</v>
      </c>
      <c r="M253" t="s">
        <v>53</v>
      </c>
      <c r="N253" t="s">
        <v>54</v>
      </c>
      <c r="O253">
        <v>21</v>
      </c>
      <c r="P253" t="s">
        <v>71</v>
      </c>
      <c r="Q253">
        <v>3000</v>
      </c>
      <c r="R253" t="s">
        <v>44</v>
      </c>
      <c r="S253">
        <v>3391</v>
      </c>
      <c r="T253" t="s">
        <v>78</v>
      </c>
      <c r="U253">
        <v>58</v>
      </c>
      <c r="V253" t="s">
        <v>69</v>
      </c>
      <c r="W253" s="1">
        <v>2549.7399999999998</v>
      </c>
      <c r="X253">
        <v>0</v>
      </c>
      <c r="Y253">
        <v>0</v>
      </c>
      <c r="Z253">
        <v>0</v>
      </c>
      <c r="AA253">
        <v>0</v>
      </c>
      <c r="AB253" s="2">
        <f t="shared" si="20"/>
        <v>0</v>
      </c>
      <c r="AC253">
        <v>0</v>
      </c>
      <c r="AD253" s="2">
        <f t="shared" si="21"/>
        <v>0</v>
      </c>
      <c r="AE253">
        <v>0</v>
      </c>
      <c r="AF253" s="2">
        <f t="shared" si="22"/>
        <v>0</v>
      </c>
      <c r="AG253" s="3">
        <f t="shared" si="23"/>
        <v>2549.7399999999998</v>
      </c>
      <c r="AH253" s="1">
        <v>5000</v>
      </c>
      <c r="AI253">
        <v>0</v>
      </c>
      <c r="AJ253">
        <v>0</v>
      </c>
      <c r="AK253" s="1">
        <v>2450.2600000000002</v>
      </c>
      <c r="AL253" s="1">
        <v>2549.7399999999998</v>
      </c>
      <c r="AN253" s="1">
        <f t="shared" si="24"/>
        <v>2549.7399999999998</v>
      </c>
      <c r="AO253" s="1">
        <f t="shared" si="25"/>
        <v>2549.7399999999998</v>
      </c>
    </row>
    <row r="254" spans="1:41" x14ac:dyDescent="0.3">
      <c r="A254" t="s">
        <v>89</v>
      </c>
      <c r="B254" t="s">
        <v>90</v>
      </c>
      <c r="C254" t="s">
        <v>538</v>
      </c>
      <c r="D254" t="s">
        <v>34</v>
      </c>
      <c r="E254" t="s">
        <v>35</v>
      </c>
      <c r="F254" t="s">
        <v>49</v>
      </c>
      <c r="G254" t="s">
        <v>50</v>
      </c>
      <c r="H254" t="s">
        <v>531</v>
      </c>
      <c r="I254" t="s">
        <v>51</v>
      </c>
      <c r="J254" t="s">
        <v>52</v>
      </c>
      <c r="K254">
        <v>6</v>
      </c>
      <c r="L254" t="s">
        <v>40</v>
      </c>
      <c r="M254" t="s">
        <v>53</v>
      </c>
      <c r="N254" t="s">
        <v>54</v>
      </c>
      <c r="O254">
        <v>21</v>
      </c>
      <c r="P254" t="s">
        <v>71</v>
      </c>
      <c r="Q254">
        <v>3000</v>
      </c>
      <c r="R254" t="s">
        <v>44</v>
      </c>
      <c r="S254">
        <v>3391</v>
      </c>
      <c r="T254" t="s">
        <v>78</v>
      </c>
      <c r="U254">
        <v>0</v>
      </c>
      <c r="V254" t="s">
        <v>46</v>
      </c>
      <c r="W254" s="1">
        <v>79424</v>
      </c>
      <c r="X254">
        <v>0</v>
      </c>
      <c r="Y254" s="1">
        <v>79170</v>
      </c>
      <c r="Z254" s="1">
        <v>79170</v>
      </c>
      <c r="AA254">
        <v>0</v>
      </c>
      <c r="AB254" s="2">
        <f t="shared" si="20"/>
        <v>79170</v>
      </c>
      <c r="AC254">
        <v>0</v>
      </c>
      <c r="AD254" s="2">
        <f t="shared" si="21"/>
        <v>0</v>
      </c>
      <c r="AE254">
        <v>0</v>
      </c>
      <c r="AF254" s="2">
        <f t="shared" si="22"/>
        <v>0</v>
      </c>
      <c r="AG254" s="3">
        <f t="shared" si="23"/>
        <v>254</v>
      </c>
      <c r="AH254" s="1">
        <v>79424</v>
      </c>
      <c r="AI254">
        <v>0</v>
      </c>
      <c r="AJ254">
        <v>0</v>
      </c>
      <c r="AK254">
        <v>0</v>
      </c>
      <c r="AL254" s="1">
        <v>79424</v>
      </c>
      <c r="AN254" s="1">
        <f t="shared" si="24"/>
        <v>79424</v>
      </c>
      <c r="AO254" s="1">
        <f t="shared" si="25"/>
        <v>254</v>
      </c>
    </row>
    <row r="255" spans="1:41" x14ac:dyDescent="0.3">
      <c r="A255" t="s">
        <v>199</v>
      </c>
      <c r="B255" t="s">
        <v>200</v>
      </c>
      <c r="C255" t="s">
        <v>539</v>
      </c>
      <c r="D255" t="s">
        <v>201</v>
      </c>
      <c r="E255" t="s">
        <v>202</v>
      </c>
      <c r="F255" t="s">
        <v>49</v>
      </c>
      <c r="G255" t="s">
        <v>50</v>
      </c>
      <c r="H255" t="s">
        <v>531</v>
      </c>
      <c r="I255" t="s">
        <v>220</v>
      </c>
      <c r="J255" t="s">
        <v>221</v>
      </c>
      <c r="K255">
        <v>4</v>
      </c>
      <c r="L255" t="s">
        <v>222</v>
      </c>
      <c r="M255" t="s">
        <v>223</v>
      </c>
      <c r="N255" t="s">
        <v>224</v>
      </c>
      <c r="O255">
        <v>48</v>
      </c>
      <c r="P255" t="s">
        <v>225</v>
      </c>
      <c r="Q255">
        <v>3000</v>
      </c>
      <c r="R255" t="s">
        <v>44</v>
      </c>
      <c r="S255">
        <v>3391</v>
      </c>
      <c r="T255" t="s">
        <v>78</v>
      </c>
      <c r="U255">
        <v>0</v>
      </c>
      <c r="V255" t="s">
        <v>46</v>
      </c>
      <c r="W255">
        <v>0</v>
      </c>
      <c r="X255">
        <v>0</v>
      </c>
      <c r="Y255">
        <v>0</v>
      </c>
      <c r="Z255">
        <v>0</v>
      </c>
      <c r="AA255">
        <v>0</v>
      </c>
      <c r="AB255" s="2">
        <f t="shared" si="20"/>
        <v>0</v>
      </c>
      <c r="AC255">
        <v>0</v>
      </c>
      <c r="AD255" s="2">
        <f t="shared" si="21"/>
        <v>0</v>
      </c>
      <c r="AE255">
        <v>0</v>
      </c>
      <c r="AF255" s="2">
        <f t="shared" si="22"/>
        <v>0</v>
      </c>
      <c r="AG255" s="3">
        <f t="shared" si="23"/>
        <v>0</v>
      </c>
      <c r="AH255">
        <v>0</v>
      </c>
      <c r="AI255" s="1">
        <v>600000</v>
      </c>
      <c r="AJ255">
        <v>0</v>
      </c>
      <c r="AK255" s="1">
        <v>600000</v>
      </c>
      <c r="AL255">
        <v>0</v>
      </c>
      <c r="AN255" s="1">
        <f t="shared" si="24"/>
        <v>0</v>
      </c>
      <c r="AO255" s="1">
        <f t="shared" si="25"/>
        <v>0</v>
      </c>
    </row>
    <row r="256" spans="1:41" x14ac:dyDescent="0.3">
      <c r="A256" t="s">
        <v>199</v>
      </c>
      <c r="B256" t="s">
        <v>200</v>
      </c>
      <c r="C256" t="s">
        <v>538</v>
      </c>
      <c r="D256" t="s">
        <v>108</v>
      </c>
      <c r="E256" t="s">
        <v>109</v>
      </c>
      <c r="F256" t="s">
        <v>110</v>
      </c>
      <c r="G256" t="s">
        <v>111</v>
      </c>
      <c r="H256" t="s">
        <v>531</v>
      </c>
      <c r="I256" t="s">
        <v>112</v>
      </c>
      <c r="J256" t="s">
        <v>113</v>
      </c>
      <c r="K256">
        <v>7</v>
      </c>
      <c r="L256" t="s">
        <v>114</v>
      </c>
      <c r="M256" t="s">
        <v>115</v>
      </c>
      <c r="N256" t="s">
        <v>116</v>
      </c>
      <c r="O256">
        <v>41</v>
      </c>
      <c r="P256" t="s">
        <v>119</v>
      </c>
      <c r="Q256">
        <v>3000</v>
      </c>
      <c r="R256" t="s">
        <v>44</v>
      </c>
      <c r="S256">
        <v>3391</v>
      </c>
      <c r="T256" t="s">
        <v>78</v>
      </c>
      <c r="U256">
        <v>0</v>
      </c>
      <c r="V256" t="s">
        <v>46</v>
      </c>
      <c r="W256" s="1">
        <v>1900000</v>
      </c>
      <c r="X256" s="1">
        <v>1900000</v>
      </c>
      <c r="Y256" s="1">
        <v>1900000</v>
      </c>
      <c r="Z256" s="1">
        <v>1900000</v>
      </c>
      <c r="AA256" s="1">
        <v>1500000</v>
      </c>
      <c r="AB256" s="2">
        <f t="shared" si="20"/>
        <v>400000</v>
      </c>
      <c r="AC256" s="1">
        <v>1500000</v>
      </c>
      <c r="AD256" s="2">
        <f t="shared" si="21"/>
        <v>0</v>
      </c>
      <c r="AE256" s="1">
        <v>1500000</v>
      </c>
      <c r="AF256" s="2">
        <f t="shared" si="22"/>
        <v>0</v>
      </c>
      <c r="AG256" s="3">
        <f t="shared" si="23"/>
        <v>0</v>
      </c>
      <c r="AH256">
        <v>0</v>
      </c>
      <c r="AI256">
        <v>0</v>
      </c>
      <c r="AJ256">
        <v>0</v>
      </c>
      <c r="AK256">
        <v>0</v>
      </c>
      <c r="AL256">
        <v>0</v>
      </c>
      <c r="AN256" s="1">
        <f t="shared" si="24"/>
        <v>1900000</v>
      </c>
      <c r="AO256" s="1">
        <f t="shared" si="25"/>
        <v>0</v>
      </c>
    </row>
    <row r="257" spans="1:41" x14ac:dyDescent="0.3">
      <c r="A257" t="s">
        <v>199</v>
      </c>
      <c r="B257" t="s">
        <v>200</v>
      </c>
      <c r="C257" t="s">
        <v>540</v>
      </c>
      <c r="D257" t="s">
        <v>122</v>
      </c>
      <c r="E257" t="s">
        <v>123</v>
      </c>
      <c r="F257" t="s">
        <v>49</v>
      </c>
      <c r="G257" t="s">
        <v>50</v>
      </c>
      <c r="H257" t="s">
        <v>531</v>
      </c>
      <c r="I257" t="s">
        <v>124</v>
      </c>
      <c r="J257" t="s">
        <v>125</v>
      </c>
      <c r="K257">
        <v>6</v>
      </c>
      <c r="L257" t="s">
        <v>40</v>
      </c>
      <c r="M257" t="s">
        <v>126</v>
      </c>
      <c r="N257" t="s">
        <v>127</v>
      </c>
      <c r="O257">
        <v>50</v>
      </c>
      <c r="P257" t="s">
        <v>128</v>
      </c>
      <c r="Q257">
        <v>3000</v>
      </c>
      <c r="R257" t="s">
        <v>44</v>
      </c>
      <c r="S257">
        <v>3391</v>
      </c>
      <c r="T257" t="s">
        <v>78</v>
      </c>
      <c r="U257">
        <v>0</v>
      </c>
      <c r="V257" t="s">
        <v>46</v>
      </c>
      <c r="W257" s="1">
        <v>487200</v>
      </c>
      <c r="X257">
        <v>0</v>
      </c>
      <c r="Y257" s="1">
        <v>487200</v>
      </c>
      <c r="Z257" s="1">
        <v>487200</v>
      </c>
      <c r="AA257">
        <v>0</v>
      </c>
      <c r="AB257" s="2">
        <f t="shared" si="20"/>
        <v>487200</v>
      </c>
      <c r="AC257">
        <v>0</v>
      </c>
      <c r="AD257" s="2">
        <f t="shared" si="21"/>
        <v>0</v>
      </c>
      <c r="AE257">
        <v>0</v>
      </c>
      <c r="AF257" s="2">
        <f t="shared" si="22"/>
        <v>0</v>
      </c>
      <c r="AG257" s="3">
        <f t="shared" si="23"/>
        <v>0</v>
      </c>
      <c r="AH257">
        <v>0</v>
      </c>
      <c r="AI257" s="1">
        <v>487200</v>
      </c>
      <c r="AJ257">
        <v>0</v>
      </c>
      <c r="AK257">
        <v>0</v>
      </c>
      <c r="AL257" s="1">
        <v>487200</v>
      </c>
      <c r="AN257" s="1">
        <f t="shared" si="24"/>
        <v>487200</v>
      </c>
      <c r="AO257" s="1">
        <f t="shared" si="25"/>
        <v>0</v>
      </c>
    </row>
    <row r="258" spans="1:41" x14ac:dyDescent="0.3">
      <c r="A258" t="s">
        <v>199</v>
      </c>
      <c r="B258" t="s">
        <v>200</v>
      </c>
      <c r="C258" t="s">
        <v>539</v>
      </c>
      <c r="D258" t="s">
        <v>315</v>
      </c>
      <c r="E258" t="s">
        <v>316</v>
      </c>
      <c r="F258" t="s">
        <v>49</v>
      </c>
      <c r="G258" t="s">
        <v>50</v>
      </c>
      <c r="H258" t="s">
        <v>531</v>
      </c>
      <c r="I258" t="s">
        <v>132</v>
      </c>
      <c r="J258" t="s">
        <v>133</v>
      </c>
      <c r="K258">
        <v>3</v>
      </c>
      <c r="L258" t="s">
        <v>134</v>
      </c>
      <c r="M258" t="s">
        <v>317</v>
      </c>
      <c r="N258" t="s">
        <v>318</v>
      </c>
      <c r="O258">
        <v>39</v>
      </c>
      <c r="P258" t="s">
        <v>319</v>
      </c>
      <c r="Q258">
        <v>3000</v>
      </c>
      <c r="R258" t="s">
        <v>44</v>
      </c>
      <c r="S258">
        <v>3391</v>
      </c>
      <c r="T258" t="s">
        <v>78</v>
      </c>
      <c r="U258">
        <v>0</v>
      </c>
      <c r="V258" t="s">
        <v>46</v>
      </c>
      <c r="W258" s="1">
        <v>11303879.15</v>
      </c>
      <c r="X258" s="1">
        <v>4000000</v>
      </c>
      <c r="Y258" s="1">
        <v>9506496.5800000001</v>
      </c>
      <c r="Z258" s="1">
        <v>9506496.5800000001</v>
      </c>
      <c r="AA258" s="1">
        <v>8896227.5399999991</v>
      </c>
      <c r="AB258" s="2">
        <f t="shared" si="20"/>
        <v>610269.04000000097</v>
      </c>
      <c r="AC258" s="1">
        <v>8112179.3300000001</v>
      </c>
      <c r="AD258" s="2">
        <f t="shared" si="21"/>
        <v>784048.20999999903</v>
      </c>
      <c r="AE258" s="1">
        <v>8112179.3399999999</v>
      </c>
      <c r="AF258" s="2">
        <f t="shared" si="22"/>
        <v>-9.9999997764825821E-3</v>
      </c>
      <c r="AG258" s="3">
        <f t="shared" si="23"/>
        <v>1797382.5700000003</v>
      </c>
      <c r="AH258" s="1">
        <v>8000000</v>
      </c>
      <c r="AI258">
        <v>0</v>
      </c>
      <c r="AJ258">
        <v>0</v>
      </c>
      <c r="AK258" s="1">
        <v>696120.85</v>
      </c>
      <c r="AL258" s="1">
        <v>7303879.1500000004</v>
      </c>
      <c r="AN258" s="1">
        <f t="shared" si="24"/>
        <v>11303879.15</v>
      </c>
      <c r="AO258" s="1">
        <f t="shared" si="25"/>
        <v>1797382.5700000003</v>
      </c>
    </row>
    <row r="259" spans="1:41" x14ac:dyDescent="0.3">
      <c r="A259" t="s">
        <v>199</v>
      </c>
      <c r="B259" t="s">
        <v>200</v>
      </c>
      <c r="C259" t="s">
        <v>538</v>
      </c>
      <c r="D259" t="s">
        <v>34</v>
      </c>
      <c r="E259" t="s">
        <v>35</v>
      </c>
      <c r="F259" t="s">
        <v>285</v>
      </c>
      <c r="G259" t="s">
        <v>286</v>
      </c>
      <c r="H259" t="s">
        <v>531</v>
      </c>
      <c r="I259" t="s">
        <v>160</v>
      </c>
      <c r="J259" t="s">
        <v>161</v>
      </c>
      <c r="K259">
        <v>1</v>
      </c>
      <c r="L259" t="s">
        <v>184</v>
      </c>
      <c r="M259" t="s">
        <v>244</v>
      </c>
      <c r="N259" t="s">
        <v>245</v>
      </c>
      <c r="O259">
        <v>15</v>
      </c>
      <c r="P259" t="s">
        <v>325</v>
      </c>
      <c r="Q259">
        <v>3000</v>
      </c>
      <c r="R259" t="s">
        <v>44</v>
      </c>
      <c r="S259">
        <v>3391</v>
      </c>
      <c r="T259" t="s">
        <v>78</v>
      </c>
      <c r="U259">
        <v>0</v>
      </c>
      <c r="V259" t="s">
        <v>46</v>
      </c>
      <c r="W259" s="1">
        <v>1053280</v>
      </c>
      <c r="X259" s="1">
        <v>1000000</v>
      </c>
      <c r="Y259" s="1">
        <v>1053280</v>
      </c>
      <c r="Z259" s="1">
        <v>953520</v>
      </c>
      <c r="AA259">
        <v>0</v>
      </c>
      <c r="AB259" s="2">
        <f t="shared" si="20"/>
        <v>953520</v>
      </c>
      <c r="AC259">
        <v>0</v>
      </c>
      <c r="AD259" s="2">
        <f t="shared" si="21"/>
        <v>0</v>
      </c>
      <c r="AE259">
        <v>0</v>
      </c>
      <c r="AF259" s="2">
        <f t="shared" si="22"/>
        <v>0</v>
      </c>
      <c r="AG259" s="3">
        <f t="shared" si="23"/>
        <v>0</v>
      </c>
      <c r="AH259" s="1">
        <v>1000000</v>
      </c>
      <c r="AI259" s="1">
        <v>54288</v>
      </c>
      <c r="AJ259">
        <v>0</v>
      </c>
      <c r="AK259" s="1">
        <v>1001008</v>
      </c>
      <c r="AL259" s="1">
        <v>53280</v>
      </c>
      <c r="AN259" s="1">
        <f t="shared" si="24"/>
        <v>1053280</v>
      </c>
      <c r="AO259" s="1">
        <f t="shared" si="25"/>
        <v>0</v>
      </c>
    </row>
    <row r="260" spans="1:41" x14ac:dyDescent="0.3">
      <c r="A260" t="s">
        <v>199</v>
      </c>
      <c r="B260" t="s">
        <v>200</v>
      </c>
      <c r="C260" t="s">
        <v>538</v>
      </c>
      <c r="D260" t="s">
        <v>34</v>
      </c>
      <c r="E260" t="s">
        <v>35</v>
      </c>
      <c r="F260" t="s">
        <v>49</v>
      </c>
      <c r="G260" t="s">
        <v>50</v>
      </c>
      <c r="H260" t="s">
        <v>531</v>
      </c>
      <c r="I260" t="s">
        <v>61</v>
      </c>
      <c r="J260" t="s">
        <v>62</v>
      </c>
      <c r="K260">
        <v>6</v>
      </c>
      <c r="L260" t="s">
        <v>40</v>
      </c>
      <c r="M260" t="s">
        <v>170</v>
      </c>
      <c r="N260" t="s">
        <v>171</v>
      </c>
      <c r="O260">
        <v>4</v>
      </c>
      <c r="P260" t="s">
        <v>172</v>
      </c>
      <c r="Q260">
        <v>3000</v>
      </c>
      <c r="R260" t="s">
        <v>44</v>
      </c>
      <c r="S260">
        <v>3391</v>
      </c>
      <c r="T260" t="s">
        <v>78</v>
      </c>
      <c r="U260">
        <v>0</v>
      </c>
      <c r="V260" t="s">
        <v>46</v>
      </c>
      <c r="W260" s="1">
        <v>350400</v>
      </c>
      <c r="X260" s="1">
        <v>450000</v>
      </c>
      <c r="Y260" s="1">
        <v>350400</v>
      </c>
      <c r="Z260" s="1">
        <v>350400</v>
      </c>
      <c r="AA260" s="1">
        <v>350400</v>
      </c>
      <c r="AB260" s="2">
        <f t="shared" si="20"/>
        <v>0</v>
      </c>
      <c r="AC260" s="1">
        <v>292000</v>
      </c>
      <c r="AD260" s="2">
        <f t="shared" si="21"/>
        <v>58400</v>
      </c>
      <c r="AE260" s="1">
        <v>292000</v>
      </c>
      <c r="AF260" s="2">
        <f t="shared" si="22"/>
        <v>0</v>
      </c>
      <c r="AG260" s="3">
        <f t="shared" si="23"/>
        <v>0</v>
      </c>
      <c r="AH260" s="1">
        <v>5000</v>
      </c>
      <c r="AI260">
        <v>0</v>
      </c>
      <c r="AJ260">
        <v>0</v>
      </c>
      <c r="AK260" s="1">
        <v>104600</v>
      </c>
      <c r="AL260" s="1">
        <v>-99600</v>
      </c>
      <c r="AN260" s="1">
        <f t="shared" si="24"/>
        <v>350400</v>
      </c>
      <c r="AO260" s="1">
        <f t="shared" si="25"/>
        <v>0</v>
      </c>
    </row>
    <row r="261" spans="1:41" x14ac:dyDescent="0.3">
      <c r="A261" t="s">
        <v>199</v>
      </c>
      <c r="B261" t="s">
        <v>200</v>
      </c>
      <c r="C261" t="s">
        <v>538</v>
      </c>
      <c r="D261" t="s">
        <v>34</v>
      </c>
      <c r="E261" t="s">
        <v>35</v>
      </c>
      <c r="F261" t="s">
        <v>182</v>
      </c>
      <c r="G261" t="s">
        <v>183</v>
      </c>
      <c r="H261" t="s">
        <v>531</v>
      </c>
      <c r="I261" t="s">
        <v>160</v>
      </c>
      <c r="J261" t="s">
        <v>161</v>
      </c>
      <c r="K261">
        <v>1</v>
      </c>
      <c r="L261" t="s">
        <v>184</v>
      </c>
      <c r="M261" t="s">
        <v>185</v>
      </c>
      <c r="N261" t="s">
        <v>186</v>
      </c>
      <c r="O261">
        <v>7</v>
      </c>
      <c r="P261" t="s">
        <v>187</v>
      </c>
      <c r="Q261">
        <v>3000</v>
      </c>
      <c r="R261" t="s">
        <v>44</v>
      </c>
      <c r="S261">
        <v>3391</v>
      </c>
      <c r="T261" t="s">
        <v>78</v>
      </c>
      <c r="U261">
        <v>0</v>
      </c>
      <c r="V261" t="s">
        <v>46</v>
      </c>
      <c r="W261" s="1">
        <v>1447508.01</v>
      </c>
      <c r="X261">
        <v>0</v>
      </c>
      <c r="Y261" s="1">
        <v>1447508.01</v>
      </c>
      <c r="Z261" s="1">
        <v>1447508.01</v>
      </c>
      <c r="AA261" s="1">
        <v>726508</v>
      </c>
      <c r="AB261" s="2">
        <f t="shared" si="20"/>
        <v>721000.01</v>
      </c>
      <c r="AC261" s="1">
        <v>726508</v>
      </c>
      <c r="AD261" s="2">
        <f t="shared" si="21"/>
        <v>0</v>
      </c>
      <c r="AE261" s="1">
        <v>726508</v>
      </c>
      <c r="AF261" s="2">
        <f t="shared" si="22"/>
        <v>0</v>
      </c>
      <c r="AG261" s="3">
        <f t="shared" si="23"/>
        <v>0</v>
      </c>
      <c r="AH261">
        <v>0</v>
      </c>
      <c r="AI261" s="1">
        <v>1457888</v>
      </c>
      <c r="AJ261">
        <v>0</v>
      </c>
      <c r="AK261" s="1">
        <v>10379.99</v>
      </c>
      <c r="AL261" s="1">
        <v>1447508.01</v>
      </c>
      <c r="AN261" s="1">
        <f t="shared" si="24"/>
        <v>1447508.01</v>
      </c>
      <c r="AO261" s="1">
        <f t="shared" si="25"/>
        <v>0</v>
      </c>
    </row>
    <row r="262" spans="1:41" x14ac:dyDescent="0.3">
      <c r="A262" t="s">
        <v>199</v>
      </c>
      <c r="B262" t="s">
        <v>200</v>
      </c>
      <c r="C262" t="s">
        <v>538</v>
      </c>
      <c r="D262" t="s">
        <v>34</v>
      </c>
      <c r="E262" t="s">
        <v>35</v>
      </c>
      <c r="F262" t="s">
        <v>414</v>
      </c>
      <c r="G262" t="s">
        <v>415</v>
      </c>
      <c r="H262" t="s">
        <v>531</v>
      </c>
      <c r="I262" t="s">
        <v>61</v>
      </c>
      <c r="J262" t="s">
        <v>62</v>
      </c>
      <c r="K262">
        <v>6</v>
      </c>
      <c r="L262" t="s">
        <v>40</v>
      </c>
      <c r="M262" t="s">
        <v>416</v>
      </c>
      <c r="N262" t="s">
        <v>417</v>
      </c>
      <c r="O262">
        <v>6</v>
      </c>
      <c r="P262" t="s">
        <v>418</v>
      </c>
      <c r="Q262">
        <v>3000</v>
      </c>
      <c r="R262" t="s">
        <v>44</v>
      </c>
      <c r="S262">
        <v>3391</v>
      </c>
      <c r="T262" t="s">
        <v>78</v>
      </c>
      <c r="U262">
        <v>0</v>
      </c>
      <c r="V262" t="s">
        <v>46</v>
      </c>
      <c r="W262" s="1">
        <v>2111015.56</v>
      </c>
      <c r="X262" s="1">
        <v>1570000</v>
      </c>
      <c r="Y262" s="1">
        <v>2111015.56</v>
      </c>
      <c r="Z262" s="1">
        <v>2111015.56</v>
      </c>
      <c r="AA262" s="1">
        <v>1165416.01</v>
      </c>
      <c r="AB262" s="2">
        <f t="shared" si="20"/>
        <v>945599.55</v>
      </c>
      <c r="AC262" s="1">
        <v>1165416.01</v>
      </c>
      <c r="AD262" s="2">
        <f t="shared" si="21"/>
        <v>0</v>
      </c>
      <c r="AE262" s="1">
        <v>1165416.01</v>
      </c>
      <c r="AF262" s="2">
        <f t="shared" si="22"/>
        <v>0</v>
      </c>
      <c r="AG262" s="3">
        <f t="shared" si="23"/>
        <v>0</v>
      </c>
      <c r="AH262" s="1">
        <v>541015.56000000006</v>
      </c>
      <c r="AI262">
        <v>0</v>
      </c>
      <c r="AJ262">
        <v>0</v>
      </c>
      <c r="AK262">
        <v>0</v>
      </c>
      <c r="AL262" s="1">
        <v>541015.56000000006</v>
      </c>
      <c r="AN262" s="1">
        <f t="shared" si="24"/>
        <v>2111015.56</v>
      </c>
      <c r="AO262" s="1">
        <f t="shared" si="25"/>
        <v>0</v>
      </c>
    </row>
    <row r="263" spans="1:41" x14ac:dyDescent="0.3">
      <c r="A263" t="s">
        <v>199</v>
      </c>
      <c r="B263" t="s">
        <v>200</v>
      </c>
      <c r="C263" t="s">
        <v>540</v>
      </c>
      <c r="D263" t="s">
        <v>431</v>
      </c>
      <c r="E263" t="s">
        <v>432</v>
      </c>
      <c r="F263" t="s">
        <v>49</v>
      </c>
      <c r="G263" t="s">
        <v>50</v>
      </c>
      <c r="H263" t="s">
        <v>531</v>
      </c>
      <c r="I263" t="s">
        <v>406</v>
      </c>
      <c r="J263" t="s">
        <v>407</v>
      </c>
      <c r="K263">
        <v>8</v>
      </c>
      <c r="L263" t="s">
        <v>433</v>
      </c>
      <c r="M263" t="s">
        <v>438</v>
      </c>
      <c r="N263" t="s">
        <v>439</v>
      </c>
      <c r="O263">
        <v>42</v>
      </c>
      <c r="P263" t="s">
        <v>440</v>
      </c>
      <c r="Q263">
        <v>3000</v>
      </c>
      <c r="R263" t="s">
        <v>44</v>
      </c>
      <c r="S263">
        <v>3391</v>
      </c>
      <c r="T263" t="s">
        <v>78</v>
      </c>
      <c r="U263">
        <v>0</v>
      </c>
      <c r="V263" t="s">
        <v>46</v>
      </c>
      <c r="W263" s="1">
        <v>41064</v>
      </c>
      <c r="X263">
        <v>0</v>
      </c>
      <c r="Y263" s="1">
        <v>41064</v>
      </c>
      <c r="Z263" s="1">
        <v>41064</v>
      </c>
      <c r="AA263" s="1">
        <v>41064</v>
      </c>
      <c r="AB263" s="2">
        <f t="shared" ref="AB263:AB326" si="26">Z263-AA263</f>
        <v>0</v>
      </c>
      <c r="AC263">
        <v>0</v>
      </c>
      <c r="AD263" s="2">
        <f t="shared" ref="AD263:AD326" si="27">AA263-AC263</f>
        <v>41064</v>
      </c>
      <c r="AE263">
        <v>0</v>
      </c>
      <c r="AF263" s="2">
        <f t="shared" ref="AF263:AF326" si="28">AC263-AE263</f>
        <v>0</v>
      </c>
      <c r="AG263" s="3">
        <f t="shared" ref="AG263:AG326" si="29">W263-Y263</f>
        <v>0</v>
      </c>
      <c r="AH263">
        <v>0</v>
      </c>
      <c r="AI263" s="1">
        <v>42000</v>
      </c>
      <c r="AJ263">
        <v>0</v>
      </c>
      <c r="AK263">
        <v>936</v>
      </c>
      <c r="AL263" s="1">
        <v>41064</v>
      </c>
      <c r="AN263" s="1">
        <f t="shared" si="24"/>
        <v>41064</v>
      </c>
      <c r="AO263" s="1">
        <f t="shared" si="25"/>
        <v>0</v>
      </c>
    </row>
    <row r="264" spans="1:41" x14ac:dyDescent="0.3">
      <c r="A264" t="s">
        <v>199</v>
      </c>
      <c r="B264" t="s">
        <v>200</v>
      </c>
      <c r="C264" t="s">
        <v>538</v>
      </c>
      <c r="D264" t="s">
        <v>34</v>
      </c>
      <c r="E264" t="s">
        <v>35</v>
      </c>
      <c r="F264" t="s">
        <v>36</v>
      </c>
      <c r="G264" t="s">
        <v>37</v>
      </c>
      <c r="H264" t="s">
        <v>531</v>
      </c>
      <c r="I264" t="s">
        <v>38</v>
      </c>
      <c r="J264" t="s">
        <v>39</v>
      </c>
      <c r="K264">
        <v>6</v>
      </c>
      <c r="L264" t="s">
        <v>40</v>
      </c>
      <c r="M264" t="s">
        <v>335</v>
      </c>
      <c r="N264" t="s">
        <v>336</v>
      </c>
      <c r="O264">
        <v>18</v>
      </c>
      <c r="P264" t="s">
        <v>337</v>
      </c>
      <c r="Q264">
        <v>3000</v>
      </c>
      <c r="R264" t="s">
        <v>44</v>
      </c>
      <c r="S264">
        <v>3411</v>
      </c>
      <c r="T264" t="s">
        <v>340</v>
      </c>
      <c r="U264">
        <v>0</v>
      </c>
      <c r="V264" t="s">
        <v>46</v>
      </c>
      <c r="W264" s="1">
        <v>10171028.73</v>
      </c>
      <c r="X264" s="1">
        <v>8358322.8600000003</v>
      </c>
      <c r="Y264" s="1">
        <v>10763654.550000001</v>
      </c>
      <c r="Z264" s="1">
        <v>10763654.550000001</v>
      </c>
      <c r="AA264" s="1">
        <v>10763654.550000001</v>
      </c>
      <c r="AB264" s="2">
        <f t="shared" si="26"/>
        <v>0</v>
      </c>
      <c r="AC264" s="1">
        <v>10763654.550000001</v>
      </c>
      <c r="AD264" s="2">
        <f t="shared" si="27"/>
        <v>0</v>
      </c>
      <c r="AE264" s="1">
        <v>10763654.550000001</v>
      </c>
      <c r="AF264" s="2">
        <f t="shared" si="28"/>
        <v>0</v>
      </c>
      <c r="AG264" s="3">
        <f t="shared" si="29"/>
        <v>-592625.8200000003</v>
      </c>
      <c r="AH264" s="1">
        <v>5000000</v>
      </c>
      <c r="AI264">
        <v>0</v>
      </c>
      <c r="AJ264">
        <v>0</v>
      </c>
      <c r="AK264" s="1">
        <v>3187294.13</v>
      </c>
      <c r="AL264" s="1">
        <v>1812705.87</v>
      </c>
      <c r="AM264" s="5">
        <v>2000000</v>
      </c>
      <c r="AN264" s="1">
        <f t="shared" ref="AN264:AN327" si="30">W264+AM264</f>
        <v>12171028.73</v>
      </c>
      <c r="AO264" s="1">
        <f t="shared" ref="AO264:AO327" si="31">AN264-Y264</f>
        <v>1407374.1799999997</v>
      </c>
    </row>
    <row r="265" spans="1:41" x14ac:dyDescent="0.3">
      <c r="A265" t="s">
        <v>199</v>
      </c>
      <c r="B265" t="s">
        <v>200</v>
      </c>
      <c r="C265" t="s">
        <v>538</v>
      </c>
      <c r="D265" t="s">
        <v>34</v>
      </c>
      <c r="E265" t="s">
        <v>35</v>
      </c>
      <c r="F265" t="s">
        <v>36</v>
      </c>
      <c r="G265" t="s">
        <v>37</v>
      </c>
      <c r="H265" t="s">
        <v>531</v>
      </c>
      <c r="I265" t="s">
        <v>38</v>
      </c>
      <c r="J265" t="s">
        <v>39</v>
      </c>
      <c r="K265">
        <v>6</v>
      </c>
      <c r="L265" t="s">
        <v>40</v>
      </c>
      <c r="M265" t="s">
        <v>335</v>
      </c>
      <c r="N265" t="s">
        <v>336</v>
      </c>
      <c r="O265">
        <v>18</v>
      </c>
      <c r="P265" t="s">
        <v>337</v>
      </c>
      <c r="Q265">
        <v>3000</v>
      </c>
      <c r="R265" t="s">
        <v>44</v>
      </c>
      <c r="S265">
        <v>3411</v>
      </c>
      <c r="T265" t="s">
        <v>340</v>
      </c>
      <c r="U265">
        <v>61</v>
      </c>
      <c r="V265" t="s">
        <v>341</v>
      </c>
      <c r="W265" s="1">
        <v>638092.61</v>
      </c>
      <c r="X265">
        <v>0</v>
      </c>
      <c r="Y265" s="1">
        <v>638092.61</v>
      </c>
      <c r="Z265" s="1">
        <v>638092.61</v>
      </c>
      <c r="AA265" s="1">
        <v>638092.61</v>
      </c>
      <c r="AB265" s="2">
        <f t="shared" si="26"/>
        <v>0</v>
      </c>
      <c r="AC265" s="1">
        <v>638092.61</v>
      </c>
      <c r="AD265" s="2">
        <f t="shared" si="27"/>
        <v>0</v>
      </c>
      <c r="AE265" s="1">
        <v>638092.61</v>
      </c>
      <c r="AF265" s="2">
        <f t="shared" si="28"/>
        <v>0</v>
      </c>
      <c r="AG265" s="3">
        <f t="shared" si="29"/>
        <v>0</v>
      </c>
      <c r="AH265">
        <v>0</v>
      </c>
      <c r="AI265" s="1">
        <v>638092.61</v>
      </c>
      <c r="AJ265">
        <v>0</v>
      </c>
      <c r="AK265">
        <v>0</v>
      </c>
      <c r="AL265" s="1">
        <v>638092.61</v>
      </c>
      <c r="AN265" s="1">
        <f t="shared" si="30"/>
        <v>638092.61</v>
      </c>
      <c r="AO265" s="1">
        <f t="shared" si="31"/>
        <v>0</v>
      </c>
    </row>
    <row r="266" spans="1:41" x14ac:dyDescent="0.3">
      <c r="A266" t="s">
        <v>199</v>
      </c>
      <c r="B266" t="s">
        <v>200</v>
      </c>
      <c r="C266" t="s">
        <v>538</v>
      </c>
      <c r="D266" t="s">
        <v>34</v>
      </c>
      <c r="E266" t="s">
        <v>35</v>
      </c>
      <c r="F266" t="s">
        <v>49</v>
      </c>
      <c r="G266" t="s">
        <v>50</v>
      </c>
      <c r="H266" t="s">
        <v>531</v>
      </c>
      <c r="I266" t="s">
        <v>51</v>
      </c>
      <c r="J266" t="s">
        <v>52</v>
      </c>
      <c r="K266">
        <v>6</v>
      </c>
      <c r="L266" t="s">
        <v>40</v>
      </c>
      <c r="M266" t="s">
        <v>53</v>
      </c>
      <c r="N266" t="s">
        <v>54</v>
      </c>
      <c r="O266">
        <v>24</v>
      </c>
      <c r="P266" t="s">
        <v>55</v>
      </c>
      <c r="Q266">
        <v>3000</v>
      </c>
      <c r="R266" t="s">
        <v>44</v>
      </c>
      <c r="S266">
        <v>3411</v>
      </c>
      <c r="T266" t="s">
        <v>340</v>
      </c>
      <c r="U266">
        <v>0</v>
      </c>
      <c r="V266" t="s">
        <v>46</v>
      </c>
      <c r="W266" s="1">
        <v>3767689.01</v>
      </c>
      <c r="X266">
        <v>0</v>
      </c>
      <c r="Y266" s="1">
        <v>3767689.01</v>
      </c>
      <c r="Z266" s="1">
        <v>3767689.01</v>
      </c>
      <c r="AA266" s="1">
        <v>3767689.01</v>
      </c>
      <c r="AB266" s="2">
        <f t="shared" si="26"/>
        <v>0</v>
      </c>
      <c r="AC266" s="1">
        <v>3767689.01</v>
      </c>
      <c r="AD266" s="2">
        <f t="shared" si="27"/>
        <v>0</v>
      </c>
      <c r="AE266" s="1">
        <v>3767689.01</v>
      </c>
      <c r="AF266" s="2">
        <f t="shared" si="28"/>
        <v>0</v>
      </c>
      <c r="AG266" s="3">
        <f t="shared" si="29"/>
        <v>0</v>
      </c>
      <c r="AH266" s="1">
        <v>5254432.8499999996</v>
      </c>
      <c r="AI266">
        <v>0</v>
      </c>
      <c r="AJ266">
        <v>0</v>
      </c>
      <c r="AK266" s="1">
        <v>1486743.84</v>
      </c>
      <c r="AL266" s="1">
        <v>3767689.01</v>
      </c>
      <c r="AN266" s="1">
        <f t="shared" si="30"/>
        <v>3767689.01</v>
      </c>
      <c r="AO266" s="1">
        <f t="shared" si="31"/>
        <v>0</v>
      </c>
    </row>
    <row r="267" spans="1:41" x14ac:dyDescent="0.3">
      <c r="A267" t="s">
        <v>199</v>
      </c>
      <c r="B267" t="s">
        <v>200</v>
      </c>
      <c r="C267" t="s">
        <v>538</v>
      </c>
      <c r="D267" t="s">
        <v>34</v>
      </c>
      <c r="E267" t="s">
        <v>35</v>
      </c>
      <c r="F267" t="s">
        <v>182</v>
      </c>
      <c r="G267" t="s">
        <v>183</v>
      </c>
      <c r="H267" t="s">
        <v>531</v>
      </c>
      <c r="I267" t="s">
        <v>160</v>
      </c>
      <c r="J267" t="s">
        <v>161</v>
      </c>
      <c r="K267">
        <v>1</v>
      </c>
      <c r="L267" t="s">
        <v>184</v>
      </c>
      <c r="M267" t="s">
        <v>185</v>
      </c>
      <c r="N267" t="s">
        <v>186</v>
      </c>
      <c r="O267">
        <v>7</v>
      </c>
      <c r="P267" t="s">
        <v>187</v>
      </c>
      <c r="Q267">
        <v>3000</v>
      </c>
      <c r="R267" t="s">
        <v>44</v>
      </c>
      <c r="S267">
        <v>3411</v>
      </c>
      <c r="T267" t="s">
        <v>340</v>
      </c>
      <c r="U267">
        <v>0</v>
      </c>
      <c r="V267" t="s">
        <v>46</v>
      </c>
      <c r="W267" s="1">
        <v>2096912.6</v>
      </c>
      <c r="X267" s="1">
        <v>500000</v>
      </c>
      <c r="Y267" s="1">
        <v>2096912.6</v>
      </c>
      <c r="Z267" s="1">
        <v>2096912.6</v>
      </c>
      <c r="AA267" s="1">
        <v>1248609.24</v>
      </c>
      <c r="AB267" s="2">
        <f t="shared" si="26"/>
        <v>848303.3600000001</v>
      </c>
      <c r="AC267" s="1">
        <v>1248609.24</v>
      </c>
      <c r="AD267" s="2">
        <f t="shared" si="27"/>
        <v>0</v>
      </c>
      <c r="AE267" s="1">
        <v>1248609.24</v>
      </c>
      <c r="AF267" s="2">
        <f t="shared" si="28"/>
        <v>0</v>
      </c>
      <c r="AG267" s="3">
        <f t="shared" si="29"/>
        <v>0</v>
      </c>
      <c r="AH267" s="1">
        <v>1612609.07</v>
      </c>
      <c r="AI267" s="1">
        <v>500000</v>
      </c>
      <c r="AJ267">
        <v>0</v>
      </c>
      <c r="AK267" s="1">
        <v>515696.47</v>
      </c>
      <c r="AL267" s="1">
        <v>1596912.6</v>
      </c>
      <c r="AN267" s="1">
        <f t="shared" si="30"/>
        <v>2096912.6</v>
      </c>
      <c r="AO267" s="1">
        <f t="shared" si="31"/>
        <v>0</v>
      </c>
    </row>
    <row r="268" spans="1:41" x14ac:dyDescent="0.3">
      <c r="A268" t="s">
        <v>199</v>
      </c>
      <c r="B268" t="s">
        <v>200</v>
      </c>
      <c r="C268" t="s">
        <v>538</v>
      </c>
      <c r="D268" t="s">
        <v>34</v>
      </c>
      <c r="E268" t="s">
        <v>35</v>
      </c>
      <c r="F268" t="s">
        <v>36</v>
      </c>
      <c r="G268" t="s">
        <v>37</v>
      </c>
      <c r="H268" t="s">
        <v>531</v>
      </c>
      <c r="I268" t="s">
        <v>38</v>
      </c>
      <c r="J268" t="s">
        <v>39</v>
      </c>
      <c r="K268">
        <v>6</v>
      </c>
      <c r="L268" t="s">
        <v>40</v>
      </c>
      <c r="M268" t="s">
        <v>335</v>
      </c>
      <c r="N268" t="s">
        <v>336</v>
      </c>
      <c r="O268">
        <v>18</v>
      </c>
      <c r="P268" t="s">
        <v>337</v>
      </c>
      <c r="Q268">
        <v>3000</v>
      </c>
      <c r="R268" t="s">
        <v>44</v>
      </c>
      <c r="S268">
        <v>3421</v>
      </c>
      <c r="T268" t="s">
        <v>342</v>
      </c>
      <c r="U268">
        <v>0</v>
      </c>
      <c r="V268" t="s">
        <v>46</v>
      </c>
      <c r="W268" s="1">
        <v>64859142.780000001</v>
      </c>
      <c r="X268" s="1">
        <v>37831073</v>
      </c>
      <c r="Y268" s="1">
        <v>64859142.780000001</v>
      </c>
      <c r="Z268" s="1">
        <v>64859142.780000001</v>
      </c>
      <c r="AA268" s="1">
        <v>53057572.75</v>
      </c>
      <c r="AB268" s="2">
        <f t="shared" si="26"/>
        <v>11801570.030000001</v>
      </c>
      <c r="AC268" s="1">
        <v>52640134.670000002</v>
      </c>
      <c r="AD268" s="2">
        <f t="shared" si="27"/>
        <v>417438.07999999821</v>
      </c>
      <c r="AE268" s="1">
        <v>52640134.670000002</v>
      </c>
      <c r="AF268" s="2">
        <f t="shared" si="28"/>
        <v>0</v>
      </c>
      <c r="AG268" s="3">
        <f t="shared" si="29"/>
        <v>0</v>
      </c>
      <c r="AH268" s="1">
        <v>31390252.02</v>
      </c>
      <c r="AI268">
        <v>0</v>
      </c>
      <c r="AJ268">
        <v>0</v>
      </c>
      <c r="AK268" s="1">
        <v>4362182.24</v>
      </c>
      <c r="AL268" s="1">
        <v>27028069.780000001</v>
      </c>
      <c r="AN268" s="1">
        <f t="shared" si="30"/>
        <v>64859142.780000001</v>
      </c>
      <c r="AO268" s="1">
        <f t="shared" si="31"/>
        <v>0</v>
      </c>
    </row>
    <row r="269" spans="1:41" x14ac:dyDescent="0.3">
      <c r="A269" t="s">
        <v>199</v>
      </c>
      <c r="B269" t="s">
        <v>200</v>
      </c>
      <c r="C269" t="s">
        <v>538</v>
      </c>
      <c r="D269" t="s">
        <v>34</v>
      </c>
      <c r="E269" t="s">
        <v>35</v>
      </c>
      <c r="F269" t="s">
        <v>36</v>
      </c>
      <c r="G269" t="s">
        <v>37</v>
      </c>
      <c r="H269" t="s">
        <v>531</v>
      </c>
      <c r="I269" t="s">
        <v>38</v>
      </c>
      <c r="J269" t="s">
        <v>39</v>
      </c>
      <c r="K269">
        <v>6</v>
      </c>
      <c r="L269" t="s">
        <v>40</v>
      </c>
      <c r="M269" t="s">
        <v>335</v>
      </c>
      <c r="N269" t="s">
        <v>336</v>
      </c>
      <c r="O269">
        <v>18</v>
      </c>
      <c r="P269" t="s">
        <v>337</v>
      </c>
      <c r="Q269">
        <v>3000</v>
      </c>
      <c r="R269" t="s">
        <v>44</v>
      </c>
      <c r="S269">
        <v>3431</v>
      </c>
      <c r="T269" t="s">
        <v>343</v>
      </c>
      <c r="U269">
        <v>0</v>
      </c>
      <c r="V269" t="s">
        <v>46</v>
      </c>
      <c r="W269" s="1">
        <v>1700000</v>
      </c>
      <c r="X269" s="1">
        <v>850000</v>
      </c>
      <c r="Y269" s="1">
        <v>1700000</v>
      </c>
      <c r="Z269" s="1">
        <v>1700000</v>
      </c>
      <c r="AA269" s="1">
        <v>1396699.68</v>
      </c>
      <c r="AB269" s="2">
        <f t="shared" si="26"/>
        <v>303300.32000000007</v>
      </c>
      <c r="AC269" s="1">
        <v>970353.09</v>
      </c>
      <c r="AD269" s="2">
        <f t="shared" si="27"/>
        <v>426346.58999999997</v>
      </c>
      <c r="AE269" s="1">
        <v>970353.09</v>
      </c>
      <c r="AF269" s="2">
        <f t="shared" si="28"/>
        <v>0</v>
      </c>
      <c r="AG269" s="3">
        <f t="shared" si="29"/>
        <v>0</v>
      </c>
      <c r="AH269" s="1">
        <v>1000000</v>
      </c>
      <c r="AI269">
        <v>0</v>
      </c>
      <c r="AJ269">
        <v>0</v>
      </c>
      <c r="AK269" s="1">
        <v>150000</v>
      </c>
      <c r="AL269" s="1">
        <v>850000</v>
      </c>
      <c r="AN269" s="1">
        <f t="shared" si="30"/>
        <v>1700000</v>
      </c>
      <c r="AO269" s="1">
        <f t="shared" si="31"/>
        <v>0</v>
      </c>
    </row>
    <row r="270" spans="1:41" x14ac:dyDescent="0.3">
      <c r="A270" t="s">
        <v>199</v>
      </c>
      <c r="B270" t="s">
        <v>200</v>
      </c>
      <c r="C270" t="s">
        <v>538</v>
      </c>
      <c r="D270" t="s">
        <v>34</v>
      </c>
      <c r="E270" t="s">
        <v>35</v>
      </c>
      <c r="F270" t="s">
        <v>49</v>
      </c>
      <c r="G270" t="s">
        <v>50</v>
      </c>
      <c r="H270" t="s">
        <v>531</v>
      </c>
      <c r="I270" t="s">
        <v>51</v>
      </c>
      <c r="J270" t="s">
        <v>52</v>
      </c>
      <c r="K270">
        <v>6</v>
      </c>
      <c r="L270" t="s">
        <v>40</v>
      </c>
      <c r="M270" t="s">
        <v>53</v>
      </c>
      <c r="N270" t="s">
        <v>54</v>
      </c>
      <c r="O270">
        <v>21</v>
      </c>
      <c r="P270" t="s">
        <v>71</v>
      </c>
      <c r="Q270">
        <v>3000</v>
      </c>
      <c r="R270" t="s">
        <v>44</v>
      </c>
      <c r="S270">
        <v>3441</v>
      </c>
      <c r="T270" t="s">
        <v>386</v>
      </c>
      <c r="U270">
        <v>0</v>
      </c>
      <c r="V270" t="s">
        <v>46</v>
      </c>
      <c r="W270" s="1">
        <v>138003.72</v>
      </c>
      <c r="X270" s="1">
        <v>160000</v>
      </c>
      <c r="Y270" s="1">
        <v>138003.72</v>
      </c>
      <c r="Z270" s="1">
        <v>126403.72</v>
      </c>
      <c r="AA270" s="1">
        <v>126403.72</v>
      </c>
      <c r="AB270" s="2">
        <f t="shared" si="26"/>
        <v>0</v>
      </c>
      <c r="AC270" s="1">
        <v>126403.72</v>
      </c>
      <c r="AD270" s="2">
        <f t="shared" si="27"/>
        <v>0</v>
      </c>
      <c r="AE270" s="1">
        <v>126403.72</v>
      </c>
      <c r="AF270" s="2">
        <f t="shared" si="28"/>
        <v>0</v>
      </c>
      <c r="AG270" s="3">
        <f t="shared" si="29"/>
        <v>0</v>
      </c>
      <c r="AH270" s="1">
        <v>7000</v>
      </c>
      <c r="AI270">
        <v>0</v>
      </c>
      <c r="AJ270">
        <v>0</v>
      </c>
      <c r="AK270" s="1">
        <v>28996.28</v>
      </c>
      <c r="AL270" s="1">
        <v>-21996.28</v>
      </c>
      <c r="AN270" s="1">
        <f t="shared" si="30"/>
        <v>138003.72</v>
      </c>
      <c r="AO270" s="1">
        <f t="shared" si="31"/>
        <v>0</v>
      </c>
    </row>
    <row r="271" spans="1:41" x14ac:dyDescent="0.3">
      <c r="A271" t="s">
        <v>199</v>
      </c>
      <c r="B271" t="s">
        <v>200</v>
      </c>
      <c r="C271" t="s">
        <v>538</v>
      </c>
      <c r="D271" t="s">
        <v>34</v>
      </c>
      <c r="E271" t="s">
        <v>35</v>
      </c>
      <c r="F271" t="s">
        <v>49</v>
      </c>
      <c r="G271" t="s">
        <v>50</v>
      </c>
      <c r="H271" t="s">
        <v>531</v>
      </c>
      <c r="I271" t="s">
        <v>51</v>
      </c>
      <c r="J271" t="s">
        <v>52</v>
      </c>
      <c r="K271">
        <v>6</v>
      </c>
      <c r="L271" t="s">
        <v>40</v>
      </c>
      <c r="M271" t="s">
        <v>53</v>
      </c>
      <c r="N271" t="s">
        <v>54</v>
      </c>
      <c r="O271">
        <v>21</v>
      </c>
      <c r="P271" t="s">
        <v>71</v>
      </c>
      <c r="Q271">
        <v>3000</v>
      </c>
      <c r="R271" t="s">
        <v>44</v>
      </c>
      <c r="S271">
        <v>3451</v>
      </c>
      <c r="T271" t="s">
        <v>387</v>
      </c>
      <c r="U271">
        <v>0</v>
      </c>
      <c r="V271" t="s">
        <v>46</v>
      </c>
      <c r="W271" s="1">
        <v>5375561.7699999996</v>
      </c>
      <c r="X271" s="1">
        <v>5000000</v>
      </c>
      <c r="Y271" s="1">
        <v>5375561.7699999996</v>
      </c>
      <c r="Z271" s="1">
        <v>5375561.7699999996</v>
      </c>
      <c r="AA271" s="1">
        <v>5374582.1200000001</v>
      </c>
      <c r="AB271" s="2">
        <f t="shared" si="26"/>
        <v>979.64999999944121</v>
      </c>
      <c r="AC271" s="1">
        <v>5374582.1200000001</v>
      </c>
      <c r="AD271" s="2">
        <f t="shared" si="27"/>
        <v>0</v>
      </c>
      <c r="AE271" s="1">
        <v>5374582.1200000001</v>
      </c>
      <c r="AF271" s="2">
        <f t="shared" si="28"/>
        <v>0</v>
      </c>
      <c r="AG271" s="3">
        <f t="shared" si="29"/>
        <v>0</v>
      </c>
      <c r="AH271">
        <v>0</v>
      </c>
      <c r="AI271" s="1">
        <v>400000</v>
      </c>
      <c r="AJ271">
        <v>0</v>
      </c>
      <c r="AK271" s="1">
        <v>24438.23</v>
      </c>
      <c r="AL271" s="1">
        <v>375561.77</v>
      </c>
      <c r="AN271" s="1">
        <f t="shared" si="30"/>
        <v>5375561.7699999996</v>
      </c>
      <c r="AO271" s="1">
        <f t="shared" si="31"/>
        <v>0</v>
      </c>
    </row>
    <row r="272" spans="1:41" x14ac:dyDescent="0.3">
      <c r="A272" t="s">
        <v>199</v>
      </c>
      <c r="B272" t="s">
        <v>200</v>
      </c>
      <c r="C272" t="s">
        <v>540</v>
      </c>
      <c r="D272" t="s">
        <v>122</v>
      </c>
      <c r="E272" t="s">
        <v>123</v>
      </c>
      <c r="F272" t="s">
        <v>49</v>
      </c>
      <c r="G272" t="s">
        <v>50</v>
      </c>
      <c r="H272" t="s">
        <v>531</v>
      </c>
      <c r="I272" t="s">
        <v>124</v>
      </c>
      <c r="J272" t="s">
        <v>125</v>
      </c>
      <c r="K272">
        <v>6</v>
      </c>
      <c r="L272" t="s">
        <v>40</v>
      </c>
      <c r="M272" t="s">
        <v>126</v>
      </c>
      <c r="N272" t="s">
        <v>127</v>
      </c>
      <c r="O272">
        <v>49</v>
      </c>
      <c r="P272" t="s">
        <v>295</v>
      </c>
      <c r="Q272">
        <v>3000</v>
      </c>
      <c r="R272" t="s">
        <v>44</v>
      </c>
      <c r="S272">
        <v>3471</v>
      </c>
      <c r="T272" t="s">
        <v>300</v>
      </c>
      <c r="U272">
        <v>0</v>
      </c>
      <c r="V272" t="s">
        <v>46</v>
      </c>
      <c r="W272" s="1">
        <v>6960</v>
      </c>
      <c r="X272">
        <v>0</v>
      </c>
      <c r="Y272" s="1">
        <v>6960</v>
      </c>
      <c r="Z272" s="1">
        <v>6960</v>
      </c>
      <c r="AA272" s="1">
        <v>6960</v>
      </c>
      <c r="AB272" s="2">
        <f t="shared" si="26"/>
        <v>0</v>
      </c>
      <c r="AC272" s="1">
        <v>6960</v>
      </c>
      <c r="AD272" s="2">
        <f t="shared" si="27"/>
        <v>0</v>
      </c>
      <c r="AE272" s="1">
        <v>6960</v>
      </c>
      <c r="AF272" s="2">
        <f t="shared" si="28"/>
        <v>0</v>
      </c>
      <c r="AG272" s="3">
        <f t="shared" si="29"/>
        <v>0</v>
      </c>
      <c r="AH272">
        <v>0</v>
      </c>
      <c r="AI272" s="1">
        <v>7192</v>
      </c>
      <c r="AJ272">
        <v>0</v>
      </c>
      <c r="AK272">
        <v>232</v>
      </c>
      <c r="AL272" s="1">
        <v>6960</v>
      </c>
      <c r="AN272" s="1">
        <f t="shared" si="30"/>
        <v>6960</v>
      </c>
      <c r="AO272" s="1">
        <f t="shared" si="31"/>
        <v>0</v>
      </c>
    </row>
    <row r="273" spans="1:41" x14ac:dyDescent="0.3">
      <c r="A273" t="s">
        <v>199</v>
      </c>
      <c r="B273" t="s">
        <v>200</v>
      </c>
      <c r="C273" t="s">
        <v>538</v>
      </c>
      <c r="D273" t="s">
        <v>34</v>
      </c>
      <c r="E273" t="s">
        <v>35</v>
      </c>
      <c r="F273" t="s">
        <v>49</v>
      </c>
      <c r="G273" t="s">
        <v>50</v>
      </c>
      <c r="H273" t="s">
        <v>531</v>
      </c>
      <c r="I273" t="s">
        <v>51</v>
      </c>
      <c r="J273" t="s">
        <v>52</v>
      </c>
      <c r="K273">
        <v>6</v>
      </c>
      <c r="L273" t="s">
        <v>40</v>
      </c>
      <c r="M273" t="s">
        <v>53</v>
      </c>
      <c r="N273" t="s">
        <v>54</v>
      </c>
      <c r="O273">
        <v>21</v>
      </c>
      <c r="P273" t="s">
        <v>71</v>
      </c>
      <c r="Q273">
        <v>3000</v>
      </c>
      <c r="R273" t="s">
        <v>44</v>
      </c>
      <c r="S273">
        <v>3481</v>
      </c>
      <c r="T273" t="s">
        <v>388</v>
      </c>
      <c r="U273">
        <v>0</v>
      </c>
      <c r="V273" t="s">
        <v>46</v>
      </c>
      <c r="W273" s="1">
        <v>942378.39</v>
      </c>
      <c r="X273" s="1">
        <v>1080000</v>
      </c>
      <c r="Y273" s="1">
        <v>942378.39</v>
      </c>
      <c r="Z273" s="1">
        <v>942378.39</v>
      </c>
      <c r="AA273" s="1">
        <v>942378.39</v>
      </c>
      <c r="AB273" s="2">
        <f t="shared" si="26"/>
        <v>0</v>
      </c>
      <c r="AC273" s="1">
        <v>942378.39</v>
      </c>
      <c r="AD273" s="2">
        <f t="shared" si="27"/>
        <v>0</v>
      </c>
      <c r="AE273" s="1">
        <v>856935.19</v>
      </c>
      <c r="AF273" s="2">
        <f t="shared" si="28"/>
        <v>85443.20000000007</v>
      </c>
      <c r="AG273" s="3">
        <f t="shared" si="29"/>
        <v>0</v>
      </c>
      <c r="AH273">
        <v>0</v>
      </c>
      <c r="AI273">
        <v>0</v>
      </c>
      <c r="AJ273">
        <v>0</v>
      </c>
      <c r="AK273" s="1">
        <v>137621.60999999999</v>
      </c>
      <c r="AL273" s="1">
        <v>-137621.60999999999</v>
      </c>
      <c r="AN273" s="1">
        <f t="shared" si="30"/>
        <v>942378.39</v>
      </c>
      <c r="AO273" s="1">
        <f t="shared" si="31"/>
        <v>0</v>
      </c>
    </row>
    <row r="274" spans="1:41" x14ac:dyDescent="0.3">
      <c r="A274" t="s">
        <v>199</v>
      </c>
      <c r="B274" t="s">
        <v>200</v>
      </c>
      <c r="C274" t="s">
        <v>538</v>
      </c>
      <c r="D274" t="s">
        <v>34</v>
      </c>
      <c r="E274" t="s">
        <v>35</v>
      </c>
      <c r="F274" t="s">
        <v>36</v>
      </c>
      <c r="G274" t="s">
        <v>37</v>
      </c>
      <c r="H274" t="s">
        <v>531</v>
      </c>
      <c r="I274" t="s">
        <v>38</v>
      </c>
      <c r="J274" t="s">
        <v>39</v>
      </c>
      <c r="K274">
        <v>6</v>
      </c>
      <c r="L274" t="s">
        <v>40</v>
      </c>
      <c r="M274" t="s">
        <v>335</v>
      </c>
      <c r="N274" t="s">
        <v>336</v>
      </c>
      <c r="O274">
        <v>18</v>
      </c>
      <c r="P274" t="s">
        <v>337</v>
      </c>
      <c r="Q274">
        <v>3000</v>
      </c>
      <c r="R274" t="s">
        <v>44</v>
      </c>
      <c r="S274">
        <v>3511</v>
      </c>
      <c r="T274" t="s">
        <v>344</v>
      </c>
      <c r="U274">
        <v>0</v>
      </c>
      <c r="V274" t="s">
        <v>46</v>
      </c>
      <c r="W274" s="1">
        <v>14934143.58</v>
      </c>
      <c r="X274" s="1">
        <v>36385568</v>
      </c>
      <c r="Y274" s="1">
        <v>14934143.58</v>
      </c>
      <c r="Z274" s="1">
        <v>14934143.58</v>
      </c>
      <c r="AA274" s="1">
        <v>14934143.58</v>
      </c>
      <c r="AB274" s="2">
        <f t="shared" si="26"/>
        <v>0</v>
      </c>
      <c r="AC274" s="1">
        <v>14934143.58</v>
      </c>
      <c r="AD274" s="2">
        <f t="shared" si="27"/>
        <v>0</v>
      </c>
      <c r="AE274" s="1">
        <v>14934143.58</v>
      </c>
      <c r="AF274" s="2">
        <f t="shared" si="28"/>
        <v>0</v>
      </c>
      <c r="AG274" s="3">
        <f t="shared" si="29"/>
        <v>0</v>
      </c>
      <c r="AH274">
        <v>0</v>
      </c>
      <c r="AI274">
        <v>0</v>
      </c>
      <c r="AJ274">
        <v>0</v>
      </c>
      <c r="AK274" s="1">
        <v>21451424.420000002</v>
      </c>
      <c r="AL274" s="1">
        <v>-21451424.420000002</v>
      </c>
      <c r="AM274" s="5">
        <v>1700000</v>
      </c>
      <c r="AN274" s="1">
        <f t="shared" si="30"/>
        <v>16634143.58</v>
      </c>
      <c r="AO274" s="1">
        <f t="shared" si="31"/>
        <v>1700000</v>
      </c>
    </row>
    <row r="275" spans="1:41" x14ac:dyDescent="0.3">
      <c r="A275" t="s">
        <v>199</v>
      </c>
      <c r="B275" t="s">
        <v>200</v>
      </c>
      <c r="C275" t="s">
        <v>538</v>
      </c>
      <c r="D275" t="s">
        <v>34</v>
      </c>
      <c r="E275" t="s">
        <v>35</v>
      </c>
      <c r="F275" t="s">
        <v>49</v>
      </c>
      <c r="G275" t="s">
        <v>50</v>
      </c>
      <c r="H275" t="s">
        <v>531</v>
      </c>
      <c r="I275" t="s">
        <v>51</v>
      </c>
      <c r="J275" t="s">
        <v>52</v>
      </c>
      <c r="K275">
        <v>6</v>
      </c>
      <c r="L275" t="s">
        <v>40</v>
      </c>
      <c r="M275" t="s">
        <v>53</v>
      </c>
      <c r="N275" t="s">
        <v>54</v>
      </c>
      <c r="O275">
        <v>21</v>
      </c>
      <c r="P275" t="s">
        <v>71</v>
      </c>
      <c r="Q275">
        <v>3000</v>
      </c>
      <c r="R275" t="s">
        <v>44</v>
      </c>
      <c r="S275">
        <v>3511</v>
      </c>
      <c r="T275" t="s">
        <v>344</v>
      </c>
      <c r="U275">
        <v>0</v>
      </c>
      <c r="V275" t="s">
        <v>46</v>
      </c>
      <c r="W275" s="1">
        <v>126578.04</v>
      </c>
      <c r="X275" s="1">
        <v>800000</v>
      </c>
      <c r="Y275" s="1">
        <v>126578.04</v>
      </c>
      <c r="Z275" s="1">
        <v>126578.04</v>
      </c>
      <c r="AA275" s="1">
        <v>116029.87</v>
      </c>
      <c r="AB275" s="2">
        <f t="shared" si="26"/>
        <v>10548.169999999998</v>
      </c>
      <c r="AC275" s="1">
        <v>108327.24</v>
      </c>
      <c r="AD275" s="2">
        <f t="shared" si="27"/>
        <v>7702.6299999999901</v>
      </c>
      <c r="AE275" s="1">
        <v>105481.7</v>
      </c>
      <c r="AF275" s="2">
        <f t="shared" si="28"/>
        <v>2845.5400000000081</v>
      </c>
      <c r="AG275" s="3">
        <f t="shared" si="29"/>
        <v>0</v>
      </c>
      <c r="AH275" s="1">
        <v>462408</v>
      </c>
      <c r="AI275">
        <v>0</v>
      </c>
      <c r="AJ275">
        <v>0</v>
      </c>
      <c r="AK275" s="1">
        <v>1135829.96</v>
      </c>
      <c r="AL275" s="1">
        <v>-673421.96</v>
      </c>
      <c r="AN275" s="1">
        <f t="shared" si="30"/>
        <v>126578.04</v>
      </c>
      <c r="AO275" s="1">
        <f t="shared" si="31"/>
        <v>0</v>
      </c>
    </row>
    <row r="276" spans="1:41" x14ac:dyDescent="0.3">
      <c r="A276" t="s">
        <v>199</v>
      </c>
      <c r="B276" t="s">
        <v>200</v>
      </c>
      <c r="C276" t="s">
        <v>540</v>
      </c>
      <c r="D276" t="s">
        <v>122</v>
      </c>
      <c r="E276" t="s">
        <v>123</v>
      </c>
      <c r="F276" t="s">
        <v>49</v>
      </c>
      <c r="G276" t="s">
        <v>50</v>
      </c>
      <c r="H276" t="s">
        <v>531</v>
      </c>
      <c r="I276" t="s">
        <v>124</v>
      </c>
      <c r="J276" t="s">
        <v>125</v>
      </c>
      <c r="K276">
        <v>6</v>
      </c>
      <c r="L276" t="s">
        <v>40</v>
      </c>
      <c r="M276" t="s">
        <v>126</v>
      </c>
      <c r="N276" t="s">
        <v>127</v>
      </c>
      <c r="O276">
        <v>49</v>
      </c>
      <c r="P276" t="s">
        <v>295</v>
      </c>
      <c r="Q276">
        <v>3000</v>
      </c>
      <c r="R276" t="s">
        <v>44</v>
      </c>
      <c r="S276">
        <v>3521</v>
      </c>
      <c r="T276" t="s">
        <v>301</v>
      </c>
      <c r="U276">
        <v>0</v>
      </c>
      <c r="V276" t="s">
        <v>46</v>
      </c>
      <c r="W276" s="1">
        <v>4988</v>
      </c>
      <c r="X276">
        <v>0</v>
      </c>
      <c r="Y276" s="1">
        <v>4988</v>
      </c>
      <c r="Z276" s="1">
        <v>4988</v>
      </c>
      <c r="AA276" s="1">
        <v>4988</v>
      </c>
      <c r="AB276" s="2">
        <f t="shared" si="26"/>
        <v>0</v>
      </c>
      <c r="AC276" s="1">
        <v>4988</v>
      </c>
      <c r="AD276" s="2">
        <f t="shared" si="27"/>
        <v>0</v>
      </c>
      <c r="AE276" s="1">
        <v>4988</v>
      </c>
      <c r="AF276" s="2">
        <f t="shared" si="28"/>
        <v>0</v>
      </c>
      <c r="AG276" s="3">
        <f t="shared" si="29"/>
        <v>0</v>
      </c>
      <c r="AH276">
        <v>0</v>
      </c>
      <c r="AI276" s="1">
        <v>5220</v>
      </c>
      <c r="AJ276">
        <v>0</v>
      </c>
      <c r="AK276">
        <v>232</v>
      </c>
      <c r="AL276" s="1">
        <v>4988</v>
      </c>
      <c r="AN276" s="1">
        <f t="shared" si="30"/>
        <v>4988</v>
      </c>
      <c r="AO276" s="1">
        <f t="shared" si="31"/>
        <v>0</v>
      </c>
    </row>
    <row r="277" spans="1:41" x14ac:dyDescent="0.3">
      <c r="A277" t="s">
        <v>199</v>
      </c>
      <c r="B277" t="s">
        <v>200</v>
      </c>
      <c r="C277" t="s">
        <v>538</v>
      </c>
      <c r="D277" t="s">
        <v>34</v>
      </c>
      <c r="E277" t="s">
        <v>35</v>
      </c>
      <c r="F277" t="s">
        <v>49</v>
      </c>
      <c r="G277" t="s">
        <v>50</v>
      </c>
      <c r="H277" t="s">
        <v>531</v>
      </c>
      <c r="I277" t="s">
        <v>51</v>
      </c>
      <c r="J277" t="s">
        <v>52</v>
      </c>
      <c r="K277">
        <v>6</v>
      </c>
      <c r="L277" t="s">
        <v>40</v>
      </c>
      <c r="M277" t="s">
        <v>53</v>
      </c>
      <c r="N277" t="s">
        <v>54</v>
      </c>
      <c r="O277">
        <v>21</v>
      </c>
      <c r="P277" t="s">
        <v>71</v>
      </c>
      <c r="Q277">
        <v>3000</v>
      </c>
      <c r="R277" t="s">
        <v>44</v>
      </c>
      <c r="S277">
        <v>3521</v>
      </c>
      <c r="T277" t="s">
        <v>301</v>
      </c>
      <c r="U277">
        <v>0</v>
      </c>
      <c r="V277" t="s">
        <v>46</v>
      </c>
      <c r="W277" s="1">
        <v>14913.43</v>
      </c>
      <c r="X277">
        <v>0</v>
      </c>
      <c r="Y277" s="1">
        <v>14913.43</v>
      </c>
      <c r="Z277" s="1">
        <v>14913.43</v>
      </c>
      <c r="AA277" s="1">
        <v>14913.42</v>
      </c>
      <c r="AB277" s="2">
        <f t="shared" si="26"/>
        <v>1.0000000000218279E-2</v>
      </c>
      <c r="AC277">
        <v>0</v>
      </c>
      <c r="AD277" s="2">
        <f t="shared" si="27"/>
        <v>14913.42</v>
      </c>
      <c r="AE277">
        <v>0</v>
      </c>
      <c r="AF277" s="2">
        <f t="shared" si="28"/>
        <v>0</v>
      </c>
      <c r="AG277" s="3">
        <f t="shared" si="29"/>
        <v>0</v>
      </c>
      <c r="AH277">
        <v>0</v>
      </c>
      <c r="AI277" s="1">
        <v>26000</v>
      </c>
      <c r="AJ277">
        <v>0</v>
      </c>
      <c r="AK277" s="1">
        <v>11086.57</v>
      </c>
      <c r="AL277" s="1">
        <v>14913.43</v>
      </c>
      <c r="AN277" s="1">
        <f t="shared" si="30"/>
        <v>14913.43</v>
      </c>
      <c r="AO277" s="1">
        <f t="shared" si="31"/>
        <v>0</v>
      </c>
    </row>
    <row r="278" spans="1:41" x14ac:dyDescent="0.3">
      <c r="A278" t="s">
        <v>199</v>
      </c>
      <c r="B278" t="s">
        <v>200</v>
      </c>
      <c r="C278" t="s">
        <v>538</v>
      </c>
      <c r="D278" t="s">
        <v>424</v>
      </c>
      <c r="E278" t="s">
        <v>425</v>
      </c>
      <c r="F278" t="s">
        <v>182</v>
      </c>
      <c r="G278" t="s">
        <v>183</v>
      </c>
      <c r="H278" t="s">
        <v>531</v>
      </c>
      <c r="I278" t="s">
        <v>426</v>
      </c>
      <c r="J278" t="s">
        <v>427</v>
      </c>
      <c r="K278">
        <v>1</v>
      </c>
      <c r="L278" t="s">
        <v>184</v>
      </c>
      <c r="M278" t="s">
        <v>428</v>
      </c>
      <c r="N278" t="s">
        <v>429</v>
      </c>
      <c r="O278">
        <v>17</v>
      </c>
      <c r="P278" t="s">
        <v>430</v>
      </c>
      <c r="Q278">
        <v>3000</v>
      </c>
      <c r="R278" t="s">
        <v>44</v>
      </c>
      <c r="S278">
        <v>3521</v>
      </c>
      <c r="T278" t="s">
        <v>301</v>
      </c>
      <c r="U278">
        <v>0</v>
      </c>
      <c r="V278" t="s">
        <v>46</v>
      </c>
      <c r="W278" s="1">
        <v>7656</v>
      </c>
      <c r="X278">
        <v>0</v>
      </c>
      <c r="Y278" s="1">
        <v>7656</v>
      </c>
      <c r="Z278">
        <v>0</v>
      </c>
      <c r="AA278">
        <v>0</v>
      </c>
      <c r="AB278" s="2">
        <f t="shared" si="26"/>
        <v>0</v>
      </c>
      <c r="AC278">
        <v>0</v>
      </c>
      <c r="AD278" s="2">
        <f t="shared" si="27"/>
        <v>0</v>
      </c>
      <c r="AE278">
        <v>0</v>
      </c>
      <c r="AF278" s="2">
        <f t="shared" si="28"/>
        <v>0</v>
      </c>
      <c r="AG278" s="3">
        <f t="shared" si="29"/>
        <v>0</v>
      </c>
      <c r="AH278">
        <v>0</v>
      </c>
      <c r="AI278" s="1">
        <v>8000</v>
      </c>
      <c r="AJ278">
        <v>0</v>
      </c>
      <c r="AK278">
        <v>344</v>
      </c>
      <c r="AL278" s="1">
        <v>7656</v>
      </c>
      <c r="AN278" s="1">
        <f t="shared" si="30"/>
        <v>7656</v>
      </c>
      <c r="AO278" s="1">
        <f t="shared" si="31"/>
        <v>0</v>
      </c>
    </row>
    <row r="279" spans="1:41" x14ac:dyDescent="0.3">
      <c r="A279" t="s">
        <v>199</v>
      </c>
      <c r="B279" t="s">
        <v>200</v>
      </c>
      <c r="C279" t="s">
        <v>540</v>
      </c>
      <c r="D279" t="s">
        <v>122</v>
      </c>
      <c r="E279" t="s">
        <v>123</v>
      </c>
      <c r="F279" t="s">
        <v>49</v>
      </c>
      <c r="G279" t="s">
        <v>50</v>
      </c>
      <c r="H279" t="s">
        <v>531</v>
      </c>
      <c r="I279" t="s">
        <v>124</v>
      </c>
      <c r="J279" t="s">
        <v>125</v>
      </c>
      <c r="K279">
        <v>6</v>
      </c>
      <c r="L279" t="s">
        <v>40</v>
      </c>
      <c r="M279" t="s">
        <v>126</v>
      </c>
      <c r="N279" t="s">
        <v>127</v>
      </c>
      <c r="O279">
        <v>49</v>
      </c>
      <c r="P279" t="s">
        <v>295</v>
      </c>
      <c r="Q279">
        <v>3000</v>
      </c>
      <c r="R279" t="s">
        <v>44</v>
      </c>
      <c r="S279">
        <v>3531</v>
      </c>
      <c r="T279" t="s">
        <v>302</v>
      </c>
      <c r="U279">
        <v>0</v>
      </c>
      <c r="V279" t="s">
        <v>46</v>
      </c>
      <c r="W279" s="1">
        <v>128155.02</v>
      </c>
      <c r="X279" s="1">
        <v>275000</v>
      </c>
      <c r="Y279" s="1">
        <v>128155.02</v>
      </c>
      <c r="Z279" s="1">
        <v>128155.02</v>
      </c>
      <c r="AA279" s="1">
        <v>23998.92</v>
      </c>
      <c r="AB279" s="2">
        <f t="shared" si="26"/>
        <v>104156.1</v>
      </c>
      <c r="AC279">
        <v>0</v>
      </c>
      <c r="AD279" s="2">
        <f t="shared" si="27"/>
        <v>23998.92</v>
      </c>
      <c r="AE279">
        <v>0</v>
      </c>
      <c r="AF279" s="2">
        <f t="shared" si="28"/>
        <v>0</v>
      </c>
      <c r="AG279" s="3">
        <f t="shared" si="29"/>
        <v>0</v>
      </c>
      <c r="AH279" s="1">
        <v>79567</v>
      </c>
      <c r="AI279">
        <v>0</v>
      </c>
      <c r="AJ279">
        <v>0</v>
      </c>
      <c r="AK279" s="1">
        <v>226411.98</v>
      </c>
      <c r="AL279" s="1">
        <v>-146844.98000000001</v>
      </c>
      <c r="AN279" s="1">
        <f t="shared" si="30"/>
        <v>128155.02</v>
      </c>
      <c r="AO279" s="1">
        <f t="shared" si="31"/>
        <v>0</v>
      </c>
    </row>
    <row r="280" spans="1:41" x14ac:dyDescent="0.3">
      <c r="A280" t="s">
        <v>199</v>
      </c>
      <c r="B280" t="s">
        <v>200</v>
      </c>
      <c r="C280" t="s">
        <v>539</v>
      </c>
      <c r="D280" t="s">
        <v>315</v>
      </c>
      <c r="E280" t="s">
        <v>316</v>
      </c>
      <c r="F280" t="s">
        <v>49</v>
      </c>
      <c r="G280" t="s">
        <v>50</v>
      </c>
      <c r="H280" t="s">
        <v>531</v>
      </c>
      <c r="I280" t="s">
        <v>132</v>
      </c>
      <c r="J280" t="s">
        <v>133</v>
      </c>
      <c r="K280">
        <v>3</v>
      </c>
      <c r="L280" t="s">
        <v>134</v>
      </c>
      <c r="M280" t="s">
        <v>317</v>
      </c>
      <c r="N280" t="s">
        <v>318</v>
      </c>
      <c r="O280">
        <v>39</v>
      </c>
      <c r="P280" t="s">
        <v>319</v>
      </c>
      <c r="Q280">
        <v>3000</v>
      </c>
      <c r="R280" t="s">
        <v>44</v>
      </c>
      <c r="S280">
        <v>3541</v>
      </c>
      <c r="T280" t="s">
        <v>321</v>
      </c>
      <c r="U280">
        <v>0</v>
      </c>
      <c r="V280" t="s">
        <v>46</v>
      </c>
      <c r="W280" s="1">
        <v>626843.77</v>
      </c>
      <c r="X280" s="1">
        <v>650000</v>
      </c>
      <c r="Y280" s="1">
        <v>626843.77</v>
      </c>
      <c r="Z280" s="1">
        <v>626843.77</v>
      </c>
      <c r="AA280" s="1">
        <v>522659.8</v>
      </c>
      <c r="AB280" s="2">
        <f t="shared" si="26"/>
        <v>104183.97000000003</v>
      </c>
      <c r="AC280" s="1">
        <v>469697.82</v>
      </c>
      <c r="AD280" s="2">
        <f t="shared" si="27"/>
        <v>52961.979999999981</v>
      </c>
      <c r="AE280" s="1">
        <v>469697.82</v>
      </c>
      <c r="AF280" s="2">
        <f t="shared" si="28"/>
        <v>0</v>
      </c>
      <c r="AG280" s="3">
        <f t="shared" si="29"/>
        <v>0</v>
      </c>
      <c r="AH280" s="1">
        <v>20000</v>
      </c>
      <c r="AI280">
        <v>0</v>
      </c>
      <c r="AJ280">
        <v>0</v>
      </c>
      <c r="AK280" s="1">
        <v>43156.23</v>
      </c>
      <c r="AL280" s="1">
        <v>-23156.23</v>
      </c>
      <c r="AN280" s="1">
        <f t="shared" si="30"/>
        <v>626843.77</v>
      </c>
      <c r="AO280" s="1">
        <f t="shared" si="31"/>
        <v>0</v>
      </c>
    </row>
    <row r="281" spans="1:41" x14ac:dyDescent="0.3">
      <c r="A281" t="s">
        <v>166</v>
      </c>
      <c r="B281" t="s">
        <v>167</v>
      </c>
      <c r="C281" t="s">
        <v>538</v>
      </c>
      <c r="D281" t="s">
        <v>34</v>
      </c>
      <c r="E281" t="s">
        <v>35</v>
      </c>
      <c r="F281" t="s">
        <v>49</v>
      </c>
      <c r="G281" t="s">
        <v>50</v>
      </c>
      <c r="H281" t="s">
        <v>531</v>
      </c>
      <c r="I281" t="s">
        <v>51</v>
      </c>
      <c r="J281" t="s">
        <v>52</v>
      </c>
      <c r="K281">
        <v>6</v>
      </c>
      <c r="L281" t="s">
        <v>40</v>
      </c>
      <c r="M281" t="s">
        <v>53</v>
      </c>
      <c r="N281" t="s">
        <v>54</v>
      </c>
      <c r="O281">
        <v>21</v>
      </c>
      <c r="P281" t="s">
        <v>71</v>
      </c>
      <c r="Q281">
        <v>3000</v>
      </c>
      <c r="R281" t="s">
        <v>44</v>
      </c>
      <c r="S281">
        <v>3551</v>
      </c>
      <c r="T281" t="s">
        <v>174</v>
      </c>
      <c r="U281">
        <v>0</v>
      </c>
      <c r="V281" t="s">
        <v>46</v>
      </c>
      <c r="W281" s="1">
        <v>98080.67</v>
      </c>
      <c r="X281">
        <v>0</v>
      </c>
      <c r="Y281" s="1">
        <v>98080.66</v>
      </c>
      <c r="Z281">
        <v>0</v>
      </c>
      <c r="AA281">
        <v>0</v>
      </c>
      <c r="AB281" s="2">
        <f t="shared" si="26"/>
        <v>0</v>
      </c>
      <c r="AC281">
        <v>0</v>
      </c>
      <c r="AD281" s="2">
        <f t="shared" si="27"/>
        <v>0</v>
      </c>
      <c r="AE281">
        <v>0</v>
      </c>
      <c r="AF281" s="2">
        <f t="shared" si="28"/>
        <v>0</v>
      </c>
      <c r="AG281" s="3">
        <f t="shared" si="29"/>
        <v>9.9999999947613105E-3</v>
      </c>
      <c r="AH281">
        <v>0</v>
      </c>
      <c r="AI281" s="1">
        <v>98080.67</v>
      </c>
      <c r="AJ281">
        <v>0</v>
      </c>
      <c r="AK281">
        <v>0</v>
      </c>
      <c r="AL281" s="1">
        <v>98080.67</v>
      </c>
      <c r="AN281" s="1">
        <f t="shared" si="30"/>
        <v>98080.67</v>
      </c>
      <c r="AO281" s="1">
        <f t="shared" si="31"/>
        <v>9.9999999947613105E-3</v>
      </c>
    </row>
    <row r="282" spans="1:41" x14ac:dyDescent="0.3">
      <c r="A282" t="s">
        <v>199</v>
      </c>
      <c r="B282" t="s">
        <v>200</v>
      </c>
      <c r="C282" t="s">
        <v>538</v>
      </c>
      <c r="D282" t="s">
        <v>34</v>
      </c>
      <c r="E282" t="s">
        <v>35</v>
      </c>
      <c r="F282" t="s">
        <v>49</v>
      </c>
      <c r="G282" t="s">
        <v>50</v>
      </c>
      <c r="H282" t="s">
        <v>531</v>
      </c>
      <c r="I282" t="s">
        <v>51</v>
      </c>
      <c r="J282" t="s">
        <v>52</v>
      </c>
      <c r="K282">
        <v>6</v>
      </c>
      <c r="L282" t="s">
        <v>40</v>
      </c>
      <c r="M282" t="s">
        <v>53</v>
      </c>
      <c r="N282" t="s">
        <v>54</v>
      </c>
      <c r="O282">
        <v>21</v>
      </c>
      <c r="P282" t="s">
        <v>71</v>
      </c>
      <c r="Q282">
        <v>3000</v>
      </c>
      <c r="R282" t="s">
        <v>44</v>
      </c>
      <c r="S282">
        <v>3551</v>
      </c>
      <c r="T282" t="s">
        <v>174</v>
      </c>
      <c r="U282">
        <v>0</v>
      </c>
      <c r="V282" t="s">
        <v>46</v>
      </c>
      <c r="W282" s="1">
        <v>14398484.73</v>
      </c>
      <c r="X282" s="1">
        <v>7000000</v>
      </c>
      <c r="Y282" s="1">
        <v>14398484.73</v>
      </c>
      <c r="Z282" s="1">
        <v>14398484.73</v>
      </c>
      <c r="AA282" s="1">
        <v>14398484.65</v>
      </c>
      <c r="AB282" s="2">
        <f t="shared" si="26"/>
        <v>8.0000000074505806E-2</v>
      </c>
      <c r="AC282" s="1">
        <v>14284695.960000001</v>
      </c>
      <c r="AD282" s="2">
        <f t="shared" si="27"/>
        <v>113788.68999999948</v>
      </c>
      <c r="AE282" s="1">
        <v>14154969.09</v>
      </c>
      <c r="AF282" s="2">
        <f t="shared" si="28"/>
        <v>129726.87000000104</v>
      </c>
      <c r="AG282" s="3">
        <f t="shared" si="29"/>
        <v>0</v>
      </c>
      <c r="AH282" s="1">
        <v>9000000</v>
      </c>
      <c r="AI282">
        <v>0</v>
      </c>
      <c r="AJ282">
        <v>0</v>
      </c>
      <c r="AK282" s="1">
        <v>1601515.27</v>
      </c>
      <c r="AL282" s="1">
        <v>7398484.7300000004</v>
      </c>
      <c r="AN282" s="1">
        <f t="shared" si="30"/>
        <v>14398484.73</v>
      </c>
      <c r="AO282" s="1">
        <f t="shared" si="31"/>
        <v>0</v>
      </c>
    </row>
    <row r="283" spans="1:41" x14ac:dyDescent="0.3">
      <c r="A283" t="s">
        <v>199</v>
      </c>
      <c r="B283" t="s">
        <v>200</v>
      </c>
      <c r="C283" t="s">
        <v>539</v>
      </c>
      <c r="D283" t="s">
        <v>315</v>
      </c>
      <c r="E283" t="s">
        <v>316</v>
      </c>
      <c r="F283" t="s">
        <v>49</v>
      </c>
      <c r="G283" t="s">
        <v>50</v>
      </c>
      <c r="H283" t="s">
        <v>531</v>
      </c>
      <c r="I283" t="s">
        <v>132</v>
      </c>
      <c r="J283" t="s">
        <v>133</v>
      </c>
      <c r="K283">
        <v>3</v>
      </c>
      <c r="L283" t="s">
        <v>134</v>
      </c>
      <c r="M283" t="s">
        <v>317</v>
      </c>
      <c r="N283" t="s">
        <v>318</v>
      </c>
      <c r="O283">
        <v>39</v>
      </c>
      <c r="P283" t="s">
        <v>319</v>
      </c>
      <c r="Q283">
        <v>3000</v>
      </c>
      <c r="R283" t="s">
        <v>44</v>
      </c>
      <c r="S283">
        <v>3561</v>
      </c>
      <c r="T283" t="s">
        <v>322</v>
      </c>
      <c r="U283">
        <v>0</v>
      </c>
      <c r="V283" t="s">
        <v>46</v>
      </c>
      <c r="W283" s="1">
        <v>13058.12</v>
      </c>
      <c r="X283" s="1">
        <v>10000</v>
      </c>
      <c r="Y283" s="1">
        <v>13058.12</v>
      </c>
      <c r="Z283" s="1">
        <v>13058.12</v>
      </c>
      <c r="AA283" s="1">
        <v>13058.12</v>
      </c>
      <c r="AB283" s="2">
        <f t="shared" si="26"/>
        <v>0</v>
      </c>
      <c r="AC283" s="1">
        <v>13058.12</v>
      </c>
      <c r="AD283" s="2">
        <f t="shared" si="27"/>
        <v>0</v>
      </c>
      <c r="AE283" s="1">
        <v>13058.12</v>
      </c>
      <c r="AF283" s="2">
        <f t="shared" si="28"/>
        <v>0</v>
      </c>
      <c r="AG283" s="3">
        <f t="shared" si="29"/>
        <v>0</v>
      </c>
      <c r="AH283">
        <v>0</v>
      </c>
      <c r="AI283" s="1">
        <v>20000</v>
      </c>
      <c r="AJ283">
        <v>0</v>
      </c>
      <c r="AK283" s="1">
        <v>16941.88</v>
      </c>
      <c r="AL283" s="1">
        <v>3058.12</v>
      </c>
      <c r="AN283" s="1">
        <f t="shared" si="30"/>
        <v>13058.12</v>
      </c>
      <c r="AO283" s="1">
        <f t="shared" si="31"/>
        <v>0</v>
      </c>
    </row>
    <row r="284" spans="1:41" x14ac:dyDescent="0.3">
      <c r="A284" t="s">
        <v>199</v>
      </c>
      <c r="B284" t="s">
        <v>200</v>
      </c>
      <c r="C284" t="s">
        <v>539</v>
      </c>
      <c r="D284" t="s">
        <v>237</v>
      </c>
      <c r="E284" t="s">
        <v>238</v>
      </c>
      <c r="F284" t="s">
        <v>49</v>
      </c>
      <c r="G284" t="s">
        <v>50</v>
      </c>
      <c r="H284" t="s">
        <v>531</v>
      </c>
      <c r="I284" t="s">
        <v>132</v>
      </c>
      <c r="J284" t="s">
        <v>133</v>
      </c>
      <c r="K284">
        <v>2</v>
      </c>
      <c r="L284" t="s">
        <v>255</v>
      </c>
      <c r="M284" t="s">
        <v>256</v>
      </c>
      <c r="N284" t="s">
        <v>257</v>
      </c>
      <c r="O284">
        <v>36</v>
      </c>
      <c r="P284" t="s">
        <v>258</v>
      </c>
      <c r="Q284">
        <v>3000</v>
      </c>
      <c r="R284" t="s">
        <v>44</v>
      </c>
      <c r="S284">
        <v>3571</v>
      </c>
      <c r="T284" t="s">
        <v>267</v>
      </c>
      <c r="U284">
        <v>0</v>
      </c>
      <c r="V284" t="s">
        <v>46</v>
      </c>
      <c r="W284" s="1">
        <v>198705543.75</v>
      </c>
      <c r="X284" s="1">
        <v>43006351</v>
      </c>
      <c r="Y284" s="1">
        <v>207544908.49000001</v>
      </c>
      <c r="Z284" s="1">
        <v>207544908.49000001</v>
      </c>
      <c r="AA284" s="1">
        <v>176744501.83000001</v>
      </c>
      <c r="AB284" s="2">
        <f t="shared" si="26"/>
        <v>30800406.659999996</v>
      </c>
      <c r="AC284" s="1">
        <v>174575798.31</v>
      </c>
      <c r="AD284" s="2">
        <f t="shared" si="27"/>
        <v>2168703.5200000107</v>
      </c>
      <c r="AE284" s="1">
        <v>173948864.71000001</v>
      </c>
      <c r="AF284" s="2">
        <f t="shared" si="28"/>
        <v>626933.59999999404</v>
      </c>
      <c r="AG284" s="3">
        <f t="shared" si="29"/>
        <v>-8839364.7400000095</v>
      </c>
      <c r="AH284" s="1">
        <v>155657649</v>
      </c>
      <c r="AI284" s="1">
        <v>41543.75</v>
      </c>
      <c r="AJ284">
        <v>0</v>
      </c>
      <c r="AK284">
        <v>0</v>
      </c>
      <c r="AL284" s="1">
        <v>155699192.75</v>
      </c>
      <c r="AM284" s="5">
        <v>12500000</v>
      </c>
      <c r="AN284" s="1">
        <f t="shared" si="30"/>
        <v>211205543.75</v>
      </c>
      <c r="AO284" s="1">
        <f t="shared" si="31"/>
        <v>3660635.2599999905</v>
      </c>
    </row>
    <row r="285" spans="1:41" x14ac:dyDescent="0.3">
      <c r="A285" t="s">
        <v>199</v>
      </c>
      <c r="B285" t="s">
        <v>200</v>
      </c>
      <c r="C285" t="s">
        <v>539</v>
      </c>
      <c r="D285" t="s">
        <v>315</v>
      </c>
      <c r="E285" t="s">
        <v>316</v>
      </c>
      <c r="F285" t="s">
        <v>49</v>
      </c>
      <c r="G285" t="s">
        <v>50</v>
      </c>
      <c r="H285" t="s">
        <v>531</v>
      </c>
      <c r="I285" t="s">
        <v>132</v>
      </c>
      <c r="J285" t="s">
        <v>133</v>
      </c>
      <c r="K285">
        <v>3</v>
      </c>
      <c r="L285" t="s">
        <v>134</v>
      </c>
      <c r="M285" t="s">
        <v>317</v>
      </c>
      <c r="N285" t="s">
        <v>318</v>
      </c>
      <c r="O285">
        <v>39</v>
      </c>
      <c r="P285" t="s">
        <v>319</v>
      </c>
      <c r="Q285">
        <v>3000</v>
      </c>
      <c r="R285" t="s">
        <v>44</v>
      </c>
      <c r="S285">
        <v>3571</v>
      </c>
      <c r="T285" t="s">
        <v>267</v>
      </c>
      <c r="U285">
        <v>0</v>
      </c>
      <c r="V285" t="s">
        <v>46</v>
      </c>
      <c r="W285">
        <v>0</v>
      </c>
      <c r="X285">
        <v>0</v>
      </c>
      <c r="Y285">
        <v>0</v>
      </c>
      <c r="Z285">
        <v>0</v>
      </c>
      <c r="AA285">
        <v>0</v>
      </c>
      <c r="AB285" s="2">
        <f t="shared" si="26"/>
        <v>0</v>
      </c>
      <c r="AC285">
        <v>0</v>
      </c>
      <c r="AD285" s="2">
        <f t="shared" si="27"/>
        <v>0</v>
      </c>
      <c r="AE285">
        <v>0</v>
      </c>
      <c r="AF285" s="2">
        <f t="shared" si="28"/>
        <v>0</v>
      </c>
      <c r="AG285" s="3">
        <f t="shared" si="29"/>
        <v>0</v>
      </c>
      <c r="AH285" s="1">
        <v>24119</v>
      </c>
      <c r="AI285">
        <v>0</v>
      </c>
      <c r="AJ285">
        <v>0</v>
      </c>
      <c r="AK285" s="1">
        <v>24119</v>
      </c>
      <c r="AL285">
        <v>0</v>
      </c>
      <c r="AN285" s="1">
        <f t="shared" si="30"/>
        <v>0</v>
      </c>
      <c r="AO285" s="1">
        <f t="shared" si="31"/>
        <v>0</v>
      </c>
    </row>
    <row r="286" spans="1:41" x14ac:dyDescent="0.3">
      <c r="A286" t="s">
        <v>199</v>
      </c>
      <c r="B286" t="s">
        <v>200</v>
      </c>
      <c r="C286" t="s">
        <v>538</v>
      </c>
      <c r="D286" t="s">
        <v>34</v>
      </c>
      <c r="E286" t="s">
        <v>35</v>
      </c>
      <c r="F286" t="s">
        <v>49</v>
      </c>
      <c r="G286" t="s">
        <v>50</v>
      </c>
      <c r="H286" t="s">
        <v>531</v>
      </c>
      <c r="I286" t="s">
        <v>51</v>
      </c>
      <c r="J286" t="s">
        <v>52</v>
      </c>
      <c r="K286">
        <v>6</v>
      </c>
      <c r="L286" t="s">
        <v>40</v>
      </c>
      <c r="M286" t="s">
        <v>53</v>
      </c>
      <c r="N286" t="s">
        <v>54</v>
      </c>
      <c r="O286">
        <v>21</v>
      </c>
      <c r="P286" t="s">
        <v>71</v>
      </c>
      <c r="Q286">
        <v>3000</v>
      </c>
      <c r="R286" t="s">
        <v>44</v>
      </c>
      <c r="S286">
        <v>3571</v>
      </c>
      <c r="T286" t="s">
        <v>267</v>
      </c>
      <c r="U286">
        <v>0</v>
      </c>
      <c r="V286" t="s">
        <v>46</v>
      </c>
      <c r="W286" s="1">
        <v>28672664.02</v>
      </c>
      <c r="X286" s="1">
        <v>13000000</v>
      </c>
      <c r="Y286" s="1">
        <v>30425030.780000001</v>
      </c>
      <c r="Z286" s="1">
        <v>29513556.140000001</v>
      </c>
      <c r="AA286" s="1">
        <v>22988591.530000001</v>
      </c>
      <c r="AB286" s="2">
        <f t="shared" si="26"/>
        <v>6524964.6099999994</v>
      </c>
      <c r="AC286" s="1">
        <v>16636769.09</v>
      </c>
      <c r="AD286" s="2">
        <f t="shared" si="27"/>
        <v>6351822.4400000013</v>
      </c>
      <c r="AE286" s="1">
        <v>16515162.810000001</v>
      </c>
      <c r="AF286" s="2">
        <f t="shared" si="28"/>
        <v>121606.27999999933</v>
      </c>
      <c r="AG286" s="3">
        <f t="shared" si="29"/>
        <v>-1752366.7600000016</v>
      </c>
      <c r="AH286" s="1">
        <v>4176000</v>
      </c>
      <c r="AI286" s="1">
        <v>11542664.02</v>
      </c>
      <c r="AJ286">
        <v>0</v>
      </c>
      <c r="AK286" s="1">
        <v>46000</v>
      </c>
      <c r="AL286" s="1">
        <v>15672664.02</v>
      </c>
      <c r="AM286" s="5">
        <v>4752366.76</v>
      </c>
      <c r="AN286" s="1">
        <f t="shared" si="30"/>
        <v>33425030.780000001</v>
      </c>
      <c r="AO286" s="1">
        <f t="shared" si="31"/>
        <v>3000000</v>
      </c>
    </row>
    <row r="287" spans="1:41" x14ac:dyDescent="0.3">
      <c r="A287" t="s">
        <v>199</v>
      </c>
      <c r="B287" t="s">
        <v>200</v>
      </c>
      <c r="C287" t="s">
        <v>538</v>
      </c>
      <c r="D287" t="s">
        <v>34</v>
      </c>
      <c r="E287" t="s">
        <v>35</v>
      </c>
      <c r="F287" t="s">
        <v>49</v>
      </c>
      <c r="G287" t="s">
        <v>50</v>
      </c>
      <c r="H287" t="s">
        <v>531</v>
      </c>
      <c r="I287" t="s">
        <v>406</v>
      </c>
      <c r="J287" t="s">
        <v>407</v>
      </c>
      <c r="K287">
        <v>3</v>
      </c>
      <c r="L287" t="s">
        <v>134</v>
      </c>
      <c r="M287" t="s">
        <v>408</v>
      </c>
      <c r="N287" t="s">
        <v>409</v>
      </c>
      <c r="O287">
        <v>43</v>
      </c>
      <c r="P287" t="s">
        <v>410</v>
      </c>
      <c r="Q287">
        <v>3000</v>
      </c>
      <c r="R287" t="s">
        <v>44</v>
      </c>
      <c r="S287">
        <v>3571</v>
      </c>
      <c r="T287" t="s">
        <v>267</v>
      </c>
      <c r="U287">
        <v>0</v>
      </c>
      <c r="V287" t="s">
        <v>46</v>
      </c>
      <c r="W287" s="1">
        <v>197664</v>
      </c>
      <c r="X287" s="1">
        <v>200000</v>
      </c>
      <c r="Y287" s="1">
        <v>197664</v>
      </c>
      <c r="Z287" s="1">
        <v>197664</v>
      </c>
      <c r="AA287" s="1">
        <v>197664</v>
      </c>
      <c r="AB287" s="2">
        <f t="shared" si="26"/>
        <v>0</v>
      </c>
      <c r="AC287" s="1">
        <v>109736</v>
      </c>
      <c r="AD287" s="2">
        <f t="shared" si="27"/>
        <v>87928</v>
      </c>
      <c r="AE287" s="1">
        <v>109736</v>
      </c>
      <c r="AF287" s="2">
        <f t="shared" si="28"/>
        <v>0</v>
      </c>
      <c r="AG287" s="3">
        <f t="shared" si="29"/>
        <v>0</v>
      </c>
      <c r="AH287">
        <v>0</v>
      </c>
      <c r="AI287" s="1">
        <v>50000</v>
      </c>
      <c r="AJ287">
        <v>0</v>
      </c>
      <c r="AK287" s="1">
        <v>52336</v>
      </c>
      <c r="AL287" s="1">
        <v>-2336</v>
      </c>
      <c r="AN287" s="1">
        <f t="shared" si="30"/>
        <v>197664</v>
      </c>
      <c r="AO287" s="1">
        <f t="shared" si="31"/>
        <v>0</v>
      </c>
    </row>
    <row r="288" spans="1:41" x14ac:dyDescent="0.3">
      <c r="A288" t="s">
        <v>199</v>
      </c>
      <c r="B288" t="s">
        <v>200</v>
      </c>
      <c r="C288" t="s">
        <v>538</v>
      </c>
      <c r="D288" t="s">
        <v>158</v>
      </c>
      <c r="E288" t="s">
        <v>159</v>
      </c>
      <c r="F288" t="s">
        <v>49</v>
      </c>
      <c r="G288" t="s">
        <v>50</v>
      </c>
      <c r="H288" t="s">
        <v>531</v>
      </c>
      <c r="I288" t="s">
        <v>160</v>
      </c>
      <c r="J288" t="s">
        <v>161</v>
      </c>
      <c r="K288">
        <v>3</v>
      </c>
      <c r="L288" t="s">
        <v>134</v>
      </c>
      <c r="M288" t="s">
        <v>162</v>
      </c>
      <c r="N288" t="s">
        <v>163</v>
      </c>
      <c r="O288">
        <v>11</v>
      </c>
      <c r="P288" t="s">
        <v>422</v>
      </c>
      <c r="Q288">
        <v>3000</v>
      </c>
      <c r="R288" t="s">
        <v>44</v>
      </c>
      <c r="S288">
        <v>3571</v>
      </c>
      <c r="T288" t="s">
        <v>267</v>
      </c>
      <c r="U288">
        <v>0</v>
      </c>
      <c r="V288" t="s">
        <v>46</v>
      </c>
      <c r="W288" s="1">
        <v>20000</v>
      </c>
      <c r="X288" s="1">
        <v>50000</v>
      </c>
      <c r="Y288" s="1">
        <v>20000</v>
      </c>
      <c r="Z288" s="1">
        <v>20000</v>
      </c>
      <c r="AA288">
        <v>0</v>
      </c>
      <c r="AB288" s="2">
        <f t="shared" si="26"/>
        <v>20000</v>
      </c>
      <c r="AC288">
        <v>0</v>
      </c>
      <c r="AD288" s="2">
        <f t="shared" si="27"/>
        <v>0</v>
      </c>
      <c r="AE288">
        <v>0</v>
      </c>
      <c r="AF288" s="2">
        <f t="shared" si="28"/>
        <v>0</v>
      </c>
      <c r="AG288" s="3">
        <f t="shared" si="29"/>
        <v>0</v>
      </c>
      <c r="AH288" s="1">
        <v>30000</v>
      </c>
      <c r="AI288">
        <v>0</v>
      </c>
      <c r="AJ288">
        <v>0</v>
      </c>
      <c r="AK288" s="1">
        <v>60000</v>
      </c>
      <c r="AL288" s="1">
        <v>-30000</v>
      </c>
      <c r="AN288" s="1">
        <f t="shared" si="30"/>
        <v>20000</v>
      </c>
      <c r="AO288" s="1">
        <f t="shared" si="31"/>
        <v>0</v>
      </c>
    </row>
    <row r="289" spans="1:41" x14ac:dyDescent="0.3">
      <c r="A289" s="10" t="s">
        <v>106</v>
      </c>
      <c r="B289" t="s">
        <v>107</v>
      </c>
      <c r="C289" t="s">
        <v>539</v>
      </c>
      <c r="D289" t="s">
        <v>130</v>
      </c>
      <c r="E289" t="s">
        <v>131</v>
      </c>
      <c r="F289" t="s">
        <v>49</v>
      </c>
      <c r="G289" t="s">
        <v>50</v>
      </c>
      <c r="H289" t="s">
        <v>531</v>
      </c>
      <c r="I289" t="s">
        <v>132</v>
      </c>
      <c r="J289" t="s">
        <v>133</v>
      </c>
      <c r="K289">
        <v>3</v>
      </c>
      <c r="L289" t="s">
        <v>134</v>
      </c>
      <c r="M289" t="s">
        <v>135</v>
      </c>
      <c r="N289" t="s">
        <v>136</v>
      </c>
      <c r="O289">
        <v>35</v>
      </c>
      <c r="P289" t="s">
        <v>137</v>
      </c>
      <c r="Q289">
        <v>3000</v>
      </c>
      <c r="R289" t="s">
        <v>44</v>
      </c>
      <c r="S289">
        <v>3581</v>
      </c>
      <c r="T289" t="s">
        <v>138</v>
      </c>
      <c r="U289">
        <v>0</v>
      </c>
      <c r="V289" t="s">
        <v>46</v>
      </c>
      <c r="W289" s="1">
        <v>123200979.23999999</v>
      </c>
      <c r="X289" s="1">
        <v>100000000</v>
      </c>
      <c r="Y289" s="1">
        <v>123200979.23999999</v>
      </c>
      <c r="Z289" s="1">
        <v>123200979.23999999</v>
      </c>
      <c r="AA289" s="1">
        <v>123200979.23</v>
      </c>
      <c r="AB289" s="2">
        <f t="shared" si="26"/>
        <v>9.9999904632568359E-3</v>
      </c>
      <c r="AC289" s="1">
        <v>123200979.23</v>
      </c>
      <c r="AD289" s="2">
        <f t="shared" si="27"/>
        <v>0</v>
      </c>
      <c r="AE289" s="1">
        <v>123200979.23</v>
      </c>
      <c r="AF289" s="2">
        <f t="shared" si="28"/>
        <v>0</v>
      </c>
      <c r="AG289" s="3">
        <f t="shared" si="29"/>
        <v>0</v>
      </c>
      <c r="AH289" s="1">
        <v>23189238</v>
      </c>
      <c r="AI289" s="1">
        <v>11741.24</v>
      </c>
      <c r="AJ289">
        <v>0</v>
      </c>
      <c r="AK289">
        <v>0</v>
      </c>
      <c r="AL289" s="1">
        <v>23200979.239999998</v>
      </c>
      <c r="AM289" s="5">
        <v>13395495.639999866</v>
      </c>
      <c r="AN289" s="1">
        <f t="shared" si="30"/>
        <v>136596474.87999988</v>
      </c>
      <c r="AO289" s="1">
        <f t="shared" si="31"/>
        <v>13395495.639999881</v>
      </c>
    </row>
    <row r="290" spans="1:41" x14ac:dyDescent="0.3">
      <c r="A290" t="s">
        <v>199</v>
      </c>
      <c r="B290" t="s">
        <v>200</v>
      </c>
      <c r="C290" t="s">
        <v>539</v>
      </c>
      <c r="D290" t="s">
        <v>130</v>
      </c>
      <c r="E290" t="s">
        <v>131</v>
      </c>
      <c r="F290" t="s">
        <v>49</v>
      </c>
      <c r="G290" t="s">
        <v>50</v>
      </c>
      <c r="H290" t="s">
        <v>531</v>
      </c>
      <c r="I290" t="s">
        <v>132</v>
      </c>
      <c r="J290" t="s">
        <v>133</v>
      </c>
      <c r="K290">
        <v>3</v>
      </c>
      <c r="L290" t="s">
        <v>134</v>
      </c>
      <c r="M290" t="s">
        <v>135</v>
      </c>
      <c r="N290" t="s">
        <v>136</v>
      </c>
      <c r="O290">
        <v>35</v>
      </c>
      <c r="P290" t="s">
        <v>137</v>
      </c>
      <c r="Q290">
        <v>3000</v>
      </c>
      <c r="R290" t="s">
        <v>44</v>
      </c>
      <c r="S290">
        <v>3581</v>
      </c>
      <c r="T290" t="s">
        <v>138</v>
      </c>
      <c r="U290">
        <v>0</v>
      </c>
      <c r="V290" t="s">
        <v>46</v>
      </c>
      <c r="W290" s="1">
        <v>56810762</v>
      </c>
      <c r="X290">
        <v>0</v>
      </c>
      <c r="Y290" s="1">
        <v>54682133.799999997</v>
      </c>
      <c r="Z290" s="1">
        <v>54682133.799999997</v>
      </c>
      <c r="AA290" s="1">
        <v>44289608.130000003</v>
      </c>
      <c r="AB290" s="2">
        <f t="shared" si="26"/>
        <v>10392525.669999994</v>
      </c>
      <c r="AC290" s="1">
        <v>44289608.130000003</v>
      </c>
      <c r="AD290" s="2">
        <f t="shared" si="27"/>
        <v>0</v>
      </c>
      <c r="AE290" s="1">
        <v>44289608.130000003</v>
      </c>
      <c r="AF290" s="2">
        <f t="shared" si="28"/>
        <v>0</v>
      </c>
      <c r="AG290" s="3">
        <f t="shared" si="29"/>
        <v>2128628.200000003</v>
      </c>
      <c r="AH290" s="1">
        <v>56810762</v>
      </c>
      <c r="AI290">
        <v>0</v>
      </c>
      <c r="AJ290">
        <v>0</v>
      </c>
      <c r="AK290">
        <v>0</v>
      </c>
      <c r="AL290" s="1">
        <v>56810762</v>
      </c>
      <c r="AM290" s="5">
        <v>10604504.35</v>
      </c>
      <c r="AN290" s="1">
        <f t="shared" si="30"/>
        <v>67415266.349999994</v>
      </c>
      <c r="AO290" s="1">
        <f t="shared" si="31"/>
        <v>12733132.549999997</v>
      </c>
    </row>
    <row r="291" spans="1:41" x14ac:dyDescent="0.3">
      <c r="A291" t="s">
        <v>199</v>
      </c>
      <c r="B291" t="s">
        <v>200</v>
      </c>
      <c r="C291" t="s">
        <v>539</v>
      </c>
      <c r="D291" t="s">
        <v>315</v>
      </c>
      <c r="E291" t="s">
        <v>316</v>
      </c>
      <c r="F291" t="s">
        <v>49</v>
      </c>
      <c r="G291" t="s">
        <v>50</v>
      </c>
      <c r="H291" t="s">
        <v>531</v>
      </c>
      <c r="I291" t="s">
        <v>132</v>
      </c>
      <c r="J291" t="s">
        <v>133</v>
      </c>
      <c r="K291">
        <v>3</v>
      </c>
      <c r="L291" t="s">
        <v>134</v>
      </c>
      <c r="M291" t="s">
        <v>317</v>
      </c>
      <c r="N291" t="s">
        <v>318</v>
      </c>
      <c r="O291">
        <v>39</v>
      </c>
      <c r="P291" t="s">
        <v>319</v>
      </c>
      <c r="Q291">
        <v>3000</v>
      </c>
      <c r="R291" t="s">
        <v>44</v>
      </c>
      <c r="S291">
        <v>3581</v>
      </c>
      <c r="T291" t="s">
        <v>138</v>
      </c>
      <c r="U291">
        <v>0</v>
      </c>
      <c r="V291" t="s">
        <v>46</v>
      </c>
      <c r="W291" s="1">
        <v>994604.12</v>
      </c>
      <c r="X291" s="1">
        <v>1000000</v>
      </c>
      <c r="Y291" s="1">
        <v>994604.12</v>
      </c>
      <c r="Z291" s="1">
        <v>994604.12</v>
      </c>
      <c r="AA291" s="1">
        <v>656206.11</v>
      </c>
      <c r="AB291" s="2">
        <f t="shared" si="26"/>
        <v>338398.01</v>
      </c>
      <c r="AC291" s="1">
        <v>597801.4</v>
      </c>
      <c r="AD291" s="2">
        <f t="shared" si="27"/>
        <v>58404.709999999963</v>
      </c>
      <c r="AE291" s="1">
        <v>597801.4</v>
      </c>
      <c r="AF291" s="2">
        <f t="shared" si="28"/>
        <v>0</v>
      </c>
      <c r="AG291" s="3">
        <f t="shared" si="29"/>
        <v>0</v>
      </c>
      <c r="AH291">
        <v>0</v>
      </c>
      <c r="AI291">
        <v>0</v>
      </c>
      <c r="AJ291">
        <v>0</v>
      </c>
      <c r="AK291" s="1">
        <v>5395.88</v>
      </c>
      <c r="AL291" s="1">
        <v>-5395.88</v>
      </c>
      <c r="AN291" s="1">
        <f t="shared" si="30"/>
        <v>994604.12</v>
      </c>
      <c r="AO291" s="1">
        <f t="shared" si="31"/>
        <v>0</v>
      </c>
    </row>
    <row r="292" spans="1:41" x14ac:dyDescent="0.3">
      <c r="A292" t="s">
        <v>199</v>
      </c>
      <c r="B292" t="s">
        <v>200</v>
      </c>
      <c r="C292" t="s">
        <v>538</v>
      </c>
      <c r="D292" t="s">
        <v>34</v>
      </c>
      <c r="E292" t="s">
        <v>35</v>
      </c>
      <c r="F292" t="s">
        <v>49</v>
      </c>
      <c r="G292" t="s">
        <v>50</v>
      </c>
      <c r="H292" t="s">
        <v>531</v>
      </c>
      <c r="I292" t="s">
        <v>61</v>
      </c>
      <c r="J292" t="s">
        <v>62</v>
      </c>
      <c r="K292">
        <v>5</v>
      </c>
      <c r="L292" t="s">
        <v>97</v>
      </c>
      <c r="M292" t="s">
        <v>370</v>
      </c>
      <c r="N292" t="s">
        <v>371</v>
      </c>
      <c r="O292">
        <v>2</v>
      </c>
      <c r="P292" t="s">
        <v>372</v>
      </c>
      <c r="Q292">
        <v>3000</v>
      </c>
      <c r="R292" t="s">
        <v>44</v>
      </c>
      <c r="S292">
        <v>3581</v>
      </c>
      <c r="T292" t="s">
        <v>138</v>
      </c>
      <c r="U292">
        <v>0</v>
      </c>
      <c r="V292" t="s">
        <v>46</v>
      </c>
      <c r="W292" s="1">
        <v>2295.84</v>
      </c>
      <c r="X292" s="1">
        <v>5000</v>
      </c>
      <c r="Y292" s="1">
        <v>2295.84</v>
      </c>
      <c r="Z292" s="1">
        <v>2295.84</v>
      </c>
      <c r="AA292" s="1">
        <v>2295.84</v>
      </c>
      <c r="AB292" s="2">
        <f t="shared" si="26"/>
        <v>0</v>
      </c>
      <c r="AC292" s="1">
        <v>2087.04</v>
      </c>
      <c r="AD292" s="2">
        <f t="shared" si="27"/>
        <v>208.80000000000018</v>
      </c>
      <c r="AE292" s="1">
        <v>2087.04</v>
      </c>
      <c r="AF292" s="2">
        <f t="shared" si="28"/>
        <v>0</v>
      </c>
      <c r="AG292" s="3">
        <f t="shared" si="29"/>
        <v>0</v>
      </c>
      <c r="AH292">
        <v>0</v>
      </c>
      <c r="AI292">
        <v>0</v>
      </c>
      <c r="AJ292">
        <v>0</v>
      </c>
      <c r="AK292" s="1">
        <v>2704.16</v>
      </c>
      <c r="AL292" s="1">
        <v>-2704.16</v>
      </c>
      <c r="AN292" s="1">
        <f t="shared" si="30"/>
        <v>2295.84</v>
      </c>
      <c r="AO292" s="1">
        <f t="shared" si="31"/>
        <v>0</v>
      </c>
    </row>
    <row r="293" spans="1:41" x14ac:dyDescent="0.3">
      <c r="A293" t="s">
        <v>166</v>
      </c>
      <c r="B293" t="s">
        <v>167</v>
      </c>
      <c r="C293" t="s">
        <v>538</v>
      </c>
      <c r="D293" t="s">
        <v>34</v>
      </c>
      <c r="E293" t="s">
        <v>35</v>
      </c>
      <c r="F293" t="s">
        <v>49</v>
      </c>
      <c r="G293" t="s">
        <v>50</v>
      </c>
      <c r="H293" t="s">
        <v>531</v>
      </c>
      <c r="I293" t="s">
        <v>61</v>
      </c>
      <c r="J293" t="s">
        <v>62</v>
      </c>
      <c r="K293">
        <v>6</v>
      </c>
      <c r="L293" t="s">
        <v>40</v>
      </c>
      <c r="M293" t="s">
        <v>170</v>
      </c>
      <c r="N293" t="s">
        <v>171</v>
      </c>
      <c r="O293">
        <v>4</v>
      </c>
      <c r="P293" t="s">
        <v>172</v>
      </c>
      <c r="Q293">
        <v>3000</v>
      </c>
      <c r="R293" t="s">
        <v>44</v>
      </c>
      <c r="S293">
        <v>3611</v>
      </c>
      <c r="T293" t="s">
        <v>173</v>
      </c>
      <c r="U293">
        <v>0</v>
      </c>
      <c r="V293" t="s">
        <v>46</v>
      </c>
      <c r="W293">
        <v>0</v>
      </c>
      <c r="X293">
        <v>0</v>
      </c>
      <c r="Y293">
        <v>0</v>
      </c>
      <c r="Z293">
        <v>0</v>
      </c>
      <c r="AA293">
        <v>0</v>
      </c>
      <c r="AB293" s="2">
        <f t="shared" si="26"/>
        <v>0</v>
      </c>
      <c r="AC293">
        <v>0</v>
      </c>
      <c r="AD293" s="2">
        <f t="shared" si="27"/>
        <v>0</v>
      </c>
      <c r="AE293">
        <v>0</v>
      </c>
      <c r="AF293" s="2">
        <f t="shared" si="28"/>
        <v>0</v>
      </c>
      <c r="AG293" s="3">
        <f t="shared" si="29"/>
        <v>0</v>
      </c>
      <c r="AH293" s="1">
        <v>27500</v>
      </c>
      <c r="AI293">
        <v>0</v>
      </c>
      <c r="AJ293">
        <v>0</v>
      </c>
      <c r="AK293" s="1">
        <v>27500</v>
      </c>
      <c r="AL293">
        <v>0</v>
      </c>
      <c r="AN293" s="1">
        <f t="shared" si="30"/>
        <v>0</v>
      </c>
      <c r="AO293" s="1">
        <f t="shared" si="31"/>
        <v>0</v>
      </c>
    </row>
    <row r="294" spans="1:41" x14ac:dyDescent="0.3">
      <c r="A294" t="s">
        <v>199</v>
      </c>
      <c r="B294" t="s">
        <v>200</v>
      </c>
      <c r="C294" t="s">
        <v>538</v>
      </c>
      <c r="D294" t="s">
        <v>34</v>
      </c>
      <c r="E294" t="s">
        <v>35</v>
      </c>
      <c r="F294" t="s">
        <v>49</v>
      </c>
      <c r="G294" t="s">
        <v>50</v>
      </c>
      <c r="H294" t="s">
        <v>531</v>
      </c>
      <c r="I294" t="s">
        <v>61</v>
      </c>
      <c r="J294" t="s">
        <v>62</v>
      </c>
      <c r="K294">
        <v>6</v>
      </c>
      <c r="L294" t="s">
        <v>40</v>
      </c>
      <c r="M294" t="s">
        <v>170</v>
      </c>
      <c r="N294" t="s">
        <v>171</v>
      </c>
      <c r="O294">
        <v>4</v>
      </c>
      <c r="P294" t="s">
        <v>172</v>
      </c>
      <c r="Q294">
        <v>3000</v>
      </c>
      <c r="R294" t="s">
        <v>44</v>
      </c>
      <c r="S294">
        <v>3611</v>
      </c>
      <c r="T294" t="s">
        <v>173</v>
      </c>
      <c r="U294">
        <v>0</v>
      </c>
      <c r="V294" t="s">
        <v>46</v>
      </c>
      <c r="W294" s="1">
        <v>33460043.5</v>
      </c>
      <c r="X294" s="1">
        <v>30500000</v>
      </c>
      <c r="Y294" s="1">
        <v>33460043.5</v>
      </c>
      <c r="Z294" s="1">
        <v>32610043.5</v>
      </c>
      <c r="AA294" s="1">
        <v>32586725.870000001</v>
      </c>
      <c r="AB294" s="2">
        <f t="shared" si="26"/>
        <v>23317.629999998957</v>
      </c>
      <c r="AC294" s="1">
        <v>26252545.57</v>
      </c>
      <c r="AD294" s="2">
        <f t="shared" si="27"/>
        <v>6334180.3000000007</v>
      </c>
      <c r="AE294" s="1">
        <v>25705681.699999999</v>
      </c>
      <c r="AF294" s="2">
        <f t="shared" si="28"/>
        <v>546863.87000000104</v>
      </c>
      <c r="AG294" s="3">
        <f t="shared" si="29"/>
        <v>0</v>
      </c>
      <c r="AH294" s="1">
        <v>2000000</v>
      </c>
      <c r="AI294" s="1">
        <v>964130.58</v>
      </c>
      <c r="AJ294">
        <v>0</v>
      </c>
      <c r="AK294" s="1">
        <v>4087.08</v>
      </c>
      <c r="AL294" s="1">
        <v>2960043.5</v>
      </c>
      <c r="AN294" s="1">
        <f t="shared" si="30"/>
        <v>33460043.5</v>
      </c>
      <c r="AO294" s="1">
        <f t="shared" si="31"/>
        <v>0</v>
      </c>
    </row>
    <row r="295" spans="1:41" x14ac:dyDescent="0.3">
      <c r="A295" t="s">
        <v>199</v>
      </c>
      <c r="B295" t="s">
        <v>200</v>
      </c>
      <c r="C295" t="s">
        <v>538</v>
      </c>
      <c r="D295" t="s">
        <v>34</v>
      </c>
      <c r="E295" t="s">
        <v>35</v>
      </c>
      <c r="F295" t="s">
        <v>49</v>
      </c>
      <c r="G295" t="s">
        <v>50</v>
      </c>
      <c r="H295" t="s">
        <v>531</v>
      </c>
      <c r="I295" t="s">
        <v>61</v>
      </c>
      <c r="J295" t="s">
        <v>62</v>
      </c>
      <c r="K295">
        <v>6</v>
      </c>
      <c r="L295" t="s">
        <v>40</v>
      </c>
      <c r="M295" t="s">
        <v>170</v>
      </c>
      <c r="N295" t="s">
        <v>171</v>
      </c>
      <c r="O295">
        <v>4</v>
      </c>
      <c r="P295" t="s">
        <v>172</v>
      </c>
      <c r="Q295">
        <v>3000</v>
      </c>
      <c r="R295" t="s">
        <v>44</v>
      </c>
      <c r="S295">
        <v>3611</v>
      </c>
      <c r="T295" t="s">
        <v>173</v>
      </c>
      <c r="U295">
        <v>7</v>
      </c>
      <c r="V295" t="s">
        <v>376</v>
      </c>
      <c r="W295" s="1">
        <v>1740000</v>
      </c>
      <c r="X295" s="1">
        <v>1500000</v>
      </c>
      <c r="Y295" s="1">
        <v>1740000</v>
      </c>
      <c r="Z295" s="1">
        <v>1740000</v>
      </c>
      <c r="AA295">
        <v>0</v>
      </c>
      <c r="AB295" s="2">
        <f t="shared" si="26"/>
        <v>1740000</v>
      </c>
      <c r="AC295">
        <v>0</v>
      </c>
      <c r="AD295" s="2">
        <f t="shared" si="27"/>
        <v>0</v>
      </c>
      <c r="AE295">
        <v>0</v>
      </c>
      <c r="AF295" s="2">
        <f t="shared" si="28"/>
        <v>0</v>
      </c>
      <c r="AG295" s="3">
        <f t="shared" si="29"/>
        <v>0</v>
      </c>
      <c r="AH295">
        <v>0</v>
      </c>
      <c r="AI295" s="1">
        <v>240000</v>
      </c>
      <c r="AJ295">
        <v>0</v>
      </c>
      <c r="AK295">
        <v>0</v>
      </c>
      <c r="AL295" s="1">
        <v>240000</v>
      </c>
      <c r="AN295" s="1">
        <f t="shared" si="30"/>
        <v>1740000</v>
      </c>
      <c r="AO295" s="1">
        <f t="shared" si="31"/>
        <v>0</v>
      </c>
    </row>
    <row r="296" spans="1:41" x14ac:dyDescent="0.3">
      <c r="A296" t="s">
        <v>199</v>
      </c>
      <c r="B296" t="s">
        <v>200</v>
      </c>
      <c r="C296" t="s">
        <v>538</v>
      </c>
      <c r="D296" t="s">
        <v>34</v>
      </c>
      <c r="E296" t="s">
        <v>35</v>
      </c>
      <c r="F296" t="s">
        <v>49</v>
      </c>
      <c r="G296" t="s">
        <v>50</v>
      </c>
      <c r="H296" t="s">
        <v>531</v>
      </c>
      <c r="I296" t="s">
        <v>51</v>
      </c>
      <c r="J296" t="s">
        <v>52</v>
      </c>
      <c r="K296">
        <v>6</v>
      </c>
      <c r="L296" t="s">
        <v>40</v>
      </c>
      <c r="M296" t="s">
        <v>53</v>
      </c>
      <c r="N296" t="s">
        <v>54</v>
      </c>
      <c r="O296">
        <v>21</v>
      </c>
      <c r="P296" t="s">
        <v>71</v>
      </c>
      <c r="Q296">
        <v>3000</v>
      </c>
      <c r="R296" t="s">
        <v>44</v>
      </c>
      <c r="S296">
        <v>3631</v>
      </c>
      <c r="T296" t="s">
        <v>389</v>
      </c>
      <c r="U296">
        <v>0</v>
      </c>
      <c r="V296" t="s">
        <v>46</v>
      </c>
      <c r="W296" s="1">
        <v>4866666.55</v>
      </c>
      <c r="X296" s="1">
        <v>4000000</v>
      </c>
      <c r="Y296" s="1">
        <v>4866666.55</v>
      </c>
      <c r="Z296" s="1">
        <v>4866666.55</v>
      </c>
      <c r="AA296" s="1">
        <v>4866666.5999999996</v>
      </c>
      <c r="AB296" s="2">
        <f t="shared" si="26"/>
        <v>-4.9999999813735485E-2</v>
      </c>
      <c r="AC296" s="1">
        <v>4055555.5</v>
      </c>
      <c r="AD296" s="2">
        <f t="shared" si="27"/>
        <v>811111.09999999963</v>
      </c>
      <c r="AE296" s="1">
        <v>3649999.95</v>
      </c>
      <c r="AF296" s="2">
        <f t="shared" si="28"/>
        <v>405555.54999999981</v>
      </c>
      <c r="AG296" s="3">
        <f t="shared" si="29"/>
        <v>0</v>
      </c>
      <c r="AH296">
        <v>0</v>
      </c>
      <c r="AI296" s="1">
        <v>866666.55</v>
      </c>
      <c r="AJ296">
        <v>0</v>
      </c>
      <c r="AK296">
        <v>0</v>
      </c>
      <c r="AL296" s="1">
        <v>866666.55</v>
      </c>
      <c r="AN296" s="1">
        <f t="shared" si="30"/>
        <v>4866666.55</v>
      </c>
      <c r="AO296" s="1">
        <f t="shared" si="31"/>
        <v>0</v>
      </c>
    </row>
    <row r="297" spans="1:41" x14ac:dyDescent="0.3">
      <c r="A297" t="s">
        <v>199</v>
      </c>
      <c r="B297" t="s">
        <v>200</v>
      </c>
      <c r="C297" t="s">
        <v>538</v>
      </c>
      <c r="D297" t="s">
        <v>34</v>
      </c>
      <c r="E297" t="s">
        <v>35</v>
      </c>
      <c r="F297" t="s">
        <v>49</v>
      </c>
      <c r="G297" t="s">
        <v>50</v>
      </c>
      <c r="H297" t="s">
        <v>531</v>
      </c>
      <c r="I297" t="s">
        <v>61</v>
      </c>
      <c r="J297" t="s">
        <v>62</v>
      </c>
      <c r="K297">
        <v>6</v>
      </c>
      <c r="L297" t="s">
        <v>40</v>
      </c>
      <c r="M297" t="s">
        <v>170</v>
      </c>
      <c r="N297" t="s">
        <v>171</v>
      </c>
      <c r="O297">
        <v>4</v>
      </c>
      <c r="P297" t="s">
        <v>172</v>
      </c>
      <c r="Q297">
        <v>3000</v>
      </c>
      <c r="R297" t="s">
        <v>44</v>
      </c>
      <c r="S297">
        <v>3651</v>
      </c>
      <c r="T297" t="s">
        <v>377</v>
      </c>
      <c r="U297">
        <v>0</v>
      </c>
      <c r="V297" t="s">
        <v>46</v>
      </c>
      <c r="W297" s="1">
        <v>3115199.95</v>
      </c>
      <c r="X297" s="1">
        <v>3228216</v>
      </c>
      <c r="Y297" s="1">
        <v>3115199.95</v>
      </c>
      <c r="Z297" s="1">
        <v>3115199.95</v>
      </c>
      <c r="AA297" s="1">
        <v>3115200</v>
      </c>
      <c r="AB297" s="2">
        <f t="shared" si="26"/>
        <v>-4.9999999813735485E-2</v>
      </c>
      <c r="AC297" s="1">
        <v>2596000</v>
      </c>
      <c r="AD297" s="2">
        <f t="shared" si="27"/>
        <v>519200</v>
      </c>
      <c r="AE297" s="1">
        <v>2336400</v>
      </c>
      <c r="AF297" s="2">
        <f t="shared" si="28"/>
        <v>259600</v>
      </c>
      <c r="AG297" s="3">
        <f t="shared" si="29"/>
        <v>0</v>
      </c>
      <c r="AH297" s="1">
        <v>1500000</v>
      </c>
      <c r="AI297">
        <v>0</v>
      </c>
      <c r="AJ297">
        <v>0</v>
      </c>
      <c r="AK297" s="1">
        <v>1613016.05</v>
      </c>
      <c r="AL297" s="1">
        <v>-113016.05</v>
      </c>
      <c r="AN297" s="1">
        <f t="shared" si="30"/>
        <v>3115199.95</v>
      </c>
      <c r="AO297" s="1">
        <f t="shared" si="31"/>
        <v>0</v>
      </c>
    </row>
    <row r="298" spans="1:41" x14ac:dyDescent="0.3">
      <c r="A298" t="s">
        <v>199</v>
      </c>
      <c r="B298" t="s">
        <v>200</v>
      </c>
      <c r="C298" t="s">
        <v>538</v>
      </c>
      <c r="D298" t="s">
        <v>34</v>
      </c>
      <c r="E298" t="s">
        <v>35</v>
      </c>
      <c r="F298" t="s">
        <v>49</v>
      </c>
      <c r="G298" t="s">
        <v>50</v>
      </c>
      <c r="H298" t="s">
        <v>531</v>
      </c>
      <c r="I298" t="s">
        <v>61</v>
      </c>
      <c r="J298" t="s">
        <v>62</v>
      </c>
      <c r="K298">
        <v>6</v>
      </c>
      <c r="L298" t="s">
        <v>40</v>
      </c>
      <c r="M298" t="s">
        <v>170</v>
      </c>
      <c r="N298" t="s">
        <v>171</v>
      </c>
      <c r="O298">
        <v>4</v>
      </c>
      <c r="P298" t="s">
        <v>172</v>
      </c>
      <c r="Q298">
        <v>3000</v>
      </c>
      <c r="R298" t="s">
        <v>44</v>
      </c>
      <c r="S298">
        <v>3661</v>
      </c>
      <c r="T298" t="s">
        <v>378</v>
      </c>
      <c r="U298">
        <v>0</v>
      </c>
      <c r="V298" t="s">
        <v>46</v>
      </c>
      <c r="W298" s="1">
        <v>6171220.2999999998</v>
      </c>
      <c r="X298" s="1">
        <v>7515784</v>
      </c>
      <c r="Y298" s="1">
        <v>6171220.2999999998</v>
      </c>
      <c r="Z298" s="1">
        <v>6171220.2999999998</v>
      </c>
      <c r="AA298" s="1">
        <v>6171220.2999999998</v>
      </c>
      <c r="AB298" s="2">
        <f t="shared" si="26"/>
        <v>0</v>
      </c>
      <c r="AC298" s="1">
        <v>5633183.4000000004</v>
      </c>
      <c r="AD298" s="2">
        <f t="shared" si="27"/>
        <v>538036.89999999944</v>
      </c>
      <c r="AE298" s="1">
        <v>5633183.4000000004</v>
      </c>
      <c r="AF298" s="2">
        <f t="shared" si="28"/>
        <v>0</v>
      </c>
      <c r="AG298" s="3">
        <f t="shared" si="29"/>
        <v>0</v>
      </c>
      <c r="AH298" s="1">
        <v>1500000</v>
      </c>
      <c r="AI298">
        <v>0</v>
      </c>
      <c r="AJ298">
        <v>0</v>
      </c>
      <c r="AK298" s="1">
        <v>2844563.7</v>
      </c>
      <c r="AL298" s="1">
        <v>-1344563.7</v>
      </c>
      <c r="AN298" s="1">
        <f t="shared" si="30"/>
        <v>6171220.2999999998</v>
      </c>
      <c r="AO298" s="1">
        <f t="shared" si="31"/>
        <v>0</v>
      </c>
    </row>
    <row r="299" spans="1:41" x14ac:dyDescent="0.3">
      <c r="A299" t="s">
        <v>199</v>
      </c>
      <c r="B299" t="s">
        <v>200</v>
      </c>
      <c r="C299" t="s">
        <v>540</v>
      </c>
      <c r="D299" t="s">
        <v>122</v>
      </c>
      <c r="E299" t="s">
        <v>123</v>
      </c>
      <c r="F299" t="s">
        <v>49</v>
      </c>
      <c r="G299" t="s">
        <v>50</v>
      </c>
      <c r="H299" t="s">
        <v>531</v>
      </c>
      <c r="I299" t="s">
        <v>124</v>
      </c>
      <c r="J299" t="s">
        <v>125</v>
      </c>
      <c r="K299">
        <v>6</v>
      </c>
      <c r="L299" t="s">
        <v>40</v>
      </c>
      <c r="M299" t="s">
        <v>126</v>
      </c>
      <c r="N299" t="s">
        <v>127</v>
      </c>
      <c r="O299">
        <v>49</v>
      </c>
      <c r="P299" t="s">
        <v>295</v>
      </c>
      <c r="Q299">
        <v>3000</v>
      </c>
      <c r="R299" t="s">
        <v>44</v>
      </c>
      <c r="S299">
        <v>3711</v>
      </c>
      <c r="T299" t="s">
        <v>303</v>
      </c>
      <c r="U299">
        <v>0</v>
      </c>
      <c r="V299" t="s">
        <v>46</v>
      </c>
      <c r="W299" s="1">
        <v>2839.3</v>
      </c>
      <c r="X299">
        <v>0</v>
      </c>
      <c r="Y299" s="1">
        <v>2839.3</v>
      </c>
      <c r="Z299" s="1">
        <v>2839.3</v>
      </c>
      <c r="AA299" s="1">
        <v>2839.3</v>
      </c>
      <c r="AB299" s="2">
        <f t="shared" si="26"/>
        <v>0</v>
      </c>
      <c r="AC299" s="1">
        <v>2839.3</v>
      </c>
      <c r="AD299" s="2">
        <f t="shared" si="27"/>
        <v>0</v>
      </c>
      <c r="AE299" s="1">
        <v>2839.3</v>
      </c>
      <c r="AF299" s="2">
        <f t="shared" si="28"/>
        <v>0</v>
      </c>
      <c r="AG299" s="3">
        <f t="shared" si="29"/>
        <v>0</v>
      </c>
      <c r="AH299">
        <v>0</v>
      </c>
      <c r="AI299" s="1">
        <v>2840.3</v>
      </c>
      <c r="AJ299">
        <v>0</v>
      </c>
      <c r="AK299">
        <v>1</v>
      </c>
      <c r="AL299" s="1">
        <v>2839.3</v>
      </c>
      <c r="AN299" s="1">
        <f t="shared" si="30"/>
        <v>2839.3</v>
      </c>
      <c r="AO299" s="1">
        <f t="shared" si="31"/>
        <v>0</v>
      </c>
    </row>
    <row r="300" spans="1:41" x14ac:dyDescent="0.3">
      <c r="A300" t="s">
        <v>199</v>
      </c>
      <c r="B300" t="s">
        <v>200</v>
      </c>
      <c r="C300" t="s">
        <v>538</v>
      </c>
      <c r="D300" t="s">
        <v>34</v>
      </c>
      <c r="E300" t="s">
        <v>35</v>
      </c>
      <c r="F300" t="s">
        <v>285</v>
      </c>
      <c r="G300" t="s">
        <v>286</v>
      </c>
      <c r="H300" t="s">
        <v>531</v>
      </c>
      <c r="I300" t="s">
        <v>160</v>
      </c>
      <c r="J300" t="s">
        <v>161</v>
      </c>
      <c r="K300">
        <v>1</v>
      </c>
      <c r="L300" t="s">
        <v>184</v>
      </c>
      <c r="M300" t="s">
        <v>244</v>
      </c>
      <c r="N300" t="s">
        <v>245</v>
      </c>
      <c r="O300">
        <v>15</v>
      </c>
      <c r="P300" t="s">
        <v>325</v>
      </c>
      <c r="Q300">
        <v>3000</v>
      </c>
      <c r="R300" t="s">
        <v>44</v>
      </c>
      <c r="S300">
        <v>3711</v>
      </c>
      <c r="T300" t="s">
        <v>303</v>
      </c>
      <c r="U300">
        <v>0</v>
      </c>
      <c r="V300" t="s">
        <v>46</v>
      </c>
      <c r="W300" s="1">
        <v>8710</v>
      </c>
      <c r="X300">
        <v>0</v>
      </c>
      <c r="Y300" s="1">
        <v>8710</v>
      </c>
      <c r="Z300" s="1">
        <v>8710</v>
      </c>
      <c r="AA300" s="1">
        <v>8710</v>
      </c>
      <c r="AB300" s="2">
        <f t="shared" si="26"/>
        <v>0</v>
      </c>
      <c r="AC300" s="1">
        <v>8710</v>
      </c>
      <c r="AD300" s="2">
        <f t="shared" si="27"/>
        <v>0</v>
      </c>
      <c r="AE300" s="1">
        <v>8710</v>
      </c>
      <c r="AF300" s="2">
        <f t="shared" si="28"/>
        <v>0</v>
      </c>
      <c r="AG300" s="3">
        <f t="shared" si="29"/>
        <v>0</v>
      </c>
      <c r="AH300">
        <v>0</v>
      </c>
      <c r="AI300" s="1">
        <v>8710</v>
      </c>
      <c r="AJ300">
        <v>0</v>
      </c>
      <c r="AK300">
        <v>0</v>
      </c>
      <c r="AL300" s="1">
        <v>8710</v>
      </c>
      <c r="AN300" s="1">
        <f t="shared" si="30"/>
        <v>8710</v>
      </c>
      <c r="AO300" s="1">
        <f t="shared" si="31"/>
        <v>0</v>
      </c>
    </row>
    <row r="301" spans="1:41" x14ac:dyDescent="0.3">
      <c r="A301" t="s">
        <v>199</v>
      </c>
      <c r="B301" t="s">
        <v>200</v>
      </c>
      <c r="C301" t="s">
        <v>538</v>
      </c>
      <c r="D301" t="s">
        <v>34</v>
      </c>
      <c r="E301" t="s">
        <v>35</v>
      </c>
      <c r="F301" t="s">
        <v>36</v>
      </c>
      <c r="G301" t="s">
        <v>37</v>
      </c>
      <c r="H301" t="s">
        <v>531</v>
      </c>
      <c r="I301" t="s">
        <v>38</v>
      </c>
      <c r="J301" t="s">
        <v>39</v>
      </c>
      <c r="K301">
        <v>6</v>
      </c>
      <c r="L301" t="s">
        <v>40</v>
      </c>
      <c r="M301" t="s">
        <v>335</v>
      </c>
      <c r="N301" t="s">
        <v>336</v>
      </c>
      <c r="O301">
        <v>18</v>
      </c>
      <c r="P301" t="s">
        <v>337</v>
      </c>
      <c r="Q301">
        <v>3000</v>
      </c>
      <c r="R301" t="s">
        <v>44</v>
      </c>
      <c r="S301">
        <v>3711</v>
      </c>
      <c r="T301" t="s">
        <v>303</v>
      </c>
      <c r="U301">
        <v>0</v>
      </c>
      <c r="V301" t="s">
        <v>46</v>
      </c>
      <c r="W301" s="1">
        <v>29893.9</v>
      </c>
      <c r="X301">
        <v>0</v>
      </c>
      <c r="Y301" s="1">
        <v>22083.9</v>
      </c>
      <c r="Z301" s="1">
        <v>22083.9</v>
      </c>
      <c r="AA301" s="1">
        <v>22083.9</v>
      </c>
      <c r="AB301" s="2">
        <f t="shared" si="26"/>
        <v>0</v>
      </c>
      <c r="AC301" s="1">
        <v>22083.9</v>
      </c>
      <c r="AD301" s="2">
        <f t="shared" si="27"/>
        <v>0</v>
      </c>
      <c r="AE301" s="1">
        <v>22083.9</v>
      </c>
      <c r="AF301" s="2">
        <f t="shared" si="28"/>
        <v>0</v>
      </c>
      <c r="AG301" s="3">
        <f t="shared" si="29"/>
        <v>7810</v>
      </c>
      <c r="AH301">
        <v>0</v>
      </c>
      <c r="AI301" s="1">
        <v>29960</v>
      </c>
      <c r="AJ301">
        <v>0</v>
      </c>
      <c r="AK301">
        <v>66.099999999999994</v>
      </c>
      <c r="AL301" s="1">
        <v>29893.9</v>
      </c>
      <c r="AN301" s="1">
        <f t="shared" si="30"/>
        <v>29893.9</v>
      </c>
      <c r="AO301" s="1">
        <f t="shared" si="31"/>
        <v>7810</v>
      </c>
    </row>
    <row r="302" spans="1:41" x14ac:dyDescent="0.3">
      <c r="A302" t="s">
        <v>199</v>
      </c>
      <c r="B302" t="s">
        <v>200</v>
      </c>
      <c r="C302" t="s">
        <v>538</v>
      </c>
      <c r="D302" t="s">
        <v>34</v>
      </c>
      <c r="E302" t="s">
        <v>35</v>
      </c>
      <c r="F302" t="s">
        <v>49</v>
      </c>
      <c r="G302" t="s">
        <v>50</v>
      </c>
      <c r="H302" t="s">
        <v>531</v>
      </c>
      <c r="I302" t="s">
        <v>61</v>
      </c>
      <c r="J302" t="s">
        <v>62</v>
      </c>
      <c r="K302">
        <v>6</v>
      </c>
      <c r="L302" t="s">
        <v>40</v>
      </c>
      <c r="M302" t="s">
        <v>63</v>
      </c>
      <c r="N302" t="s">
        <v>64</v>
      </c>
      <c r="O302">
        <v>3</v>
      </c>
      <c r="P302" t="s">
        <v>65</v>
      </c>
      <c r="Q302">
        <v>3000</v>
      </c>
      <c r="R302" t="s">
        <v>44</v>
      </c>
      <c r="S302">
        <v>3711</v>
      </c>
      <c r="T302" t="s">
        <v>303</v>
      </c>
      <c r="U302">
        <v>0</v>
      </c>
      <c r="V302" t="s">
        <v>46</v>
      </c>
      <c r="W302" s="1">
        <v>18400.04</v>
      </c>
      <c r="X302">
        <v>0</v>
      </c>
      <c r="Y302" s="1">
        <v>18400.04</v>
      </c>
      <c r="Z302" s="1">
        <v>18400.04</v>
      </c>
      <c r="AA302" s="1">
        <v>18400.04</v>
      </c>
      <c r="AB302" s="2">
        <f t="shared" si="26"/>
        <v>0</v>
      </c>
      <c r="AC302" s="1">
        <v>18400.04</v>
      </c>
      <c r="AD302" s="2">
        <f t="shared" si="27"/>
        <v>0</v>
      </c>
      <c r="AE302" s="1">
        <v>18400.04</v>
      </c>
      <c r="AF302" s="2">
        <f t="shared" si="28"/>
        <v>0</v>
      </c>
      <c r="AG302" s="3">
        <f t="shared" si="29"/>
        <v>0</v>
      </c>
      <c r="AH302">
        <v>0</v>
      </c>
      <c r="AI302" s="1">
        <v>33332.68</v>
      </c>
      <c r="AJ302">
        <v>0</v>
      </c>
      <c r="AK302" s="1">
        <v>14932.64</v>
      </c>
      <c r="AL302" s="1">
        <v>18400.04</v>
      </c>
      <c r="AN302" s="1">
        <f t="shared" si="30"/>
        <v>18400.04</v>
      </c>
      <c r="AO302" s="1">
        <f t="shared" si="31"/>
        <v>0</v>
      </c>
    </row>
    <row r="303" spans="1:41" x14ac:dyDescent="0.3">
      <c r="A303" t="s">
        <v>199</v>
      </c>
      <c r="B303" t="s">
        <v>200</v>
      </c>
      <c r="C303" t="s">
        <v>538</v>
      </c>
      <c r="D303" t="s">
        <v>34</v>
      </c>
      <c r="E303" t="s">
        <v>35</v>
      </c>
      <c r="F303" t="s">
        <v>36</v>
      </c>
      <c r="G303" t="s">
        <v>37</v>
      </c>
      <c r="H303" t="s">
        <v>531</v>
      </c>
      <c r="I303" t="s">
        <v>38</v>
      </c>
      <c r="J303" t="s">
        <v>39</v>
      </c>
      <c r="K303">
        <v>6</v>
      </c>
      <c r="L303" t="s">
        <v>40</v>
      </c>
      <c r="M303" t="s">
        <v>335</v>
      </c>
      <c r="N303" t="s">
        <v>336</v>
      </c>
      <c r="O303">
        <v>18</v>
      </c>
      <c r="P303" t="s">
        <v>337</v>
      </c>
      <c r="Q303">
        <v>3000</v>
      </c>
      <c r="R303" t="s">
        <v>44</v>
      </c>
      <c r="S303">
        <v>3721</v>
      </c>
      <c r="T303" t="s">
        <v>345</v>
      </c>
      <c r="U303">
        <v>0</v>
      </c>
      <c r="V303" t="s">
        <v>46</v>
      </c>
      <c r="W303">
        <v>0</v>
      </c>
      <c r="X303">
        <v>0</v>
      </c>
      <c r="Y303">
        <v>0</v>
      </c>
      <c r="Z303">
        <v>0</v>
      </c>
      <c r="AA303">
        <v>0</v>
      </c>
      <c r="AB303" s="2">
        <f t="shared" si="26"/>
        <v>0</v>
      </c>
      <c r="AC303">
        <v>0</v>
      </c>
      <c r="AD303" s="2">
        <f t="shared" si="27"/>
        <v>0</v>
      </c>
      <c r="AE303">
        <v>0</v>
      </c>
      <c r="AF303" s="2">
        <f t="shared" si="28"/>
        <v>0</v>
      </c>
      <c r="AG303" s="3">
        <f t="shared" si="29"/>
        <v>0</v>
      </c>
      <c r="AH303">
        <v>0</v>
      </c>
      <c r="AI303">
        <v>0</v>
      </c>
      <c r="AJ303">
        <v>0</v>
      </c>
      <c r="AK303">
        <v>0</v>
      </c>
      <c r="AL303">
        <v>0</v>
      </c>
      <c r="AN303" s="1">
        <f t="shared" si="30"/>
        <v>0</v>
      </c>
      <c r="AO303" s="1">
        <f t="shared" si="31"/>
        <v>0</v>
      </c>
    </row>
    <row r="304" spans="1:41" x14ac:dyDescent="0.3">
      <c r="A304" t="s">
        <v>199</v>
      </c>
      <c r="B304" t="s">
        <v>200</v>
      </c>
      <c r="C304" t="s">
        <v>540</v>
      </c>
      <c r="D304" t="s">
        <v>122</v>
      </c>
      <c r="E304" t="s">
        <v>123</v>
      </c>
      <c r="F304" t="s">
        <v>49</v>
      </c>
      <c r="G304" t="s">
        <v>50</v>
      </c>
      <c r="H304" t="s">
        <v>531</v>
      </c>
      <c r="I304" t="s">
        <v>124</v>
      </c>
      <c r="J304" t="s">
        <v>125</v>
      </c>
      <c r="K304">
        <v>6</v>
      </c>
      <c r="L304" t="s">
        <v>40</v>
      </c>
      <c r="M304" t="s">
        <v>126</v>
      </c>
      <c r="N304" t="s">
        <v>127</v>
      </c>
      <c r="O304">
        <v>49</v>
      </c>
      <c r="P304" t="s">
        <v>295</v>
      </c>
      <c r="Q304">
        <v>3000</v>
      </c>
      <c r="R304" t="s">
        <v>44</v>
      </c>
      <c r="S304">
        <v>3751</v>
      </c>
      <c r="T304" t="s">
        <v>304</v>
      </c>
      <c r="U304">
        <v>0</v>
      </c>
      <c r="V304" t="s">
        <v>46</v>
      </c>
      <c r="W304" s="1">
        <v>2192.4</v>
      </c>
      <c r="X304">
        <v>0</v>
      </c>
      <c r="Y304" s="1">
        <v>2192.4</v>
      </c>
      <c r="Z304" s="1">
        <v>2192.4</v>
      </c>
      <c r="AA304" s="1">
        <v>2192.4</v>
      </c>
      <c r="AB304" s="2">
        <f t="shared" si="26"/>
        <v>0</v>
      </c>
      <c r="AC304" s="1">
        <v>2192.4</v>
      </c>
      <c r="AD304" s="2">
        <f t="shared" si="27"/>
        <v>0</v>
      </c>
      <c r="AE304" s="1">
        <v>2192.4</v>
      </c>
      <c r="AF304" s="2">
        <f t="shared" si="28"/>
        <v>0</v>
      </c>
      <c r="AG304" s="3">
        <f t="shared" si="29"/>
        <v>0</v>
      </c>
      <c r="AH304">
        <v>0</v>
      </c>
      <c r="AI304" s="1">
        <v>2195</v>
      </c>
      <c r="AJ304">
        <v>0</v>
      </c>
      <c r="AK304">
        <v>2.6</v>
      </c>
      <c r="AL304" s="1">
        <v>2192.4</v>
      </c>
      <c r="AN304" s="1">
        <f t="shared" si="30"/>
        <v>2192.4</v>
      </c>
      <c r="AO304" s="1">
        <f t="shared" si="31"/>
        <v>0</v>
      </c>
    </row>
    <row r="305" spans="1:41" x14ac:dyDescent="0.3">
      <c r="A305" t="s">
        <v>199</v>
      </c>
      <c r="B305" t="s">
        <v>200</v>
      </c>
      <c r="C305" t="s">
        <v>538</v>
      </c>
      <c r="D305" t="s">
        <v>34</v>
      </c>
      <c r="E305" t="s">
        <v>35</v>
      </c>
      <c r="F305" t="s">
        <v>285</v>
      </c>
      <c r="G305" t="s">
        <v>286</v>
      </c>
      <c r="H305" t="s">
        <v>531</v>
      </c>
      <c r="I305" t="s">
        <v>160</v>
      </c>
      <c r="J305" t="s">
        <v>161</v>
      </c>
      <c r="K305">
        <v>1</v>
      </c>
      <c r="L305" t="s">
        <v>184</v>
      </c>
      <c r="M305" t="s">
        <v>244</v>
      </c>
      <c r="N305" t="s">
        <v>245</v>
      </c>
      <c r="O305">
        <v>15</v>
      </c>
      <c r="P305" t="s">
        <v>325</v>
      </c>
      <c r="Q305">
        <v>3000</v>
      </c>
      <c r="R305" t="s">
        <v>44</v>
      </c>
      <c r="S305">
        <v>3751</v>
      </c>
      <c r="T305" t="s">
        <v>304</v>
      </c>
      <c r="U305">
        <v>0</v>
      </c>
      <c r="V305" t="s">
        <v>46</v>
      </c>
      <c r="W305" s="1">
        <v>1357.98</v>
      </c>
      <c r="X305">
        <v>0</v>
      </c>
      <c r="Y305" s="1">
        <v>1357.98</v>
      </c>
      <c r="Z305" s="1">
        <v>1357.98</v>
      </c>
      <c r="AA305" s="1">
        <v>1357.98</v>
      </c>
      <c r="AB305" s="2">
        <f t="shared" si="26"/>
        <v>0</v>
      </c>
      <c r="AC305" s="1">
        <v>1357.98</v>
      </c>
      <c r="AD305" s="2">
        <f t="shared" si="27"/>
        <v>0</v>
      </c>
      <c r="AE305" s="1">
        <v>1357.98</v>
      </c>
      <c r="AF305" s="2">
        <f t="shared" si="28"/>
        <v>0</v>
      </c>
      <c r="AG305" s="3">
        <f t="shared" si="29"/>
        <v>0</v>
      </c>
      <c r="AH305">
        <v>0</v>
      </c>
      <c r="AI305" s="1">
        <v>1357.98</v>
      </c>
      <c r="AJ305">
        <v>0</v>
      </c>
      <c r="AK305">
        <v>0</v>
      </c>
      <c r="AL305" s="1">
        <v>1357.98</v>
      </c>
      <c r="AN305" s="1">
        <f t="shared" si="30"/>
        <v>1357.98</v>
      </c>
      <c r="AO305" s="1">
        <f t="shared" si="31"/>
        <v>0</v>
      </c>
    </row>
    <row r="306" spans="1:41" x14ac:dyDescent="0.3">
      <c r="A306" t="s">
        <v>199</v>
      </c>
      <c r="B306" t="s">
        <v>200</v>
      </c>
      <c r="C306" t="s">
        <v>538</v>
      </c>
      <c r="D306" t="s">
        <v>34</v>
      </c>
      <c r="E306" t="s">
        <v>35</v>
      </c>
      <c r="F306" t="s">
        <v>36</v>
      </c>
      <c r="G306" t="s">
        <v>37</v>
      </c>
      <c r="H306" t="s">
        <v>531</v>
      </c>
      <c r="I306" t="s">
        <v>38</v>
      </c>
      <c r="J306" t="s">
        <v>39</v>
      </c>
      <c r="K306">
        <v>6</v>
      </c>
      <c r="L306" t="s">
        <v>40</v>
      </c>
      <c r="M306" t="s">
        <v>335</v>
      </c>
      <c r="N306" t="s">
        <v>336</v>
      </c>
      <c r="O306">
        <v>18</v>
      </c>
      <c r="P306" t="s">
        <v>337</v>
      </c>
      <c r="Q306">
        <v>3000</v>
      </c>
      <c r="R306" t="s">
        <v>44</v>
      </c>
      <c r="S306">
        <v>3751</v>
      </c>
      <c r="T306" t="s">
        <v>304</v>
      </c>
      <c r="U306">
        <v>0</v>
      </c>
      <c r="V306" t="s">
        <v>46</v>
      </c>
      <c r="W306" s="1">
        <v>9738.89</v>
      </c>
      <c r="X306">
        <v>0</v>
      </c>
      <c r="Y306" s="1">
        <v>5173.8900000000003</v>
      </c>
      <c r="Z306" s="1">
        <v>5173.8900000000003</v>
      </c>
      <c r="AA306" s="1">
        <v>5173.8900000000003</v>
      </c>
      <c r="AB306" s="2">
        <f t="shared" si="26"/>
        <v>0</v>
      </c>
      <c r="AC306" s="1">
        <v>5173.8900000000003</v>
      </c>
      <c r="AD306" s="2">
        <f t="shared" si="27"/>
        <v>0</v>
      </c>
      <c r="AE306" s="1">
        <v>5173.8900000000003</v>
      </c>
      <c r="AF306" s="2">
        <f t="shared" si="28"/>
        <v>0</v>
      </c>
      <c r="AG306" s="3">
        <f t="shared" si="29"/>
        <v>4564.9999999999991</v>
      </c>
      <c r="AH306">
        <v>0</v>
      </c>
      <c r="AI306" s="1">
        <v>11480</v>
      </c>
      <c r="AJ306">
        <v>0</v>
      </c>
      <c r="AK306" s="1">
        <v>1741.11</v>
      </c>
      <c r="AL306" s="1">
        <v>9738.89</v>
      </c>
      <c r="AN306" s="1">
        <f t="shared" si="30"/>
        <v>9738.89</v>
      </c>
      <c r="AO306" s="1">
        <f t="shared" si="31"/>
        <v>4564.9999999999991</v>
      </c>
    </row>
    <row r="307" spans="1:41" x14ac:dyDescent="0.3">
      <c r="A307" t="s">
        <v>199</v>
      </c>
      <c r="B307" t="s">
        <v>200</v>
      </c>
      <c r="C307" t="s">
        <v>538</v>
      </c>
      <c r="D307" t="s">
        <v>34</v>
      </c>
      <c r="E307" t="s">
        <v>35</v>
      </c>
      <c r="F307" t="s">
        <v>49</v>
      </c>
      <c r="G307" t="s">
        <v>50</v>
      </c>
      <c r="H307" t="s">
        <v>531</v>
      </c>
      <c r="I307" t="s">
        <v>61</v>
      </c>
      <c r="J307" t="s">
        <v>62</v>
      </c>
      <c r="K307">
        <v>6</v>
      </c>
      <c r="L307" t="s">
        <v>40</v>
      </c>
      <c r="M307" t="s">
        <v>63</v>
      </c>
      <c r="N307" t="s">
        <v>64</v>
      </c>
      <c r="O307">
        <v>3</v>
      </c>
      <c r="P307" t="s">
        <v>65</v>
      </c>
      <c r="Q307">
        <v>3000</v>
      </c>
      <c r="R307" t="s">
        <v>44</v>
      </c>
      <c r="S307">
        <v>3751</v>
      </c>
      <c r="T307" t="s">
        <v>304</v>
      </c>
      <c r="U307">
        <v>0</v>
      </c>
      <c r="V307" t="s">
        <v>46</v>
      </c>
      <c r="W307" s="1">
        <v>12309.98</v>
      </c>
      <c r="X307">
        <v>0</v>
      </c>
      <c r="Y307" s="1">
        <v>12309.98</v>
      </c>
      <c r="Z307" s="1">
        <v>12309.98</v>
      </c>
      <c r="AA307" s="1">
        <v>12309.98</v>
      </c>
      <c r="AB307" s="2">
        <f t="shared" si="26"/>
        <v>0</v>
      </c>
      <c r="AC307" s="1">
        <v>12309.98</v>
      </c>
      <c r="AD307" s="2">
        <f t="shared" si="27"/>
        <v>0</v>
      </c>
      <c r="AE307" s="1">
        <v>12309.98</v>
      </c>
      <c r="AF307" s="2">
        <f t="shared" si="28"/>
        <v>0</v>
      </c>
      <c r="AG307" s="3">
        <f t="shared" si="29"/>
        <v>0</v>
      </c>
      <c r="AH307">
        <v>0</v>
      </c>
      <c r="AI307" s="1">
        <v>23397.95</v>
      </c>
      <c r="AJ307">
        <v>0</v>
      </c>
      <c r="AK307" s="1">
        <v>11087.97</v>
      </c>
      <c r="AL307" s="1">
        <v>12309.98</v>
      </c>
      <c r="AN307" s="1">
        <f t="shared" si="30"/>
        <v>12309.98</v>
      </c>
      <c r="AO307" s="1">
        <f t="shared" si="31"/>
        <v>0</v>
      </c>
    </row>
    <row r="308" spans="1:41" x14ac:dyDescent="0.3">
      <c r="A308" t="s">
        <v>199</v>
      </c>
      <c r="B308" t="s">
        <v>200</v>
      </c>
      <c r="C308" t="s">
        <v>539</v>
      </c>
      <c r="D308" t="s">
        <v>283</v>
      </c>
      <c r="E308" t="s">
        <v>284</v>
      </c>
      <c r="F308" t="s">
        <v>285</v>
      </c>
      <c r="G308" t="s">
        <v>286</v>
      </c>
      <c r="H308" t="s">
        <v>531</v>
      </c>
      <c r="I308" t="s">
        <v>95</v>
      </c>
      <c r="J308" t="s">
        <v>96</v>
      </c>
      <c r="K308">
        <v>5</v>
      </c>
      <c r="L308" t="s">
        <v>97</v>
      </c>
      <c r="M308" t="s">
        <v>287</v>
      </c>
      <c r="N308" t="s">
        <v>288</v>
      </c>
      <c r="O308">
        <v>29</v>
      </c>
      <c r="P308" t="s">
        <v>289</v>
      </c>
      <c r="Q308">
        <v>3000</v>
      </c>
      <c r="R308" t="s">
        <v>44</v>
      </c>
      <c r="S308">
        <v>3791</v>
      </c>
      <c r="T308" t="s">
        <v>291</v>
      </c>
      <c r="U308">
        <v>0</v>
      </c>
      <c r="V308" t="s">
        <v>46</v>
      </c>
      <c r="W308">
        <v>0</v>
      </c>
      <c r="X308">
        <v>0</v>
      </c>
      <c r="Y308">
        <v>0</v>
      </c>
      <c r="Z308">
        <v>0</v>
      </c>
      <c r="AA308">
        <v>0</v>
      </c>
      <c r="AB308" s="2">
        <f t="shared" si="26"/>
        <v>0</v>
      </c>
      <c r="AC308">
        <v>0</v>
      </c>
      <c r="AD308" s="2">
        <f t="shared" si="27"/>
        <v>0</v>
      </c>
      <c r="AE308">
        <v>0</v>
      </c>
      <c r="AF308" s="2">
        <f t="shared" si="28"/>
        <v>0</v>
      </c>
      <c r="AG308" s="3">
        <f t="shared" si="29"/>
        <v>0</v>
      </c>
      <c r="AH308" s="1">
        <v>10000</v>
      </c>
      <c r="AI308">
        <v>0</v>
      </c>
      <c r="AJ308">
        <v>0</v>
      </c>
      <c r="AK308" s="1">
        <v>10000</v>
      </c>
      <c r="AL308">
        <v>0</v>
      </c>
      <c r="AN308" s="1">
        <f t="shared" si="30"/>
        <v>0</v>
      </c>
      <c r="AO308" s="1">
        <f t="shared" si="31"/>
        <v>0</v>
      </c>
    </row>
    <row r="309" spans="1:41" x14ac:dyDescent="0.3">
      <c r="A309" t="s">
        <v>199</v>
      </c>
      <c r="B309" t="s">
        <v>200</v>
      </c>
      <c r="C309" t="s">
        <v>538</v>
      </c>
      <c r="D309" t="s">
        <v>34</v>
      </c>
      <c r="E309" t="s">
        <v>35</v>
      </c>
      <c r="F309" t="s">
        <v>285</v>
      </c>
      <c r="G309" t="s">
        <v>286</v>
      </c>
      <c r="H309" t="s">
        <v>531</v>
      </c>
      <c r="I309" t="s">
        <v>160</v>
      </c>
      <c r="J309" t="s">
        <v>161</v>
      </c>
      <c r="K309">
        <v>1</v>
      </c>
      <c r="L309" t="s">
        <v>184</v>
      </c>
      <c r="M309" t="s">
        <v>244</v>
      </c>
      <c r="N309" t="s">
        <v>245</v>
      </c>
      <c r="O309">
        <v>15</v>
      </c>
      <c r="P309" t="s">
        <v>325</v>
      </c>
      <c r="Q309">
        <v>3000</v>
      </c>
      <c r="R309" t="s">
        <v>44</v>
      </c>
      <c r="S309">
        <v>3791</v>
      </c>
      <c r="T309" t="s">
        <v>291</v>
      </c>
      <c r="U309">
        <v>0</v>
      </c>
      <c r="V309" t="s">
        <v>46</v>
      </c>
      <c r="W309" s="1">
        <v>9324.6</v>
      </c>
      <c r="X309">
        <v>0</v>
      </c>
      <c r="Y309" s="1">
        <v>9324.6</v>
      </c>
      <c r="Z309" s="1">
        <v>9324.6</v>
      </c>
      <c r="AA309" s="1">
        <v>9324.6</v>
      </c>
      <c r="AB309" s="2">
        <f t="shared" si="26"/>
        <v>0</v>
      </c>
      <c r="AC309" s="1">
        <v>9324.6</v>
      </c>
      <c r="AD309" s="2">
        <f t="shared" si="27"/>
        <v>0</v>
      </c>
      <c r="AE309" s="1">
        <v>9324.6</v>
      </c>
      <c r="AF309" s="2">
        <f t="shared" si="28"/>
        <v>0</v>
      </c>
      <c r="AG309" s="3">
        <f t="shared" si="29"/>
        <v>0</v>
      </c>
      <c r="AH309">
        <v>0</v>
      </c>
      <c r="AI309" s="1">
        <v>9324.6</v>
      </c>
      <c r="AJ309">
        <v>0</v>
      </c>
      <c r="AK309">
        <v>0</v>
      </c>
      <c r="AL309" s="1">
        <v>9324.6</v>
      </c>
      <c r="AN309" s="1">
        <f t="shared" si="30"/>
        <v>9324.6</v>
      </c>
      <c r="AO309" s="1">
        <f t="shared" si="31"/>
        <v>0</v>
      </c>
    </row>
    <row r="310" spans="1:41" x14ac:dyDescent="0.3">
      <c r="A310" t="s">
        <v>199</v>
      </c>
      <c r="B310" t="s">
        <v>200</v>
      </c>
      <c r="C310" t="s">
        <v>538</v>
      </c>
      <c r="D310" t="s">
        <v>34</v>
      </c>
      <c r="E310" t="s">
        <v>35</v>
      </c>
      <c r="F310" t="s">
        <v>36</v>
      </c>
      <c r="G310" t="s">
        <v>37</v>
      </c>
      <c r="H310" t="s">
        <v>531</v>
      </c>
      <c r="I310" t="s">
        <v>38</v>
      </c>
      <c r="J310" t="s">
        <v>39</v>
      </c>
      <c r="K310">
        <v>6</v>
      </c>
      <c r="L310" t="s">
        <v>40</v>
      </c>
      <c r="M310" t="s">
        <v>335</v>
      </c>
      <c r="N310" t="s">
        <v>336</v>
      </c>
      <c r="O310">
        <v>18</v>
      </c>
      <c r="P310" t="s">
        <v>337</v>
      </c>
      <c r="Q310">
        <v>3000</v>
      </c>
      <c r="R310" t="s">
        <v>44</v>
      </c>
      <c r="S310">
        <v>3791</v>
      </c>
      <c r="T310" t="s">
        <v>291</v>
      </c>
      <c r="U310">
        <v>0</v>
      </c>
      <c r="V310" t="s">
        <v>46</v>
      </c>
      <c r="W310" s="1">
        <v>1771</v>
      </c>
      <c r="X310">
        <v>0</v>
      </c>
      <c r="Y310" s="1">
        <v>1771</v>
      </c>
      <c r="Z310" s="1">
        <v>1771</v>
      </c>
      <c r="AA310" s="1">
        <v>1771</v>
      </c>
      <c r="AB310" s="2">
        <f t="shared" si="26"/>
        <v>0</v>
      </c>
      <c r="AC310" s="1">
        <v>1771</v>
      </c>
      <c r="AD310" s="2">
        <f t="shared" si="27"/>
        <v>0</v>
      </c>
      <c r="AE310" s="1">
        <v>1771</v>
      </c>
      <c r="AF310" s="2">
        <f t="shared" si="28"/>
        <v>0</v>
      </c>
      <c r="AG310" s="3">
        <f t="shared" si="29"/>
        <v>0</v>
      </c>
      <c r="AH310">
        <v>0</v>
      </c>
      <c r="AI310" s="1">
        <v>3500</v>
      </c>
      <c r="AJ310">
        <v>0</v>
      </c>
      <c r="AK310" s="1">
        <v>1729</v>
      </c>
      <c r="AL310" s="1">
        <v>1771</v>
      </c>
      <c r="AN310" s="1">
        <f t="shared" si="30"/>
        <v>1771</v>
      </c>
      <c r="AO310" s="1">
        <f t="shared" si="31"/>
        <v>0</v>
      </c>
    </row>
    <row r="311" spans="1:41" x14ac:dyDescent="0.3">
      <c r="A311" t="s">
        <v>89</v>
      </c>
      <c r="B311" t="s">
        <v>90</v>
      </c>
      <c r="C311" t="s">
        <v>539</v>
      </c>
      <c r="D311" t="s">
        <v>91</v>
      </c>
      <c r="E311" t="s">
        <v>92</v>
      </c>
      <c r="F311" t="s">
        <v>93</v>
      </c>
      <c r="G311" t="s">
        <v>94</v>
      </c>
      <c r="H311" t="s">
        <v>531</v>
      </c>
      <c r="I311" t="s">
        <v>95</v>
      </c>
      <c r="J311" t="s">
        <v>96</v>
      </c>
      <c r="K311">
        <v>5</v>
      </c>
      <c r="L311" t="s">
        <v>97</v>
      </c>
      <c r="M311" t="s">
        <v>98</v>
      </c>
      <c r="N311" t="s">
        <v>99</v>
      </c>
      <c r="O311">
        <v>25</v>
      </c>
      <c r="P311" t="s">
        <v>100</v>
      </c>
      <c r="Q311">
        <v>3000</v>
      </c>
      <c r="R311" t="s">
        <v>44</v>
      </c>
      <c r="S311">
        <v>3821</v>
      </c>
      <c r="T311" t="s">
        <v>102</v>
      </c>
      <c r="U311">
        <v>0</v>
      </c>
      <c r="V311" t="s">
        <v>46</v>
      </c>
      <c r="W311" s="1">
        <v>243000</v>
      </c>
      <c r="X311">
        <v>0</v>
      </c>
      <c r="Y311" s="1">
        <v>240990</v>
      </c>
      <c r="Z311" s="1">
        <v>240990</v>
      </c>
      <c r="AA311">
        <v>0</v>
      </c>
      <c r="AB311" s="2">
        <f t="shared" si="26"/>
        <v>240990</v>
      </c>
      <c r="AC311">
        <v>0</v>
      </c>
      <c r="AD311" s="2">
        <f t="shared" si="27"/>
        <v>0</v>
      </c>
      <c r="AE311">
        <v>0</v>
      </c>
      <c r="AF311" s="2">
        <f t="shared" si="28"/>
        <v>0</v>
      </c>
      <c r="AG311" s="3">
        <f t="shared" si="29"/>
        <v>2010</v>
      </c>
      <c r="AH311" s="1">
        <v>243000</v>
      </c>
      <c r="AI311">
        <v>0</v>
      </c>
      <c r="AJ311">
        <v>0</v>
      </c>
      <c r="AK311">
        <v>0</v>
      </c>
      <c r="AL311" s="1">
        <v>243000</v>
      </c>
      <c r="AN311" s="1">
        <f t="shared" si="30"/>
        <v>243000</v>
      </c>
      <c r="AO311" s="1">
        <f t="shared" si="31"/>
        <v>2010</v>
      </c>
    </row>
    <row r="312" spans="1:41" x14ac:dyDescent="0.3">
      <c r="A312" t="s">
        <v>199</v>
      </c>
      <c r="B312" t="s">
        <v>200</v>
      </c>
      <c r="C312" t="s">
        <v>539</v>
      </c>
      <c r="D312" t="s">
        <v>201</v>
      </c>
      <c r="E312" t="s">
        <v>202</v>
      </c>
      <c r="F312" t="s">
        <v>93</v>
      </c>
      <c r="G312" t="s">
        <v>94</v>
      </c>
      <c r="H312" t="s">
        <v>531</v>
      </c>
      <c r="I312" t="s">
        <v>95</v>
      </c>
      <c r="J312" t="s">
        <v>96</v>
      </c>
      <c r="K312">
        <v>5</v>
      </c>
      <c r="L312" t="s">
        <v>97</v>
      </c>
      <c r="M312" t="s">
        <v>98</v>
      </c>
      <c r="N312" t="s">
        <v>99</v>
      </c>
      <c r="O312">
        <v>26</v>
      </c>
      <c r="P312" t="s">
        <v>209</v>
      </c>
      <c r="Q312">
        <v>3000</v>
      </c>
      <c r="R312" t="s">
        <v>44</v>
      </c>
      <c r="S312">
        <v>3821</v>
      </c>
      <c r="T312" t="s">
        <v>102</v>
      </c>
      <c r="U312">
        <v>0</v>
      </c>
      <c r="V312" t="s">
        <v>46</v>
      </c>
      <c r="W312" s="1">
        <v>4000000</v>
      </c>
      <c r="X312" s="1">
        <v>4000000</v>
      </c>
      <c r="Y312" s="1">
        <v>4000000</v>
      </c>
      <c r="Z312" s="1">
        <v>4000000</v>
      </c>
      <c r="AA312" s="1">
        <v>2853600</v>
      </c>
      <c r="AB312" s="2">
        <f t="shared" si="26"/>
        <v>1146400</v>
      </c>
      <c r="AC312" s="1">
        <v>2853600</v>
      </c>
      <c r="AD312" s="2">
        <f t="shared" si="27"/>
        <v>0</v>
      </c>
      <c r="AE312" s="1">
        <v>2853600</v>
      </c>
      <c r="AF312" s="2">
        <f t="shared" si="28"/>
        <v>0</v>
      </c>
      <c r="AG312" s="3">
        <f t="shared" si="29"/>
        <v>0</v>
      </c>
      <c r="AH312">
        <v>0</v>
      </c>
      <c r="AI312">
        <v>0</v>
      </c>
      <c r="AJ312">
        <v>0</v>
      </c>
      <c r="AK312">
        <v>0</v>
      </c>
      <c r="AL312">
        <v>0</v>
      </c>
      <c r="AN312" s="1">
        <f t="shared" si="30"/>
        <v>4000000</v>
      </c>
      <c r="AO312" s="1">
        <f t="shared" si="31"/>
        <v>0</v>
      </c>
    </row>
    <row r="313" spans="1:41" x14ac:dyDescent="0.3">
      <c r="A313" t="s">
        <v>199</v>
      </c>
      <c r="B313" t="s">
        <v>200</v>
      </c>
      <c r="C313" t="s">
        <v>539</v>
      </c>
      <c r="D313" t="s">
        <v>201</v>
      </c>
      <c r="E313" t="s">
        <v>202</v>
      </c>
      <c r="F313" t="s">
        <v>93</v>
      </c>
      <c r="G313" t="s">
        <v>94</v>
      </c>
      <c r="H313" t="s">
        <v>531</v>
      </c>
      <c r="I313" t="s">
        <v>95</v>
      </c>
      <c r="J313" t="s">
        <v>96</v>
      </c>
      <c r="K313">
        <v>5</v>
      </c>
      <c r="L313" t="s">
        <v>97</v>
      </c>
      <c r="M313" t="s">
        <v>213</v>
      </c>
      <c r="N313" t="s">
        <v>214</v>
      </c>
      <c r="O313">
        <v>30</v>
      </c>
      <c r="P313" t="s">
        <v>215</v>
      </c>
      <c r="Q313">
        <v>3000</v>
      </c>
      <c r="R313" t="s">
        <v>44</v>
      </c>
      <c r="S313">
        <v>3821</v>
      </c>
      <c r="T313" t="s">
        <v>102</v>
      </c>
      <c r="U313">
        <v>0</v>
      </c>
      <c r="V313" t="s">
        <v>46</v>
      </c>
      <c r="W313" s="1">
        <v>74530</v>
      </c>
      <c r="X313">
        <v>0</v>
      </c>
      <c r="Y313" s="1">
        <v>74530</v>
      </c>
      <c r="Z313" s="1">
        <v>74530</v>
      </c>
      <c r="AA313" s="1">
        <v>74530</v>
      </c>
      <c r="AB313" s="2">
        <f t="shared" si="26"/>
        <v>0</v>
      </c>
      <c r="AC313" s="1">
        <v>74530</v>
      </c>
      <c r="AD313" s="2">
        <f t="shared" si="27"/>
        <v>0</v>
      </c>
      <c r="AE313" s="1">
        <v>74530</v>
      </c>
      <c r="AF313" s="2">
        <f t="shared" si="28"/>
        <v>0</v>
      </c>
      <c r="AG313" s="3">
        <f t="shared" si="29"/>
        <v>0</v>
      </c>
      <c r="AH313" s="1">
        <v>75000</v>
      </c>
      <c r="AI313" s="1">
        <v>75000</v>
      </c>
      <c r="AJ313">
        <v>0</v>
      </c>
      <c r="AK313" s="1">
        <v>75470</v>
      </c>
      <c r="AL313" s="1">
        <v>74530</v>
      </c>
      <c r="AN313" s="1">
        <f t="shared" si="30"/>
        <v>74530</v>
      </c>
      <c r="AO313" s="1">
        <f t="shared" si="31"/>
        <v>0</v>
      </c>
    </row>
    <row r="314" spans="1:41" x14ac:dyDescent="0.3">
      <c r="A314" t="s">
        <v>199</v>
      </c>
      <c r="B314" t="s">
        <v>200</v>
      </c>
      <c r="C314" t="s">
        <v>539</v>
      </c>
      <c r="D314" t="s">
        <v>201</v>
      </c>
      <c r="E314" t="s">
        <v>202</v>
      </c>
      <c r="F314" t="s">
        <v>49</v>
      </c>
      <c r="G314" t="s">
        <v>50</v>
      </c>
      <c r="H314" t="s">
        <v>531</v>
      </c>
      <c r="I314" t="s">
        <v>220</v>
      </c>
      <c r="J314" t="s">
        <v>221</v>
      </c>
      <c r="K314">
        <v>4</v>
      </c>
      <c r="L314" t="s">
        <v>222</v>
      </c>
      <c r="M314" t="s">
        <v>223</v>
      </c>
      <c r="N314" t="s">
        <v>224</v>
      </c>
      <c r="O314">
        <v>48</v>
      </c>
      <c r="P314" t="s">
        <v>225</v>
      </c>
      <c r="Q314">
        <v>3000</v>
      </c>
      <c r="R314" t="s">
        <v>44</v>
      </c>
      <c r="S314">
        <v>3821</v>
      </c>
      <c r="T314" t="s">
        <v>102</v>
      </c>
      <c r="U314">
        <v>0</v>
      </c>
      <c r="V314" t="s">
        <v>46</v>
      </c>
      <c r="W314" s="1">
        <v>599981</v>
      </c>
      <c r="X314" s="1">
        <v>500000</v>
      </c>
      <c r="Y314" s="1">
        <v>599981</v>
      </c>
      <c r="Z314" s="1">
        <v>599981</v>
      </c>
      <c r="AA314" s="1">
        <v>599981</v>
      </c>
      <c r="AB314" s="2">
        <f t="shared" si="26"/>
        <v>0</v>
      </c>
      <c r="AC314" s="1">
        <v>599981</v>
      </c>
      <c r="AD314" s="2">
        <f t="shared" si="27"/>
        <v>0</v>
      </c>
      <c r="AE314" s="1">
        <v>599981</v>
      </c>
      <c r="AF314" s="2">
        <f t="shared" si="28"/>
        <v>0</v>
      </c>
      <c r="AG314" s="3">
        <f t="shared" si="29"/>
        <v>0</v>
      </c>
      <c r="AH314" s="1">
        <v>19981</v>
      </c>
      <c r="AI314" s="1">
        <v>100000</v>
      </c>
      <c r="AJ314">
        <v>0</v>
      </c>
      <c r="AK314" s="1">
        <v>20000</v>
      </c>
      <c r="AL314" s="1">
        <v>99981</v>
      </c>
      <c r="AN314" s="1">
        <f t="shared" si="30"/>
        <v>599981</v>
      </c>
      <c r="AO314" s="1">
        <f t="shared" si="31"/>
        <v>0</v>
      </c>
    </row>
    <row r="315" spans="1:41" x14ac:dyDescent="0.3">
      <c r="A315" t="s">
        <v>199</v>
      </c>
      <c r="B315" t="s">
        <v>200</v>
      </c>
      <c r="C315" t="s">
        <v>539</v>
      </c>
      <c r="D315" t="s">
        <v>270</v>
      </c>
      <c r="E315" t="s">
        <v>271</v>
      </c>
      <c r="F315" t="s">
        <v>110</v>
      </c>
      <c r="G315" t="s">
        <v>111</v>
      </c>
      <c r="H315" t="s">
        <v>531</v>
      </c>
      <c r="I315" t="s">
        <v>272</v>
      </c>
      <c r="J315" t="s">
        <v>273</v>
      </c>
      <c r="K315">
        <v>4</v>
      </c>
      <c r="L315" t="s">
        <v>222</v>
      </c>
      <c r="M315" t="s">
        <v>274</v>
      </c>
      <c r="N315" t="s">
        <v>275</v>
      </c>
      <c r="O315">
        <v>56</v>
      </c>
      <c r="P315" t="s">
        <v>276</v>
      </c>
      <c r="Q315">
        <v>3000</v>
      </c>
      <c r="R315" t="s">
        <v>44</v>
      </c>
      <c r="S315">
        <v>3821</v>
      </c>
      <c r="T315" t="s">
        <v>102</v>
      </c>
      <c r="U315">
        <v>0</v>
      </c>
      <c r="V315" t="s">
        <v>46</v>
      </c>
      <c r="W315" s="1">
        <v>56004.800000000003</v>
      </c>
      <c r="X315">
        <v>0</v>
      </c>
      <c r="Y315" s="1">
        <v>56004.800000000003</v>
      </c>
      <c r="Z315" s="1">
        <v>56004.800000000003</v>
      </c>
      <c r="AA315" s="1">
        <v>56004.800000000003</v>
      </c>
      <c r="AB315" s="2">
        <f t="shared" si="26"/>
        <v>0</v>
      </c>
      <c r="AC315">
        <v>0</v>
      </c>
      <c r="AD315" s="2">
        <f t="shared" si="27"/>
        <v>56004.800000000003</v>
      </c>
      <c r="AE315">
        <v>0</v>
      </c>
      <c r="AF315" s="2">
        <f t="shared" si="28"/>
        <v>0</v>
      </c>
      <c r="AG315" s="3">
        <f t="shared" si="29"/>
        <v>0</v>
      </c>
      <c r="AH315">
        <v>0</v>
      </c>
      <c r="AI315" s="1">
        <v>56004.800000000003</v>
      </c>
      <c r="AJ315">
        <v>0</v>
      </c>
      <c r="AK315">
        <v>0</v>
      </c>
      <c r="AL315" s="1">
        <v>56004.800000000003</v>
      </c>
      <c r="AN315" s="1">
        <f t="shared" si="30"/>
        <v>56004.800000000003</v>
      </c>
      <c r="AO315" s="1">
        <f t="shared" si="31"/>
        <v>0</v>
      </c>
    </row>
    <row r="316" spans="1:41" x14ac:dyDescent="0.3">
      <c r="A316" t="s">
        <v>199</v>
      </c>
      <c r="B316" t="s">
        <v>200</v>
      </c>
      <c r="C316" t="s">
        <v>539</v>
      </c>
      <c r="D316" t="s">
        <v>283</v>
      </c>
      <c r="E316" t="s">
        <v>284</v>
      </c>
      <c r="F316" t="s">
        <v>285</v>
      </c>
      <c r="G316" t="s">
        <v>286</v>
      </c>
      <c r="H316" t="s">
        <v>531</v>
      </c>
      <c r="I316" t="s">
        <v>95</v>
      </c>
      <c r="J316" t="s">
        <v>96</v>
      </c>
      <c r="K316">
        <v>5</v>
      </c>
      <c r="L316" t="s">
        <v>97</v>
      </c>
      <c r="M316" t="s">
        <v>287</v>
      </c>
      <c r="N316" t="s">
        <v>288</v>
      </c>
      <c r="O316">
        <v>29</v>
      </c>
      <c r="P316" t="s">
        <v>289</v>
      </c>
      <c r="Q316">
        <v>3000</v>
      </c>
      <c r="R316" t="s">
        <v>44</v>
      </c>
      <c r="S316">
        <v>3821</v>
      </c>
      <c r="T316" t="s">
        <v>102</v>
      </c>
      <c r="U316">
        <v>0</v>
      </c>
      <c r="V316" t="s">
        <v>46</v>
      </c>
      <c r="W316" s="1">
        <v>1246600</v>
      </c>
      <c r="X316" s="1">
        <v>429793.08</v>
      </c>
      <c r="Y316" s="1">
        <v>1246600</v>
      </c>
      <c r="Z316" s="1">
        <v>1246600</v>
      </c>
      <c r="AA316" s="1">
        <v>1171600</v>
      </c>
      <c r="AB316" s="2">
        <f t="shared" si="26"/>
        <v>75000</v>
      </c>
      <c r="AC316" s="1">
        <v>1171600</v>
      </c>
      <c r="AD316" s="2">
        <f t="shared" si="27"/>
        <v>0</v>
      </c>
      <c r="AE316" s="1">
        <v>1171600</v>
      </c>
      <c r="AF316" s="2">
        <f t="shared" si="28"/>
        <v>0</v>
      </c>
      <c r="AG316" s="3">
        <f t="shared" si="29"/>
        <v>0</v>
      </c>
      <c r="AH316" s="1">
        <v>301600</v>
      </c>
      <c r="AI316" s="1">
        <v>918816.24</v>
      </c>
      <c r="AJ316">
        <v>0</v>
      </c>
      <c r="AK316" s="1">
        <v>403609.32</v>
      </c>
      <c r="AL316" s="1">
        <v>816806.92</v>
      </c>
      <c r="AN316" s="1">
        <f t="shared" si="30"/>
        <v>1246600</v>
      </c>
      <c r="AO316" s="1">
        <f t="shared" si="31"/>
        <v>0</v>
      </c>
    </row>
    <row r="317" spans="1:41" x14ac:dyDescent="0.3">
      <c r="A317" t="s">
        <v>199</v>
      </c>
      <c r="B317" t="s">
        <v>200</v>
      </c>
      <c r="C317" t="s">
        <v>539</v>
      </c>
      <c r="D317" t="s">
        <v>283</v>
      </c>
      <c r="E317" t="s">
        <v>284</v>
      </c>
      <c r="F317" t="s">
        <v>285</v>
      </c>
      <c r="G317" t="s">
        <v>286</v>
      </c>
      <c r="H317" t="s">
        <v>531</v>
      </c>
      <c r="I317" t="s">
        <v>95</v>
      </c>
      <c r="J317" t="s">
        <v>96</v>
      </c>
      <c r="K317">
        <v>5</v>
      </c>
      <c r="L317" t="s">
        <v>97</v>
      </c>
      <c r="M317" t="s">
        <v>287</v>
      </c>
      <c r="N317" t="s">
        <v>288</v>
      </c>
      <c r="O317">
        <v>29</v>
      </c>
      <c r="P317" t="s">
        <v>289</v>
      </c>
      <c r="Q317">
        <v>3000</v>
      </c>
      <c r="R317" t="s">
        <v>44</v>
      </c>
      <c r="S317">
        <v>3821</v>
      </c>
      <c r="T317" t="s">
        <v>102</v>
      </c>
      <c r="U317">
        <v>16</v>
      </c>
      <c r="V317" t="s">
        <v>292</v>
      </c>
      <c r="W317" s="1">
        <v>1996400</v>
      </c>
      <c r="X317" s="1">
        <v>1500000</v>
      </c>
      <c r="Y317" s="1">
        <v>1996400</v>
      </c>
      <c r="Z317" s="1">
        <v>1996400</v>
      </c>
      <c r="AA317" s="1">
        <v>1496400</v>
      </c>
      <c r="AB317" s="2">
        <f t="shared" si="26"/>
        <v>500000</v>
      </c>
      <c r="AC317" s="1">
        <v>1496400</v>
      </c>
      <c r="AD317" s="2">
        <f t="shared" si="27"/>
        <v>0</v>
      </c>
      <c r="AE317" s="1">
        <v>1496400</v>
      </c>
      <c r="AF317" s="2">
        <f t="shared" si="28"/>
        <v>0</v>
      </c>
      <c r="AG317" s="3">
        <f t="shared" si="29"/>
        <v>0</v>
      </c>
      <c r="AH317" s="1">
        <v>496400</v>
      </c>
      <c r="AI317">
        <v>0</v>
      </c>
      <c r="AJ317">
        <v>0</v>
      </c>
      <c r="AK317">
        <v>0</v>
      </c>
      <c r="AL317" s="1">
        <v>496400</v>
      </c>
      <c r="AN317" s="1">
        <f t="shared" si="30"/>
        <v>1996400</v>
      </c>
      <c r="AO317" s="1">
        <f t="shared" si="31"/>
        <v>0</v>
      </c>
    </row>
    <row r="318" spans="1:41" x14ac:dyDescent="0.3">
      <c r="A318" t="s">
        <v>199</v>
      </c>
      <c r="B318" t="s">
        <v>200</v>
      </c>
      <c r="C318" t="s">
        <v>539</v>
      </c>
      <c r="D318" t="s">
        <v>283</v>
      </c>
      <c r="E318" t="s">
        <v>284</v>
      </c>
      <c r="F318" t="s">
        <v>285</v>
      </c>
      <c r="G318" t="s">
        <v>286</v>
      </c>
      <c r="H318" t="s">
        <v>531</v>
      </c>
      <c r="I318" t="s">
        <v>95</v>
      </c>
      <c r="J318" t="s">
        <v>96</v>
      </c>
      <c r="K318">
        <v>5</v>
      </c>
      <c r="L318" t="s">
        <v>97</v>
      </c>
      <c r="M318" t="s">
        <v>287</v>
      </c>
      <c r="N318" t="s">
        <v>288</v>
      </c>
      <c r="O318">
        <v>29</v>
      </c>
      <c r="P318" t="s">
        <v>289</v>
      </c>
      <c r="Q318">
        <v>3000</v>
      </c>
      <c r="R318" t="s">
        <v>44</v>
      </c>
      <c r="S318">
        <v>3821</v>
      </c>
      <c r="T318" t="s">
        <v>102</v>
      </c>
      <c r="U318">
        <v>30</v>
      </c>
      <c r="V318" t="s">
        <v>293</v>
      </c>
      <c r="W318" s="1">
        <v>665928.16</v>
      </c>
      <c r="X318" s="1">
        <v>600006.92000000004</v>
      </c>
      <c r="Y318" s="1">
        <v>665928.16</v>
      </c>
      <c r="Z318" s="1">
        <v>665928.16</v>
      </c>
      <c r="AA318" s="1">
        <v>665928.16</v>
      </c>
      <c r="AB318" s="2">
        <f t="shared" si="26"/>
        <v>0</v>
      </c>
      <c r="AC318" s="1">
        <v>665928.16</v>
      </c>
      <c r="AD318" s="2">
        <f t="shared" si="27"/>
        <v>0</v>
      </c>
      <c r="AE318" s="1">
        <v>665928.16</v>
      </c>
      <c r="AF318" s="2">
        <f t="shared" si="28"/>
        <v>0</v>
      </c>
      <c r="AG318" s="3">
        <f t="shared" si="29"/>
        <v>0</v>
      </c>
      <c r="AH318">
        <v>0</v>
      </c>
      <c r="AI318" s="1">
        <v>66440.160000000003</v>
      </c>
      <c r="AJ318">
        <v>0</v>
      </c>
      <c r="AK318">
        <v>518.91999999999996</v>
      </c>
      <c r="AL318" s="1">
        <v>65921.240000000005</v>
      </c>
      <c r="AN318" s="1">
        <f t="shared" si="30"/>
        <v>665928.16</v>
      </c>
      <c r="AO318" s="1">
        <f t="shared" si="31"/>
        <v>0</v>
      </c>
    </row>
    <row r="319" spans="1:41" x14ac:dyDescent="0.3">
      <c r="A319" t="s">
        <v>199</v>
      </c>
      <c r="B319" t="s">
        <v>200</v>
      </c>
      <c r="C319" t="s">
        <v>538</v>
      </c>
      <c r="D319" t="s">
        <v>34</v>
      </c>
      <c r="E319" t="s">
        <v>35</v>
      </c>
      <c r="F319" t="s">
        <v>285</v>
      </c>
      <c r="G319" t="s">
        <v>286</v>
      </c>
      <c r="H319" t="s">
        <v>531</v>
      </c>
      <c r="I319" t="s">
        <v>160</v>
      </c>
      <c r="J319" t="s">
        <v>161</v>
      </c>
      <c r="K319">
        <v>1</v>
      </c>
      <c r="L319" t="s">
        <v>184</v>
      </c>
      <c r="M319" t="s">
        <v>244</v>
      </c>
      <c r="N319" t="s">
        <v>245</v>
      </c>
      <c r="O319">
        <v>15</v>
      </c>
      <c r="P319" t="s">
        <v>325</v>
      </c>
      <c r="Q319">
        <v>3000</v>
      </c>
      <c r="R319" t="s">
        <v>44</v>
      </c>
      <c r="S319">
        <v>3821</v>
      </c>
      <c r="T319" t="s">
        <v>102</v>
      </c>
      <c r="U319">
        <v>0</v>
      </c>
      <c r="V319" t="s">
        <v>46</v>
      </c>
      <c r="W319" s="1">
        <v>3226988</v>
      </c>
      <c r="X319" s="1">
        <v>1500000</v>
      </c>
      <c r="Y319" s="1">
        <v>3226408</v>
      </c>
      <c r="Z319" s="1">
        <v>3226408</v>
      </c>
      <c r="AA319" s="1">
        <v>2916928</v>
      </c>
      <c r="AB319" s="2">
        <f t="shared" si="26"/>
        <v>309480</v>
      </c>
      <c r="AC319" s="1">
        <v>2916928</v>
      </c>
      <c r="AD319" s="2">
        <f t="shared" si="27"/>
        <v>0</v>
      </c>
      <c r="AE319" s="1">
        <v>2916928</v>
      </c>
      <c r="AF319" s="2">
        <f t="shared" si="28"/>
        <v>0</v>
      </c>
      <c r="AG319" s="3">
        <f t="shared" si="29"/>
        <v>580</v>
      </c>
      <c r="AH319" s="1">
        <v>1000000</v>
      </c>
      <c r="AI319" s="1">
        <v>1000000</v>
      </c>
      <c r="AJ319">
        <v>0</v>
      </c>
      <c r="AK319" s="1">
        <v>273012</v>
      </c>
      <c r="AL319" s="1">
        <v>1726988</v>
      </c>
      <c r="AN319" s="1">
        <f t="shared" si="30"/>
        <v>3226988</v>
      </c>
      <c r="AO319" s="1">
        <f t="shared" si="31"/>
        <v>580</v>
      </c>
    </row>
    <row r="320" spans="1:41" x14ac:dyDescent="0.3">
      <c r="A320" t="s">
        <v>199</v>
      </c>
      <c r="B320" t="s">
        <v>200</v>
      </c>
      <c r="C320" t="s">
        <v>538</v>
      </c>
      <c r="D320" t="s">
        <v>34</v>
      </c>
      <c r="E320" t="s">
        <v>35</v>
      </c>
      <c r="F320" t="s">
        <v>36</v>
      </c>
      <c r="G320" t="s">
        <v>37</v>
      </c>
      <c r="H320" t="s">
        <v>531</v>
      </c>
      <c r="I320" t="s">
        <v>38</v>
      </c>
      <c r="J320" t="s">
        <v>39</v>
      </c>
      <c r="K320">
        <v>6</v>
      </c>
      <c r="L320" t="s">
        <v>40</v>
      </c>
      <c r="M320" t="s">
        <v>335</v>
      </c>
      <c r="N320" t="s">
        <v>336</v>
      </c>
      <c r="O320">
        <v>18</v>
      </c>
      <c r="P320" t="s">
        <v>337</v>
      </c>
      <c r="Q320">
        <v>3000</v>
      </c>
      <c r="R320" t="s">
        <v>44</v>
      </c>
      <c r="S320">
        <v>3821</v>
      </c>
      <c r="T320" t="s">
        <v>102</v>
      </c>
      <c r="U320">
        <v>0</v>
      </c>
      <c r="V320" t="s">
        <v>46</v>
      </c>
      <c r="W320" s="1">
        <v>1000000</v>
      </c>
      <c r="X320" s="1">
        <v>1000000</v>
      </c>
      <c r="Y320">
        <v>0</v>
      </c>
      <c r="Z320">
        <v>0</v>
      </c>
      <c r="AA320">
        <v>0</v>
      </c>
      <c r="AB320" s="2">
        <f t="shared" si="26"/>
        <v>0</v>
      </c>
      <c r="AC320">
        <v>0</v>
      </c>
      <c r="AD320" s="2">
        <f t="shared" si="27"/>
        <v>0</v>
      </c>
      <c r="AE320">
        <v>0</v>
      </c>
      <c r="AF320" s="2">
        <f t="shared" si="28"/>
        <v>0</v>
      </c>
      <c r="AG320" s="3">
        <f t="shared" si="29"/>
        <v>1000000</v>
      </c>
      <c r="AH320">
        <v>0</v>
      </c>
      <c r="AI320">
        <v>0</v>
      </c>
      <c r="AJ320">
        <v>0</v>
      </c>
      <c r="AK320">
        <v>0</v>
      </c>
      <c r="AL320">
        <v>0</v>
      </c>
      <c r="AM320" s="5">
        <v>-1000000</v>
      </c>
      <c r="AN320" s="1">
        <f t="shared" si="30"/>
        <v>0</v>
      </c>
      <c r="AO320" s="1">
        <f t="shared" si="31"/>
        <v>0</v>
      </c>
    </row>
    <row r="321" spans="1:41" x14ac:dyDescent="0.3">
      <c r="A321" t="s">
        <v>199</v>
      </c>
      <c r="B321" t="s">
        <v>200</v>
      </c>
      <c r="C321" t="s">
        <v>538</v>
      </c>
      <c r="D321" t="s">
        <v>34</v>
      </c>
      <c r="E321" t="s">
        <v>35</v>
      </c>
      <c r="F321" t="s">
        <v>93</v>
      </c>
      <c r="G321" t="s">
        <v>94</v>
      </c>
      <c r="H321" t="s">
        <v>531</v>
      </c>
      <c r="I321" t="s">
        <v>160</v>
      </c>
      <c r="J321" t="s">
        <v>161</v>
      </c>
      <c r="K321">
        <v>1</v>
      </c>
      <c r="L321" t="s">
        <v>184</v>
      </c>
      <c r="M321" t="s">
        <v>244</v>
      </c>
      <c r="N321" t="s">
        <v>245</v>
      </c>
      <c r="O321">
        <v>14</v>
      </c>
      <c r="P321" t="s">
        <v>357</v>
      </c>
      <c r="Q321">
        <v>3000</v>
      </c>
      <c r="R321" t="s">
        <v>44</v>
      </c>
      <c r="S321">
        <v>3821</v>
      </c>
      <c r="T321" t="s">
        <v>102</v>
      </c>
      <c r="U321">
        <v>0</v>
      </c>
      <c r="V321" t="s">
        <v>46</v>
      </c>
      <c r="W321" s="1">
        <v>4800000.08</v>
      </c>
      <c r="X321" s="1">
        <v>2823470</v>
      </c>
      <c r="Y321" s="1">
        <v>4800000.08</v>
      </c>
      <c r="Z321" s="1">
        <v>4800000.08</v>
      </c>
      <c r="AA321">
        <v>0</v>
      </c>
      <c r="AB321" s="2">
        <f t="shared" si="26"/>
        <v>4800000.08</v>
      </c>
      <c r="AC321">
        <v>0</v>
      </c>
      <c r="AD321" s="2">
        <f t="shared" si="27"/>
        <v>0</v>
      </c>
      <c r="AE321">
        <v>0</v>
      </c>
      <c r="AF321" s="2">
        <f t="shared" si="28"/>
        <v>0</v>
      </c>
      <c r="AG321" s="3">
        <f t="shared" si="29"/>
        <v>0</v>
      </c>
      <c r="AH321">
        <v>0</v>
      </c>
      <c r="AI321" s="1">
        <v>2000000</v>
      </c>
      <c r="AJ321">
        <v>0</v>
      </c>
      <c r="AK321" s="1">
        <v>23469.919999999998</v>
      </c>
      <c r="AL321" s="1">
        <v>1976530.08</v>
      </c>
      <c r="AN321" s="1">
        <f t="shared" si="30"/>
        <v>4800000.08</v>
      </c>
      <c r="AO321" s="1">
        <f t="shared" si="31"/>
        <v>0</v>
      </c>
    </row>
    <row r="322" spans="1:41" x14ac:dyDescent="0.3">
      <c r="A322" t="s">
        <v>199</v>
      </c>
      <c r="B322" t="s">
        <v>200</v>
      </c>
      <c r="C322" t="s">
        <v>538</v>
      </c>
      <c r="D322" t="s">
        <v>34</v>
      </c>
      <c r="E322" t="s">
        <v>35</v>
      </c>
      <c r="F322" t="s">
        <v>49</v>
      </c>
      <c r="G322" t="s">
        <v>50</v>
      </c>
      <c r="H322" t="s">
        <v>531</v>
      </c>
      <c r="I322" t="s">
        <v>61</v>
      </c>
      <c r="J322" t="s">
        <v>62</v>
      </c>
      <c r="K322">
        <v>5</v>
      </c>
      <c r="L322" t="s">
        <v>97</v>
      </c>
      <c r="M322" t="s">
        <v>370</v>
      </c>
      <c r="N322" t="s">
        <v>371</v>
      </c>
      <c r="O322">
        <v>2</v>
      </c>
      <c r="P322" t="s">
        <v>372</v>
      </c>
      <c r="Q322">
        <v>3000</v>
      </c>
      <c r="R322" t="s">
        <v>44</v>
      </c>
      <c r="S322">
        <v>3821</v>
      </c>
      <c r="T322" t="s">
        <v>102</v>
      </c>
      <c r="U322">
        <v>0</v>
      </c>
      <c r="V322" t="s">
        <v>46</v>
      </c>
      <c r="W322" s="1">
        <v>905238.23</v>
      </c>
      <c r="X322" s="1">
        <v>492000</v>
      </c>
      <c r="Y322" s="1">
        <v>3855234.23</v>
      </c>
      <c r="Z322" s="1">
        <v>905238.23</v>
      </c>
      <c r="AA322" s="1">
        <v>888638.23</v>
      </c>
      <c r="AB322" s="2">
        <f t="shared" si="26"/>
        <v>16600</v>
      </c>
      <c r="AC322" s="1">
        <v>888638.23</v>
      </c>
      <c r="AD322" s="2">
        <f t="shared" si="27"/>
        <v>0</v>
      </c>
      <c r="AE322" s="1">
        <v>888638.23</v>
      </c>
      <c r="AF322" s="2">
        <f t="shared" si="28"/>
        <v>0</v>
      </c>
      <c r="AG322" s="3">
        <f t="shared" si="29"/>
        <v>-2949996</v>
      </c>
      <c r="AH322" s="1">
        <v>358588.4</v>
      </c>
      <c r="AI322" s="1">
        <v>83650</v>
      </c>
      <c r="AJ322">
        <v>0</v>
      </c>
      <c r="AK322" s="1">
        <v>29000.17</v>
      </c>
      <c r="AL322" s="1">
        <v>413238.23</v>
      </c>
      <c r="AM322" s="5">
        <v>3000000</v>
      </c>
      <c r="AN322" s="1">
        <f t="shared" si="30"/>
        <v>3905238.23</v>
      </c>
      <c r="AO322" s="1">
        <f t="shared" si="31"/>
        <v>50004</v>
      </c>
    </row>
    <row r="323" spans="1:41" x14ac:dyDescent="0.3">
      <c r="A323" t="s">
        <v>199</v>
      </c>
      <c r="B323" t="s">
        <v>200</v>
      </c>
      <c r="C323" t="s">
        <v>538</v>
      </c>
      <c r="D323" t="s">
        <v>34</v>
      </c>
      <c r="E323" t="s">
        <v>35</v>
      </c>
      <c r="F323" t="s">
        <v>49</v>
      </c>
      <c r="G323" t="s">
        <v>50</v>
      </c>
      <c r="H323" t="s">
        <v>531</v>
      </c>
      <c r="I323" t="s">
        <v>61</v>
      </c>
      <c r="J323" t="s">
        <v>62</v>
      </c>
      <c r="K323">
        <v>5</v>
      </c>
      <c r="L323" t="s">
        <v>97</v>
      </c>
      <c r="M323" t="s">
        <v>373</v>
      </c>
      <c r="N323" t="s">
        <v>374</v>
      </c>
      <c r="O323">
        <v>5</v>
      </c>
      <c r="P323" t="s">
        <v>375</v>
      </c>
      <c r="Q323">
        <v>3000</v>
      </c>
      <c r="R323" t="s">
        <v>44</v>
      </c>
      <c r="S323">
        <v>3821</v>
      </c>
      <c r="T323" t="s">
        <v>102</v>
      </c>
      <c r="U323">
        <v>0</v>
      </c>
      <c r="V323" t="s">
        <v>46</v>
      </c>
      <c r="W323" s="1">
        <v>499500</v>
      </c>
      <c r="X323" s="1">
        <v>500000</v>
      </c>
      <c r="Y323" s="1">
        <v>499500</v>
      </c>
      <c r="Z323" s="1">
        <v>499500</v>
      </c>
      <c r="AA323" s="1">
        <v>499500</v>
      </c>
      <c r="AB323" s="2">
        <f t="shared" si="26"/>
        <v>0</v>
      </c>
      <c r="AC323" s="1">
        <v>499500</v>
      </c>
      <c r="AD323" s="2">
        <f t="shared" si="27"/>
        <v>0</v>
      </c>
      <c r="AE323" s="1">
        <v>499500</v>
      </c>
      <c r="AF323" s="2">
        <f t="shared" si="28"/>
        <v>0</v>
      </c>
      <c r="AG323" s="3">
        <f t="shared" si="29"/>
        <v>0</v>
      </c>
      <c r="AH323">
        <v>0</v>
      </c>
      <c r="AI323">
        <v>0</v>
      </c>
      <c r="AJ323">
        <v>0</v>
      </c>
      <c r="AK323">
        <v>500</v>
      </c>
      <c r="AL323">
        <v>-500</v>
      </c>
      <c r="AN323" s="1">
        <f t="shared" si="30"/>
        <v>499500</v>
      </c>
      <c r="AO323" s="1">
        <f t="shared" si="31"/>
        <v>0</v>
      </c>
    </row>
    <row r="324" spans="1:41" x14ac:dyDescent="0.3">
      <c r="A324" t="s">
        <v>199</v>
      </c>
      <c r="B324" t="s">
        <v>200</v>
      </c>
      <c r="C324" t="s">
        <v>538</v>
      </c>
      <c r="D324" t="s">
        <v>34</v>
      </c>
      <c r="E324" t="s">
        <v>35</v>
      </c>
      <c r="F324" t="s">
        <v>49</v>
      </c>
      <c r="G324" t="s">
        <v>50</v>
      </c>
      <c r="H324" t="s">
        <v>531</v>
      </c>
      <c r="I324" t="s">
        <v>51</v>
      </c>
      <c r="J324" t="s">
        <v>52</v>
      </c>
      <c r="K324">
        <v>6</v>
      </c>
      <c r="L324" t="s">
        <v>40</v>
      </c>
      <c r="M324" t="s">
        <v>53</v>
      </c>
      <c r="N324" t="s">
        <v>54</v>
      </c>
      <c r="O324">
        <v>21</v>
      </c>
      <c r="P324" t="s">
        <v>71</v>
      </c>
      <c r="Q324">
        <v>3000</v>
      </c>
      <c r="R324" t="s">
        <v>44</v>
      </c>
      <c r="S324">
        <v>3821</v>
      </c>
      <c r="T324" t="s">
        <v>102</v>
      </c>
      <c r="U324">
        <v>0</v>
      </c>
      <c r="V324" t="s">
        <v>46</v>
      </c>
      <c r="W324" s="1">
        <v>628841.84</v>
      </c>
      <c r="X324">
        <v>0</v>
      </c>
      <c r="Y324" s="1">
        <v>628841.84</v>
      </c>
      <c r="Z324" s="1">
        <v>628841.84</v>
      </c>
      <c r="AA324" s="1">
        <v>525307.18999999994</v>
      </c>
      <c r="AB324" s="2">
        <f t="shared" si="26"/>
        <v>103534.65000000002</v>
      </c>
      <c r="AC324" s="1">
        <v>525307.18999999994</v>
      </c>
      <c r="AD324" s="2">
        <f t="shared" si="27"/>
        <v>0</v>
      </c>
      <c r="AE324">
        <v>0</v>
      </c>
      <c r="AF324" s="2">
        <f t="shared" si="28"/>
        <v>525307.18999999994</v>
      </c>
      <c r="AG324" s="3">
        <f t="shared" si="29"/>
        <v>0</v>
      </c>
      <c r="AH324" s="1">
        <v>525307.19999999995</v>
      </c>
      <c r="AI324" s="1">
        <v>114260</v>
      </c>
      <c r="AJ324">
        <v>0</v>
      </c>
      <c r="AK324" s="1">
        <v>10725.36</v>
      </c>
      <c r="AL324" s="1">
        <v>628841.84</v>
      </c>
      <c r="AN324" s="1">
        <f t="shared" si="30"/>
        <v>628841.84</v>
      </c>
      <c r="AO324" s="1">
        <f t="shared" si="31"/>
        <v>0</v>
      </c>
    </row>
    <row r="325" spans="1:41" x14ac:dyDescent="0.3">
      <c r="A325" t="s">
        <v>199</v>
      </c>
      <c r="B325" t="s">
        <v>200</v>
      </c>
      <c r="C325" t="s">
        <v>538</v>
      </c>
      <c r="D325" t="s">
        <v>34</v>
      </c>
      <c r="E325" t="s">
        <v>35</v>
      </c>
      <c r="F325" t="s">
        <v>182</v>
      </c>
      <c r="G325" t="s">
        <v>183</v>
      </c>
      <c r="H325" t="s">
        <v>531</v>
      </c>
      <c r="I325" t="s">
        <v>160</v>
      </c>
      <c r="J325" t="s">
        <v>161</v>
      </c>
      <c r="K325">
        <v>1</v>
      </c>
      <c r="L325" t="s">
        <v>184</v>
      </c>
      <c r="M325" t="s">
        <v>185</v>
      </c>
      <c r="N325" t="s">
        <v>186</v>
      </c>
      <c r="O325">
        <v>7</v>
      </c>
      <c r="P325" t="s">
        <v>187</v>
      </c>
      <c r="Q325">
        <v>3000</v>
      </c>
      <c r="R325" t="s">
        <v>44</v>
      </c>
      <c r="S325">
        <v>3821</v>
      </c>
      <c r="T325" t="s">
        <v>102</v>
      </c>
      <c r="U325">
        <v>0</v>
      </c>
      <c r="V325" t="s">
        <v>46</v>
      </c>
      <c r="W325" s="1">
        <v>68208</v>
      </c>
      <c r="X325">
        <v>0</v>
      </c>
      <c r="Y325" s="1">
        <v>364187.8</v>
      </c>
      <c r="Z325" s="1">
        <v>64385.8</v>
      </c>
      <c r="AA325">
        <v>0</v>
      </c>
      <c r="AB325" s="2">
        <f t="shared" si="26"/>
        <v>64385.8</v>
      </c>
      <c r="AC325">
        <v>0</v>
      </c>
      <c r="AD325" s="2">
        <f t="shared" si="27"/>
        <v>0</v>
      </c>
      <c r="AE325">
        <v>0</v>
      </c>
      <c r="AF325" s="2">
        <f t="shared" si="28"/>
        <v>0</v>
      </c>
      <c r="AG325" s="3">
        <f t="shared" si="29"/>
        <v>-295979.8</v>
      </c>
      <c r="AH325" s="1">
        <v>160000</v>
      </c>
      <c r="AI325">
        <v>0</v>
      </c>
      <c r="AJ325">
        <v>0</v>
      </c>
      <c r="AK325" s="1">
        <v>91792</v>
      </c>
      <c r="AL325" s="1">
        <v>68208</v>
      </c>
      <c r="AM325" s="5">
        <v>295979.8</v>
      </c>
      <c r="AN325" s="1">
        <f t="shared" si="30"/>
        <v>364187.8</v>
      </c>
      <c r="AO325" s="1">
        <f t="shared" si="31"/>
        <v>0</v>
      </c>
    </row>
    <row r="326" spans="1:41" x14ac:dyDescent="0.3">
      <c r="A326" t="s">
        <v>199</v>
      </c>
      <c r="B326" t="s">
        <v>200</v>
      </c>
      <c r="C326" t="s">
        <v>538</v>
      </c>
      <c r="D326" t="s">
        <v>158</v>
      </c>
      <c r="E326" t="s">
        <v>159</v>
      </c>
      <c r="F326" t="s">
        <v>49</v>
      </c>
      <c r="G326" t="s">
        <v>50</v>
      </c>
      <c r="H326" t="s">
        <v>531</v>
      </c>
      <c r="I326" t="s">
        <v>160</v>
      </c>
      <c r="J326" t="s">
        <v>161</v>
      </c>
      <c r="K326">
        <v>3</v>
      </c>
      <c r="L326" t="s">
        <v>134</v>
      </c>
      <c r="M326" t="s">
        <v>162</v>
      </c>
      <c r="N326" t="s">
        <v>163</v>
      </c>
      <c r="O326">
        <v>11</v>
      </c>
      <c r="P326" t="s">
        <v>422</v>
      </c>
      <c r="Q326">
        <v>3000</v>
      </c>
      <c r="R326" t="s">
        <v>44</v>
      </c>
      <c r="S326">
        <v>3821</v>
      </c>
      <c r="T326" t="s">
        <v>102</v>
      </c>
      <c r="U326">
        <v>0</v>
      </c>
      <c r="V326" t="s">
        <v>46</v>
      </c>
      <c r="W326" s="1">
        <v>47281.599999999999</v>
      </c>
      <c r="X326">
        <v>0</v>
      </c>
      <c r="Y326" s="1">
        <v>47281.599999999999</v>
      </c>
      <c r="Z326" s="1">
        <v>47281.599999999999</v>
      </c>
      <c r="AA326" s="1">
        <v>47281.599999999999</v>
      </c>
      <c r="AB326" s="2">
        <f t="shared" si="26"/>
        <v>0</v>
      </c>
      <c r="AC326" s="1">
        <v>47281.599999999999</v>
      </c>
      <c r="AD326" s="2">
        <f t="shared" si="27"/>
        <v>0</v>
      </c>
      <c r="AE326" s="1">
        <v>47281.599999999999</v>
      </c>
      <c r="AF326" s="2">
        <f t="shared" si="28"/>
        <v>0</v>
      </c>
      <c r="AG326" s="3">
        <f t="shared" si="29"/>
        <v>0</v>
      </c>
      <c r="AH326">
        <v>0</v>
      </c>
      <c r="AI326" s="1">
        <v>50000</v>
      </c>
      <c r="AJ326">
        <v>0</v>
      </c>
      <c r="AK326" s="1">
        <v>2718.4</v>
      </c>
      <c r="AL326" s="1">
        <v>47281.599999999999</v>
      </c>
      <c r="AN326" s="1">
        <f t="shared" si="30"/>
        <v>47281.599999999999</v>
      </c>
      <c r="AO326" s="1">
        <f t="shared" si="31"/>
        <v>0</v>
      </c>
    </row>
    <row r="327" spans="1:41" x14ac:dyDescent="0.3">
      <c r="A327" t="s">
        <v>199</v>
      </c>
      <c r="B327" t="s">
        <v>200</v>
      </c>
      <c r="C327" t="s">
        <v>540</v>
      </c>
      <c r="D327" t="s">
        <v>431</v>
      </c>
      <c r="E327" t="s">
        <v>432</v>
      </c>
      <c r="F327" t="s">
        <v>49</v>
      </c>
      <c r="G327" t="s">
        <v>50</v>
      </c>
      <c r="H327" t="s">
        <v>531</v>
      </c>
      <c r="I327" t="s">
        <v>406</v>
      </c>
      <c r="J327" t="s">
        <v>407</v>
      </c>
      <c r="K327">
        <v>8</v>
      </c>
      <c r="L327" t="s">
        <v>433</v>
      </c>
      <c r="M327" t="s">
        <v>438</v>
      </c>
      <c r="N327" t="s">
        <v>439</v>
      </c>
      <c r="O327">
        <v>42</v>
      </c>
      <c r="P327" t="s">
        <v>440</v>
      </c>
      <c r="Q327">
        <v>3000</v>
      </c>
      <c r="R327" t="s">
        <v>44</v>
      </c>
      <c r="S327">
        <v>3821</v>
      </c>
      <c r="T327" t="s">
        <v>102</v>
      </c>
      <c r="U327">
        <v>0</v>
      </c>
      <c r="V327" t="s">
        <v>46</v>
      </c>
      <c r="W327" s="1">
        <v>1154680</v>
      </c>
      <c r="X327" s="1">
        <v>100006.84</v>
      </c>
      <c r="Y327" s="1">
        <v>1154680</v>
      </c>
      <c r="Z327" s="1">
        <v>1154680</v>
      </c>
      <c r="AA327" s="1">
        <v>864680</v>
      </c>
      <c r="AB327" s="2">
        <f t="shared" ref="AB327:AB391" si="32">Z327-AA327</f>
        <v>290000</v>
      </c>
      <c r="AC327" s="1">
        <v>775360</v>
      </c>
      <c r="AD327" s="2">
        <f t="shared" ref="AD327:AD391" si="33">AA327-AC327</f>
        <v>89320</v>
      </c>
      <c r="AE327" s="1">
        <v>775360</v>
      </c>
      <c r="AF327" s="2">
        <f t="shared" ref="AF327:AF391" si="34">AC327-AE327</f>
        <v>0</v>
      </c>
      <c r="AG327" s="3">
        <f t="shared" ref="AG327:AG391" si="35">W327-Y327</f>
        <v>0</v>
      </c>
      <c r="AH327">
        <v>0</v>
      </c>
      <c r="AI327" s="1">
        <v>1350276</v>
      </c>
      <c r="AJ327">
        <v>0</v>
      </c>
      <c r="AK327" s="1">
        <v>295602.84000000003</v>
      </c>
      <c r="AL327" s="1">
        <v>1054673.1599999999</v>
      </c>
      <c r="AN327" s="1">
        <f t="shared" si="30"/>
        <v>1154680</v>
      </c>
      <c r="AO327" s="1">
        <f t="shared" si="31"/>
        <v>0</v>
      </c>
    </row>
    <row r="328" spans="1:41" x14ac:dyDescent="0.3">
      <c r="A328" t="s">
        <v>199</v>
      </c>
      <c r="B328" t="s">
        <v>200</v>
      </c>
      <c r="C328" t="s">
        <v>540</v>
      </c>
      <c r="D328" t="s">
        <v>431</v>
      </c>
      <c r="E328" t="s">
        <v>432</v>
      </c>
      <c r="F328" t="s">
        <v>49</v>
      </c>
      <c r="G328" t="s">
        <v>50</v>
      </c>
      <c r="H328" t="s">
        <v>531</v>
      </c>
      <c r="I328" t="s">
        <v>406</v>
      </c>
      <c r="J328" t="s">
        <v>407</v>
      </c>
      <c r="K328">
        <v>8</v>
      </c>
      <c r="L328" t="s">
        <v>433</v>
      </c>
      <c r="M328" t="s">
        <v>438</v>
      </c>
      <c r="N328" t="s">
        <v>439</v>
      </c>
      <c r="O328">
        <v>42</v>
      </c>
      <c r="P328" t="s">
        <v>440</v>
      </c>
      <c r="Q328">
        <v>3000</v>
      </c>
      <c r="R328" t="s">
        <v>44</v>
      </c>
      <c r="S328">
        <v>3821</v>
      </c>
      <c r="T328" t="s">
        <v>102</v>
      </c>
      <c r="U328">
        <v>19</v>
      </c>
      <c r="V328" t="s">
        <v>445</v>
      </c>
      <c r="W328" s="1">
        <v>445000</v>
      </c>
      <c r="X328" s="1">
        <v>400006.84</v>
      </c>
      <c r="Y328" s="1">
        <v>445000</v>
      </c>
      <c r="Z328" s="1">
        <v>445000</v>
      </c>
      <c r="AA328" s="1">
        <v>445000</v>
      </c>
      <c r="AB328" s="2">
        <f t="shared" si="32"/>
        <v>0</v>
      </c>
      <c r="AC328" s="1">
        <v>445000</v>
      </c>
      <c r="AD328" s="2">
        <f t="shared" si="33"/>
        <v>0</v>
      </c>
      <c r="AE328" s="1">
        <v>445000</v>
      </c>
      <c r="AF328" s="2">
        <f t="shared" si="34"/>
        <v>0</v>
      </c>
      <c r="AG328" s="3">
        <f t="shared" si="35"/>
        <v>0</v>
      </c>
      <c r="AH328">
        <v>0</v>
      </c>
      <c r="AI328" s="1">
        <v>50000</v>
      </c>
      <c r="AJ328">
        <v>0</v>
      </c>
      <c r="AK328" s="1">
        <v>5006.84</v>
      </c>
      <c r="AL328" s="1">
        <v>44993.16</v>
      </c>
      <c r="AN328" s="1">
        <f t="shared" ref="AN328:AN392" si="36">W328+AM328</f>
        <v>445000</v>
      </c>
      <c r="AO328" s="1">
        <f t="shared" ref="AO328:AO392" si="37">AN328-Y328</f>
        <v>0</v>
      </c>
    </row>
    <row r="329" spans="1:41" x14ac:dyDescent="0.3">
      <c r="A329" t="s">
        <v>199</v>
      </c>
      <c r="B329" t="s">
        <v>200</v>
      </c>
      <c r="C329" t="s">
        <v>540</v>
      </c>
      <c r="D329" t="s">
        <v>431</v>
      </c>
      <c r="E329" t="s">
        <v>432</v>
      </c>
      <c r="F329" t="s">
        <v>49</v>
      </c>
      <c r="G329" t="s">
        <v>50</v>
      </c>
      <c r="H329" t="s">
        <v>531</v>
      </c>
      <c r="I329" t="s">
        <v>406</v>
      </c>
      <c r="J329" t="s">
        <v>407</v>
      </c>
      <c r="K329">
        <v>8</v>
      </c>
      <c r="L329" t="s">
        <v>433</v>
      </c>
      <c r="M329" t="s">
        <v>438</v>
      </c>
      <c r="N329" t="s">
        <v>439</v>
      </c>
      <c r="O329">
        <v>42</v>
      </c>
      <c r="P329" t="s">
        <v>440</v>
      </c>
      <c r="Q329">
        <v>3000</v>
      </c>
      <c r="R329" t="s">
        <v>44</v>
      </c>
      <c r="S329">
        <v>3821</v>
      </c>
      <c r="T329" t="s">
        <v>102</v>
      </c>
      <c r="U329">
        <v>20</v>
      </c>
      <c r="V329" t="s">
        <v>446</v>
      </c>
      <c r="W329" s="1">
        <v>448000</v>
      </c>
      <c r="X329" s="1">
        <v>400006.84</v>
      </c>
      <c r="Y329" s="1">
        <v>448000</v>
      </c>
      <c r="Z329" s="1">
        <v>448000</v>
      </c>
      <c r="AA329" s="1">
        <v>448000</v>
      </c>
      <c r="AB329" s="2">
        <f t="shared" si="32"/>
        <v>0</v>
      </c>
      <c r="AC329" s="1">
        <v>448000</v>
      </c>
      <c r="AD329" s="2">
        <f t="shared" si="33"/>
        <v>0</v>
      </c>
      <c r="AE329" s="1">
        <v>448000</v>
      </c>
      <c r="AF329" s="2">
        <f t="shared" si="34"/>
        <v>0</v>
      </c>
      <c r="AG329" s="3">
        <f t="shared" si="35"/>
        <v>0</v>
      </c>
      <c r="AH329">
        <v>0</v>
      </c>
      <c r="AI329" s="1">
        <v>50000</v>
      </c>
      <c r="AJ329">
        <v>0</v>
      </c>
      <c r="AK329" s="1">
        <v>2006.84</v>
      </c>
      <c r="AL329" s="1">
        <v>47993.16</v>
      </c>
      <c r="AN329" s="1">
        <f t="shared" si="36"/>
        <v>448000</v>
      </c>
      <c r="AO329" s="1">
        <f t="shared" si="37"/>
        <v>0</v>
      </c>
    </row>
    <row r="330" spans="1:41" x14ac:dyDescent="0.3">
      <c r="A330" t="s">
        <v>199</v>
      </c>
      <c r="B330" t="s">
        <v>200</v>
      </c>
      <c r="C330" t="s">
        <v>540</v>
      </c>
      <c r="D330" t="s">
        <v>431</v>
      </c>
      <c r="E330" t="s">
        <v>432</v>
      </c>
      <c r="F330" t="s">
        <v>49</v>
      </c>
      <c r="G330" t="s">
        <v>50</v>
      </c>
      <c r="H330" t="s">
        <v>531</v>
      </c>
      <c r="I330" t="s">
        <v>406</v>
      </c>
      <c r="J330" t="s">
        <v>407</v>
      </c>
      <c r="K330">
        <v>8</v>
      </c>
      <c r="L330" t="s">
        <v>433</v>
      </c>
      <c r="M330" t="s">
        <v>438</v>
      </c>
      <c r="N330" t="s">
        <v>439</v>
      </c>
      <c r="O330">
        <v>42</v>
      </c>
      <c r="P330" t="s">
        <v>440</v>
      </c>
      <c r="Q330">
        <v>3000</v>
      </c>
      <c r="R330" t="s">
        <v>44</v>
      </c>
      <c r="S330">
        <v>3821</v>
      </c>
      <c r="T330" t="s">
        <v>102</v>
      </c>
      <c r="U330">
        <v>21</v>
      </c>
      <c r="V330" t="s">
        <v>447</v>
      </c>
      <c r="W330" s="1">
        <v>497495</v>
      </c>
      <c r="X330" s="1">
        <v>499993.16</v>
      </c>
      <c r="Y330" s="1">
        <v>497495</v>
      </c>
      <c r="Z330" s="1">
        <v>497495</v>
      </c>
      <c r="AA330" s="1">
        <v>207495</v>
      </c>
      <c r="AB330" s="2">
        <f t="shared" si="32"/>
        <v>290000</v>
      </c>
      <c r="AC330" s="1">
        <v>207495</v>
      </c>
      <c r="AD330" s="2">
        <f t="shared" si="33"/>
        <v>0</v>
      </c>
      <c r="AE330" s="1">
        <v>207495</v>
      </c>
      <c r="AF330" s="2">
        <f t="shared" si="34"/>
        <v>0</v>
      </c>
      <c r="AG330" s="3">
        <f t="shared" si="35"/>
        <v>0</v>
      </c>
      <c r="AH330">
        <v>0</v>
      </c>
      <c r="AI330">
        <v>6.84</v>
      </c>
      <c r="AJ330">
        <v>0</v>
      </c>
      <c r="AK330" s="1">
        <v>2505</v>
      </c>
      <c r="AL330" s="1">
        <v>-2498.16</v>
      </c>
      <c r="AN330" s="1">
        <f t="shared" si="36"/>
        <v>497495</v>
      </c>
      <c r="AO330" s="1">
        <f t="shared" si="37"/>
        <v>0</v>
      </c>
    </row>
    <row r="331" spans="1:41" x14ac:dyDescent="0.3">
      <c r="A331" t="s">
        <v>199</v>
      </c>
      <c r="B331" t="s">
        <v>200</v>
      </c>
      <c r="C331" t="s">
        <v>540</v>
      </c>
      <c r="D331" t="s">
        <v>431</v>
      </c>
      <c r="E331" t="s">
        <v>432</v>
      </c>
      <c r="F331" t="s">
        <v>49</v>
      </c>
      <c r="G331" t="s">
        <v>50</v>
      </c>
      <c r="H331" t="s">
        <v>531</v>
      </c>
      <c r="I331" t="s">
        <v>406</v>
      </c>
      <c r="J331" t="s">
        <v>407</v>
      </c>
      <c r="K331">
        <v>8</v>
      </c>
      <c r="L331" t="s">
        <v>433</v>
      </c>
      <c r="M331" t="s">
        <v>438</v>
      </c>
      <c r="N331" t="s">
        <v>439</v>
      </c>
      <c r="O331">
        <v>42</v>
      </c>
      <c r="P331" t="s">
        <v>440</v>
      </c>
      <c r="Q331">
        <v>3000</v>
      </c>
      <c r="R331" t="s">
        <v>44</v>
      </c>
      <c r="S331">
        <v>3821</v>
      </c>
      <c r="T331" t="s">
        <v>102</v>
      </c>
      <c r="U331">
        <v>22</v>
      </c>
      <c r="V331" t="s">
        <v>448</v>
      </c>
      <c r="W331" s="1">
        <v>744720</v>
      </c>
      <c r="X331" s="1">
        <v>499993.16</v>
      </c>
      <c r="Y331" s="1">
        <v>744720</v>
      </c>
      <c r="Z331" s="1">
        <v>744720</v>
      </c>
      <c r="AA331" s="1">
        <v>744720</v>
      </c>
      <c r="AB331" s="2">
        <f t="shared" si="32"/>
        <v>0</v>
      </c>
      <c r="AC331" s="1">
        <v>744720</v>
      </c>
      <c r="AD331" s="2">
        <f t="shared" si="33"/>
        <v>0</v>
      </c>
      <c r="AE331" s="1">
        <v>744720</v>
      </c>
      <c r="AF331" s="2">
        <f t="shared" si="34"/>
        <v>0</v>
      </c>
      <c r="AG331" s="3">
        <f t="shared" si="35"/>
        <v>0</v>
      </c>
      <c r="AH331">
        <v>0</v>
      </c>
      <c r="AI331" s="1">
        <v>250006.84</v>
      </c>
      <c r="AJ331">
        <v>0</v>
      </c>
      <c r="AK331" s="1">
        <v>5280</v>
      </c>
      <c r="AL331" s="1">
        <v>244726.84</v>
      </c>
      <c r="AN331" s="1">
        <f t="shared" si="36"/>
        <v>744720</v>
      </c>
      <c r="AO331" s="1">
        <f t="shared" si="37"/>
        <v>0</v>
      </c>
    </row>
    <row r="332" spans="1:41" x14ac:dyDescent="0.3">
      <c r="A332" t="s">
        <v>199</v>
      </c>
      <c r="B332" t="s">
        <v>200</v>
      </c>
      <c r="C332" t="s">
        <v>540</v>
      </c>
      <c r="D332" t="s">
        <v>431</v>
      </c>
      <c r="E332" t="s">
        <v>432</v>
      </c>
      <c r="F332" t="s">
        <v>49</v>
      </c>
      <c r="G332" t="s">
        <v>50</v>
      </c>
      <c r="H332" t="s">
        <v>531</v>
      </c>
      <c r="I332" t="s">
        <v>406</v>
      </c>
      <c r="J332" t="s">
        <v>407</v>
      </c>
      <c r="K332">
        <v>8</v>
      </c>
      <c r="L332" t="s">
        <v>433</v>
      </c>
      <c r="M332" t="s">
        <v>438</v>
      </c>
      <c r="N332" t="s">
        <v>439</v>
      </c>
      <c r="O332">
        <v>42</v>
      </c>
      <c r="P332" t="s">
        <v>440</v>
      </c>
      <c r="Q332">
        <v>3000</v>
      </c>
      <c r="R332" t="s">
        <v>44</v>
      </c>
      <c r="S332">
        <v>3821</v>
      </c>
      <c r="T332" t="s">
        <v>102</v>
      </c>
      <c r="U332">
        <v>23</v>
      </c>
      <c r="V332" t="s">
        <v>449</v>
      </c>
      <c r="W332" s="1">
        <v>449500</v>
      </c>
      <c r="X332" s="1">
        <v>349993.16</v>
      </c>
      <c r="Y332" s="1">
        <v>449500</v>
      </c>
      <c r="Z332">
        <v>0</v>
      </c>
      <c r="AA332">
        <v>0</v>
      </c>
      <c r="AB332" s="2">
        <f t="shared" si="32"/>
        <v>0</v>
      </c>
      <c r="AC332">
        <v>0</v>
      </c>
      <c r="AD332" s="2">
        <f t="shared" si="33"/>
        <v>0</v>
      </c>
      <c r="AE332">
        <v>0</v>
      </c>
      <c r="AF332" s="2">
        <f t="shared" si="34"/>
        <v>0</v>
      </c>
      <c r="AG332" s="3">
        <f t="shared" si="35"/>
        <v>0</v>
      </c>
      <c r="AH332">
        <v>0</v>
      </c>
      <c r="AI332" s="1">
        <v>100006.84</v>
      </c>
      <c r="AJ332">
        <v>0</v>
      </c>
      <c r="AK332">
        <v>500</v>
      </c>
      <c r="AL332" s="1">
        <v>99506.84</v>
      </c>
      <c r="AN332" s="1">
        <f t="shared" si="36"/>
        <v>449500</v>
      </c>
      <c r="AO332" s="1">
        <f t="shared" si="37"/>
        <v>0</v>
      </c>
    </row>
    <row r="333" spans="1:41" x14ac:dyDescent="0.3">
      <c r="A333" t="s">
        <v>199</v>
      </c>
      <c r="B333" t="s">
        <v>200</v>
      </c>
      <c r="C333" t="s">
        <v>540</v>
      </c>
      <c r="D333" t="s">
        <v>431</v>
      </c>
      <c r="E333" t="s">
        <v>432</v>
      </c>
      <c r="F333" t="s">
        <v>49</v>
      </c>
      <c r="G333" t="s">
        <v>50</v>
      </c>
      <c r="H333" t="s">
        <v>531</v>
      </c>
      <c r="I333" t="s">
        <v>406</v>
      </c>
      <c r="J333" t="s">
        <v>407</v>
      </c>
      <c r="K333">
        <v>8</v>
      </c>
      <c r="L333" t="s">
        <v>433</v>
      </c>
      <c r="M333" t="s">
        <v>438</v>
      </c>
      <c r="N333" t="s">
        <v>439</v>
      </c>
      <c r="O333">
        <v>42</v>
      </c>
      <c r="P333" t="s">
        <v>440</v>
      </c>
      <c r="Q333">
        <v>3000</v>
      </c>
      <c r="R333" t="s">
        <v>44</v>
      </c>
      <c r="S333">
        <v>3821</v>
      </c>
      <c r="T333" t="s">
        <v>102</v>
      </c>
      <c r="U333">
        <v>24</v>
      </c>
      <c r="V333" t="s">
        <v>450</v>
      </c>
      <c r="W333">
        <v>0</v>
      </c>
      <c r="X333" s="1">
        <v>100006.84</v>
      </c>
      <c r="Y333">
        <v>0</v>
      </c>
      <c r="Z333">
        <v>0</v>
      </c>
      <c r="AA333">
        <v>0</v>
      </c>
      <c r="AB333" s="2">
        <f t="shared" si="32"/>
        <v>0</v>
      </c>
      <c r="AC333">
        <v>0</v>
      </c>
      <c r="AD333" s="2">
        <f t="shared" si="33"/>
        <v>0</v>
      </c>
      <c r="AE333">
        <v>0</v>
      </c>
      <c r="AF333" s="2">
        <f t="shared" si="34"/>
        <v>0</v>
      </c>
      <c r="AG333" s="3">
        <f t="shared" si="35"/>
        <v>0</v>
      </c>
      <c r="AH333">
        <v>0</v>
      </c>
      <c r="AI333">
        <v>0</v>
      </c>
      <c r="AJ333">
        <v>0</v>
      </c>
      <c r="AK333" s="1">
        <v>100006.84</v>
      </c>
      <c r="AL333" s="1">
        <v>-100006.84</v>
      </c>
      <c r="AN333" s="1">
        <f t="shared" si="36"/>
        <v>0</v>
      </c>
      <c r="AO333" s="1">
        <f t="shared" si="37"/>
        <v>0</v>
      </c>
    </row>
    <row r="334" spans="1:41" x14ac:dyDescent="0.3">
      <c r="A334" t="s">
        <v>199</v>
      </c>
      <c r="B334" t="s">
        <v>200</v>
      </c>
      <c r="C334" t="s">
        <v>540</v>
      </c>
      <c r="D334" t="s">
        <v>431</v>
      </c>
      <c r="E334" t="s">
        <v>432</v>
      </c>
      <c r="F334" t="s">
        <v>49</v>
      </c>
      <c r="G334" t="s">
        <v>50</v>
      </c>
      <c r="H334" t="s">
        <v>531</v>
      </c>
      <c r="I334" t="s">
        <v>406</v>
      </c>
      <c r="J334" t="s">
        <v>407</v>
      </c>
      <c r="K334">
        <v>8</v>
      </c>
      <c r="L334" t="s">
        <v>433</v>
      </c>
      <c r="M334" t="s">
        <v>438</v>
      </c>
      <c r="N334" t="s">
        <v>439</v>
      </c>
      <c r="O334">
        <v>42</v>
      </c>
      <c r="P334" t="s">
        <v>440</v>
      </c>
      <c r="Q334">
        <v>3000</v>
      </c>
      <c r="R334" t="s">
        <v>44</v>
      </c>
      <c r="S334">
        <v>3821</v>
      </c>
      <c r="T334" t="s">
        <v>102</v>
      </c>
      <c r="U334">
        <v>25</v>
      </c>
      <c r="V334" t="s">
        <v>451</v>
      </c>
      <c r="W334">
        <v>0</v>
      </c>
      <c r="X334" s="1">
        <v>199993.16</v>
      </c>
      <c r="Y334">
        <v>0</v>
      </c>
      <c r="Z334">
        <v>0</v>
      </c>
      <c r="AA334">
        <v>0</v>
      </c>
      <c r="AB334" s="2">
        <f t="shared" si="32"/>
        <v>0</v>
      </c>
      <c r="AC334">
        <v>0</v>
      </c>
      <c r="AD334" s="2">
        <f t="shared" si="33"/>
        <v>0</v>
      </c>
      <c r="AE334">
        <v>0</v>
      </c>
      <c r="AF334" s="2">
        <f t="shared" si="34"/>
        <v>0</v>
      </c>
      <c r="AG334" s="3">
        <f t="shared" si="35"/>
        <v>0</v>
      </c>
      <c r="AH334">
        <v>0</v>
      </c>
      <c r="AI334">
        <v>6.84</v>
      </c>
      <c r="AJ334">
        <v>0</v>
      </c>
      <c r="AK334" s="1">
        <v>200000</v>
      </c>
      <c r="AL334" s="1">
        <v>-199993.16</v>
      </c>
      <c r="AN334" s="1">
        <f t="shared" si="36"/>
        <v>0</v>
      </c>
      <c r="AO334" s="1">
        <f t="shared" si="37"/>
        <v>0</v>
      </c>
    </row>
    <row r="335" spans="1:41" x14ac:dyDescent="0.3">
      <c r="A335" t="s">
        <v>199</v>
      </c>
      <c r="B335" t="s">
        <v>200</v>
      </c>
      <c r="C335" t="s">
        <v>540</v>
      </c>
      <c r="D335" t="s">
        <v>431</v>
      </c>
      <c r="E335" t="s">
        <v>432</v>
      </c>
      <c r="F335" t="s">
        <v>49</v>
      </c>
      <c r="G335" t="s">
        <v>50</v>
      </c>
      <c r="H335" t="s">
        <v>531</v>
      </c>
      <c r="I335" t="s">
        <v>406</v>
      </c>
      <c r="J335" t="s">
        <v>407</v>
      </c>
      <c r="K335">
        <v>8</v>
      </c>
      <c r="L335" t="s">
        <v>433</v>
      </c>
      <c r="M335" t="s">
        <v>438</v>
      </c>
      <c r="N335" t="s">
        <v>439</v>
      </c>
      <c r="O335">
        <v>42</v>
      </c>
      <c r="P335" t="s">
        <v>440</v>
      </c>
      <c r="Q335">
        <v>3000</v>
      </c>
      <c r="R335" t="s">
        <v>44</v>
      </c>
      <c r="S335">
        <v>3821</v>
      </c>
      <c r="T335" t="s">
        <v>102</v>
      </c>
      <c r="U335">
        <v>29</v>
      </c>
      <c r="V335" t="s">
        <v>452</v>
      </c>
      <c r="W335" s="1">
        <v>200000</v>
      </c>
      <c r="X335" s="1">
        <v>200000</v>
      </c>
      <c r="Y335" s="1">
        <v>200000</v>
      </c>
      <c r="Z335" s="1">
        <v>200000</v>
      </c>
      <c r="AA335" s="1">
        <v>200000</v>
      </c>
      <c r="AB335" s="2">
        <f t="shared" si="32"/>
        <v>0</v>
      </c>
      <c r="AC335" s="1">
        <v>200000</v>
      </c>
      <c r="AD335" s="2">
        <f t="shared" si="33"/>
        <v>0</v>
      </c>
      <c r="AE335" s="1">
        <v>200000</v>
      </c>
      <c r="AF335" s="2">
        <f t="shared" si="34"/>
        <v>0</v>
      </c>
      <c r="AG335" s="3">
        <f t="shared" si="35"/>
        <v>0</v>
      </c>
      <c r="AH335">
        <v>0</v>
      </c>
      <c r="AI335">
        <v>0</v>
      </c>
      <c r="AJ335">
        <v>0</v>
      </c>
      <c r="AK335">
        <v>0</v>
      </c>
      <c r="AL335">
        <v>0</v>
      </c>
      <c r="AN335" s="1">
        <f t="shared" si="36"/>
        <v>200000</v>
      </c>
      <c r="AO335" s="1">
        <f t="shared" si="37"/>
        <v>0</v>
      </c>
    </row>
    <row r="336" spans="1:41" x14ac:dyDescent="0.3">
      <c r="A336" t="s">
        <v>199</v>
      </c>
      <c r="B336" t="s">
        <v>200</v>
      </c>
      <c r="C336" t="s">
        <v>540</v>
      </c>
      <c r="D336" t="s">
        <v>458</v>
      </c>
      <c r="E336" t="s">
        <v>459</v>
      </c>
      <c r="F336" t="s">
        <v>49</v>
      </c>
      <c r="G336" t="s">
        <v>50</v>
      </c>
      <c r="H336" t="s">
        <v>531</v>
      </c>
      <c r="I336" t="s">
        <v>406</v>
      </c>
      <c r="J336" t="s">
        <v>407</v>
      </c>
      <c r="K336">
        <v>8</v>
      </c>
      <c r="L336" t="s">
        <v>433</v>
      </c>
      <c r="M336" t="s">
        <v>460</v>
      </c>
      <c r="N336" t="s">
        <v>461</v>
      </c>
      <c r="O336">
        <v>47</v>
      </c>
      <c r="P336" t="s">
        <v>462</v>
      </c>
      <c r="Q336">
        <v>3000</v>
      </c>
      <c r="R336" t="s">
        <v>44</v>
      </c>
      <c r="S336">
        <v>3821</v>
      </c>
      <c r="T336" t="s">
        <v>102</v>
      </c>
      <c r="U336">
        <v>26</v>
      </c>
      <c r="V336" t="s">
        <v>463</v>
      </c>
      <c r="W336" s="1">
        <v>591600</v>
      </c>
      <c r="X336" s="1">
        <v>700000</v>
      </c>
      <c r="Y336" s="1">
        <v>591600</v>
      </c>
      <c r="Z336" s="1">
        <v>591600</v>
      </c>
      <c r="AA336" s="1">
        <v>591600</v>
      </c>
      <c r="AB336" s="2">
        <f t="shared" si="32"/>
        <v>0</v>
      </c>
      <c r="AC336" s="1">
        <v>591600</v>
      </c>
      <c r="AD336" s="2">
        <f t="shared" si="33"/>
        <v>0</v>
      </c>
      <c r="AE336" s="1">
        <v>591600</v>
      </c>
      <c r="AF336" s="2">
        <f t="shared" si="34"/>
        <v>0</v>
      </c>
      <c r="AG336" s="3">
        <f t="shared" si="35"/>
        <v>0</v>
      </c>
      <c r="AH336" s="1">
        <v>100000</v>
      </c>
      <c r="AI336">
        <v>0</v>
      </c>
      <c r="AJ336">
        <v>0</v>
      </c>
      <c r="AK336" s="1">
        <v>208400</v>
      </c>
      <c r="AL336" s="1">
        <v>-108400</v>
      </c>
      <c r="AN336" s="1">
        <f t="shared" si="36"/>
        <v>591600</v>
      </c>
      <c r="AO336" s="1">
        <f t="shared" si="37"/>
        <v>0</v>
      </c>
    </row>
    <row r="337" spans="1:42" x14ac:dyDescent="0.3">
      <c r="A337" t="s">
        <v>199</v>
      </c>
      <c r="B337" t="s">
        <v>200</v>
      </c>
      <c r="C337" t="s">
        <v>539</v>
      </c>
      <c r="D337" t="s">
        <v>283</v>
      </c>
      <c r="E337" t="s">
        <v>284</v>
      </c>
      <c r="F337" t="s">
        <v>285</v>
      </c>
      <c r="G337" t="s">
        <v>286</v>
      </c>
      <c r="H337" t="s">
        <v>531</v>
      </c>
      <c r="I337" t="s">
        <v>95</v>
      </c>
      <c r="J337" t="s">
        <v>96</v>
      </c>
      <c r="K337">
        <v>5</v>
      </c>
      <c r="L337" t="s">
        <v>97</v>
      </c>
      <c r="M337" t="s">
        <v>287</v>
      </c>
      <c r="N337" t="s">
        <v>288</v>
      </c>
      <c r="O337">
        <v>29</v>
      </c>
      <c r="P337" t="s">
        <v>289</v>
      </c>
      <c r="Q337">
        <v>3000</v>
      </c>
      <c r="R337" t="s">
        <v>44</v>
      </c>
      <c r="S337">
        <v>3841</v>
      </c>
      <c r="T337" t="s">
        <v>294</v>
      </c>
      <c r="U337">
        <v>0</v>
      </c>
      <c r="V337" t="s">
        <v>46</v>
      </c>
      <c r="W337" s="1">
        <v>570000</v>
      </c>
      <c r="X337">
        <v>0</v>
      </c>
      <c r="Y337" s="1">
        <v>570000</v>
      </c>
      <c r="Z337" s="1">
        <v>570000</v>
      </c>
      <c r="AA337" s="1">
        <v>570000</v>
      </c>
      <c r="AB337" s="2">
        <f t="shared" si="32"/>
        <v>0</v>
      </c>
      <c r="AC337" s="1">
        <v>570000</v>
      </c>
      <c r="AD337" s="2">
        <f t="shared" si="33"/>
        <v>0</v>
      </c>
      <c r="AE337" s="1">
        <v>570000</v>
      </c>
      <c r="AF337" s="2">
        <f t="shared" si="34"/>
        <v>0</v>
      </c>
      <c r="AG337" s="3">
        <f t="shared" si="35"/>
        <v>0</v>
      </c>
      <c r="AH337" s="1">
        <v>570000</v>
      </c>
      <c r="AI337">
        <v>0</v>
      </c>
      <c r="AJ337">
        <v>0</v>
      </c>
      <c r="AK337">
        <v>0</v>
      </c>
      <c r="AL337" s="1">
        <v>570000</v>
      </c>
      <c r="AN337" s="1">
        <f t="shared" si="36"/>
        <v>570000</v>
      </c>
      <c r="AO337" s="1">
        <f t="shared" si="37"/>
        <v>0</v>
      </c>
    </row>
    <row r="338" spans="1:42" x14ac:dyDescent="0.3">
      <c r="A338" t="s">
        <v>199</v>
      </c>
      <c r="B338" t="s">
        <v>200</v>
      </c>
      <c r="C338" t="s">
        <v>538</v>
      </c>
      <c r="D338" t="s">
        <v>34</v>
      </c>
      <c r="E338" t="s">
        <v>35</v>
      </c>
      <c r="F338" t="s">
        <v>49</v>
      </c>
      <c r="G338" t="s">
        <v>50</v>
      </c>
      <c r="H338" t="s">
        <v>531</v>
      </c>
      <c r="I338" t="s">
        <v>51</v>
      </c>
      <c r="J338" t="s">
        <v>52</v>
      </c>
      <c r="K338">
        <v>6</v>
      </c>
      <c r="L338" t="s">
        <v>40</v>
      </c>
      <c r="M338" t="s">
        <v>53</v>
      </c>
      <c r="N338" t="s">
        <v>54</v>
      </c>
      <c r="O338">
        <v>21</v>
      </c>
      <c r="P338" t="s">
        <v>71</v>
      </c>
      <c r="Q338">
        <v>3000</v>
      </c>
      <c r="R338" t="s">
        <v>44</v>
      </c>
      <c r="S338">
        <v>3911</v>
      </c>
      <c r="T338" t="s">
        <v>390</v>
      </c>
      <c r="U338">
        <v>0</v>
      </c>
      <c r="V338" t="s">
        <v>46</v>
      </c>
      <c r="W338" s="1">
        <v>469294.64</v>
      </c>
      <c r="X338">
        <v>0</v>
      </c>
      <c r="Y338" s="1">
        <v>469294.64</v>
      </c>
      <c r="Z338" s="1">
        <v>469294.64</v>
      </c>
      <c r="AA338" s="1">
        <v>469294.64</v>
      </c>
      <c r="AB338" s="2">
        <f t="shared" si="32"/>
        <v>0</v>
      </c>
      <c r="AC338" s="1">
        <v>469294.64</v>
      </c>
      <c r="AD338" s="2">
        <f t="shared" si="33"/>
        <v>0</v>
      </c>
      <c r="AE338" s="1">
        <v>469294.64</v>
      </c>
      <c r="AF338" s="2">
        <f t="shared" si="34"/>
        <v>0</v>
      </c>
      <c r="AG338" s="3">
        <f t="shared" si="35"/>
        <v>0</v>
      </c>
      <c r="AH338" s="1">
        <v>400000</v>
      </c>
      <c r="AI338" s="1">
        <v>300000</v>
      </c>
      <c r="AJ338">
        <v>0</v>
      </c>
      <c r="AK338" s="1">
        <v>230705.36</v>
      </c>
      <c r="AL338" s="1">
        <v>469294.64</v>
      </c>
      <c r="AM338" s="5">
        <v>300000</v>
      </c>
      <c r="AN338" s="1">
        <f t="shared" si="36"/>
        <v>769294.64</v>
      </c>
      <c r="AO338" s="1">
        <f t="shared" si="37"/>
        <v>300000</v>
      </c>
    </row>
    <row r="339" spans="1:42" x14ac:dyDescent="0.3">
      <c r="A339" t="s">
        <v>32</v>
      </c>
      <c r="B339" t="s">
        <v>33</v>
      </c>
      <c r="C339" t="s">
        <v>538</v>
      </c>
      <c r="D339" t="s">
        <v>34</v>
      </c>
      <c r="E339" t="s">
        <v>35</v>
      </c>
      <c r="F339" t="s">
        <v>36</v>
      </c>
      <c r="G339" t="s">
        <v>37</v>
      </c>
      <c r="H339" t="s">
        <v>531</v>
      </c>
      <c r="I339" t="s">
        <v>38</v>
      </c>
      <c r="J339" t="s">
        <v>39</v>
      </c>
      <c r="K339">
        <v>6</v>
      </c>
      <c r="L339" t="s">
        <v>40</v>
      </c>
      <c r="M339" t="s">
        <v>41</v>
      </c>
      <c r="N339" t="s">
        <v>42</v>
      </c>
      <c r="O339">
        <v>19</v>
      </c>
      <c r="P339" t="s">
        <v>43</v>
      </c>
      <c r="Q339">
        <v>3000</v>
      </c>
      <c r="R339" t="s">
        <v>44</v>
      </c>
      <c r="S339">
        <v>3921</v>
      </c>
      <c r="T339" t="s">
        <v>45</v>
      </c>
      <c r="U339">
        <v>0</v>
      </c>
      <c r="V339" t="s">
        <v>46</v>
      </c>
      <c r="W339" s="1">
        <v>56476.45</v>
      </c>
      <c r="X339">
        <v>0</v>
      </c>
      <c r="Y339" s="1">
        <v>56476.45</v>
      </c>
      <c r="Z339" s="1">
        <v>56476.45</v>
      </c>
      <c r="AA339" s="1">
        <v>56476.45</v>
      </c>
      <c r="AB339" s="2">
        <f t="shared" si="32"/>
        <v>0</v>
      </c>
      <c r="AC339" s="1">
        <v>56476.45</v>
      </c>
      <c r="AD339" s="2">
        <f t="shared" si="33"/>
        <v>0</v>
      </c>
      <c r="AE339" s="1">
        <v>56476.45</v>
      </c>
      <c r="AF339" s="2">
        <f t="shared" si="34"/>
        <v>0</v>
      </c>
      <c r="AG339" s="3">
        <f t="shared" si="35"/>
        <v>0</v>
      </c>
      <c r="AH339" s="1">
        <v>56476.45</v>
      </c>
      <c r="AI339">
        <v>0</v>
      </c>
      <c r="AJ339">
        <v>0</v>
      </c>
      <c r="AK339">
        <v>0</v>
      </c>
      <c r="AL339" s="1">
        <v>56476.45</v>
      </c>
      <c r="AN339" s="1">
        <f t="shared" si="36"/>
        <v>56476.45</v>
      </c>
      <c r="AO339" s="1">
        <f t="shared" si="37"/>
        <v>0</v>
      </c>
    </row>
    <row r="340" spans="1:42" x14ac:dyDescent="0.3">
      <c r="A340" t="s">
        <v>179</v>
      </c>
      <c r="B340" t="s">
        <v>180</v>
      </c>
      <c r="C340" t="s">
        <v>538</v>
      </c>
      <c r="D340" t="s">
        <v>34</v>
      </c>
      <c r="E340" t="s">
        <v>35</v>
      </c>
      <c r="F340" t="s">
        <v>182</v>
      </c>
      <c r="G340" t="s">
        <v>183</v>
      </c>
      <c r="H340" t="s">
        <v>531</v>
      </c>
      <c r="I340" t="s">
        <v>160</v>
      </c>
      <c r="J340" t="s">
        <v>161</v>
      </c>
      <c r="K340">
        <v>1</v>
      </c>
      <c r="L340" t="s">
        <v>184</v>
      </c>
      <c r="M340" t="s">
        <v>185</v>
      </c>
      <c r="N340" t="s">
        <v>186</v>
      </c>
      <c r="O340">
        <v>7</v>
      </c>
      <c r="P340" t="s">
        <v>187</v>
      </c>
      <c r="Q340">
        <v>3000</v>
      </c>
      <c r="R340" t="s">
        <v>44</v>
      </c>
      <c r="S340">
        <v>3921</v>
      </c>
      <c r="T340" t="s">
        <v>45</v>
      </c>
      <c r="U340">
        <v>0</v>
      </c>
      <c r="V340" t="s">
        <v>46</v>
      </c>
      <c r="W340">
        <v>0</v>
      </c>
      <c r="X340">
        <v>0</v>
      </c>
      <c r="Y340">
        <v>0</v>
      </c>
      <c r="Z340">
        <v>0</v>
      </c>
      <c r="AA340">
        <v>0</v>
      </c>
      <c r="AB340" s="2">
        <f t="shared" si="32"/>
        <v>0</v>
      </c>
      <c r="AC340">
        <v>0</v>
      </c>
      <c r="AD340" s="2">
        <f t="shared" si="33"/>
        <v>0</v>
      </c>
      <c r="AE340">
        <v>0</v>
      </c>
      <c r="AF340" s="2">
        <f t="shared" si="34"/>
        <v>0</v>
      </c>
      <c r="AG340" s="3">
        <f t="shared" si="35"/>
        <v>0</v>
      </c>
      <c r="AH340">
        <v>0</v>
      </c>
      <c r="AI340">
        <v>0</v>
      </c>
      <c r="AJ340">
        <v>0</v>
      </c>
      <c r="AK340">
        <v>0</v>
      </c>
      <c r="AL340">
        <v>0</v>
      </c>
      <c r="AN340" s="1">
        <f t="shared" si="36"/>
        <v>0</v>
      </c>
      <c r="AO340" s="1">
        <f t="shared" si="37"/>
        <v>0</v>
      </c>
    </row>
    <row r="341" spans="1:42" x14ac:dyDescent="0.3">
      <c r="A341" t="s">
        <v>189</v>
      </c>
      <c r="B341" t="s">
        <v>190</v>
      </c>
      <c r="C341" t="s">
        <v>538</v>
      </c>
      <c r="D341" t="s">
        <v>34</v>
      </c>
      <c r="E341" t="s">
        <v>35</v>
      </c>
      <c r="F341" t="s">
        <v>36</v>
      </c>
      <c r="G341" t="s">
        <v>37</v>
      </c>
      <c r="H341" t="s">
        <v>531</v>
      </c>
      <c r="I341" t="s">
        <v>38</v>
      </c>
      <c r="J341" t="s">
        <v>39</v>
      </c>
      <c r="K341">
        <v>6</v>
      </c>
      <c r="L341" t="s">
        <v>40</v>
      </c>
      <c r="M341" t="s">
        <v>41</v>
      </c>
      <c r="N341" t="s">
        <v>42</v>
      </c>
      <c r="O341">
        <v>19</v>
      </c>
      <c r="P341" t="s">
        <v>43</v>
      </c>
      <c r="Q341">
        <v>3000</v>
      </c>
      <c r="R341" t="s">
        <v>44</v>
      </c>
      <c r="S341">
        <v>3921</v>
      </c>
      <c r="T341" t="s">
        <v>45</v>
      </c>
      <c r="U341">
        <v>0</v>
      </c>
      <c r="V341" t="s">
        <v>46</v>
      </c>
      <c r="W341" s="1">
        <v>688354.49</v>
      </c>
      <c r="X341">
        <v>0</v>
      </c>
      <c r="Y341" s="1">
        <v>688354.49</v>
      </c>
      <c r="Z341" s="1">
        <v>688354.49</v>
      </c>
      <c r="AA341" s="1">
        <v>688354.49</v>
      </c>
      <c r="AB341" s="2">
        <f t="shared" si="32"/>
        <v>0</v>
      </c>
      <c r="AC341" s="1">
        <v>688354.49</v>
      </c>
      <c r="AD341" s="2">
        <f t="shared" si="33"/>
        <v>0</v>
      </c>
      <c r="AE341" s="1">
        <v>688354.49</v>
      </c>
      <c r="AF341" s="2">
        <f t="shared" si="34"/>
        <v>0</v>
      </c>
      <c r="AG341" s="3">
        <f t="shared" si="35"/>
        <v>0</v>
      </c>
      <c r="AH341" s="1">
        <v>688354.49</v>
      </c>
      <c r="AI341">
        <v>0</v>
      </c>
      <c r="AJ341">
        <v>0</v>
      </c>
      <c r="AK341">
        <v>0</v>
      </c>
      <c r="AL341" s="1">
        <v>688354.49</v>
      </c>
      <c r="AN341" s="1">
        <f t="shared" si="36"/>
        <v>688354.49</v>
      </c>
      <c r="AO341" s="1">
        <f t="shared" si="37"/>
        <v>0</v>
      </c>
    </row>
    <row r="342" spans="1:42" x14ac:dyDescent="0.3">
      <c r="A342" t="s">
        <v>191</v>
      </c>
      <c r="B342" t="s">
        <v>192</v>
      </c>
      <c r="C342" t="s">
        <v>538</v>
      </c>
      <c r="D342" t="s">
        <v>34</v>
      </c>
      <c r="E342" t="s">
        <v>35</v>
      </c>
      <c r="F342" t="s">
        <v>36</v>
      </c>
      <c r="G342" t="s">
        <v>37</v>
      </c>
      <c r="H342" t="s">
        <v>531</v>
      </c>
      <c r="I342" t="s">
        <v>38</v>
      </c>
      <c r="J342" t="s">
        <v>39</v>
      </c>
      <c r="K342">
        <v>6</v>
      </c>
      <c r="L342" t="s">
        <v>40</v>
      </c>
      <c r="M342" t="s">
        <v>41</v>
      </c>
      <c r="N342" t="s">
        <v>42</v>
      </c>
      <c r="O342">
        <v>19</v>
      </c>
      <c r="P342" t="s">
        <v>43</v>
      </c>
      <c r="Q342">
        <v>3000</v>
      </c>
      <c r="R342" t="s">
        <v>44</v>
      </c>
      <c r="S342">
        <v>3921</v>
      </c>
      <c r="T342" t="s">
        <v>45</v>
      </c>
      <c r="U342">
        <v>0</v>
      </c>
      <c r="V342" t="s">
        <v>46</v>
      </c>
      <c r="W342" s="1">
        <v>88245.29</v>
      </c>
      <c r="X342">
        <v>0</v>
      </c>
      <c r="Y342" s="1">
        <v>88245.29</v>
      </c>
      <c r="Z342" s="1">
        <v>88245.29</v>
      </c>
      <c r="AA342" s="1">
        <v>88245.29</v>
      </c>
      <c r="AB342" s="2">
        <f t="shared" si="32"/>
        <v>0</v>
      </c>
      <c r="AC342" s="1">
        <v>88245.29</v>
      </c>
      <c r="AD342" s="2">
        <f t="shared" si="33"/>
        <v>0</v>
      </c>
      <c r="AE342" s="1">
        <v>88245.29</v>
      </c>
      <c r="AF342" s="2">
        <f t="shared" si="34"/>
        <v>0</v>
      </c>
      <c r="AG342" s="3">
        <f t="shared" si="35"/>
        <v>0</v>
      </c>
      <c r="AH342" s="1">
        <v>88245.29</v>
      </c>
      <c r="AI342">
        <v>0</v>
      </c>
      <c r="AJ342">
        <v>0</v>
      </c>
      <c r="AK342">
        <v>0</v>
      </c>
      <c r="AL342" s="1">
        <v>88245.29</v>
      </c>
      <c r="AN342" s="1">
        <f t="shared" si="36"/>
        <v>88245.29</v>
      </c>
      <c r="AO342" s="1">
        <f t="shared" si="37"/>
        <v>0</v>
      </c>
    </row>
    <row r="343" spans="1:42" x14ac:dyDescent="0.3">
      <c r="A343" t="s">
        <v>193</v>
      </c>
      <c r="B343" t="s">
        <v>194</v>
      </c>
      <c r="C343" t="s">
        <v>538</v>
      </c>
      <c r="D343" t="s">
        <v>34</v>
      </c>
      <c r="E343" t="s">
        <v>35</v>
      </c>
      <c r="F343" t="s">
        <v>36</v>
      </c>
      <c r="G343" t="s">
        <v>37</v>
      </c>
      <c r="H343" t="s">
        <v>531</v>
      </c>
      <c r="I343" t="s">
        <v>38</v>
      </c>
      <c r="J343" t="s">
        <v>39</v>
      </c>
      <c r="K343">
        <v>6</v>
      </c>
      <c r="L343" t="s">
        <v>40</v>
      </c>
      <c r="M343" t="s">
        <v>41</v>
      </c>
      <c r="N343" t="s">
        <v>42</v>
      </c>
      <c r="O343">
        <v>19</v>
      </c>
      <c r="P343" t="s">
        <v>43</v>
      </c>
      <c r="Q343">
        <v>3000</v>
      </c>
      <c r="R343" t="s">
        <v>44</v>
      </c>
      <c r="S343">
        <v>3921</v>
      </c>
      <c r="T343" t="s">
        <v>45</v>
      </c>
      <c r="U343">
        <v>0</v>
      </c>
      <c r="V343" t="s">
        <v>46</v>
      </c>
      <c r="W343" s="1">
        <v>1307.25</v>
      </c>
      <c r="X343">
        <v>0</v>
      </c>
      <c r="Y343" s="1">
        <v>1307.25</v>
      </c>
      <c r="Z343" s="1">
        <v>1307.25</v>
      </c>
      <c r="AA343" s="1">
        <v>1307.25</v>
      </c>
      <c r="AB343" s="2">
        <f t="shared" si="32"/>
        <v>0</v>
      </c>
      <c r="AC343" s="1">
        <v>1307.25</v>
      </c>
      <c r="AD343" s="2">
        <f t="shared" si="33"/>
        <v>0</v>
      </c>
      <c r="AE343" s="1">
        <v>1307.25</v>
      </c>
      <c r="AF343" s="2">
        <f t="shared" si="34"/>
        <v>0</v>
      </c>
      <c r="AG343" s="3">
        <f t="shared" si="35"/>
        <v>0</v>
      </c>
      <c r="AH343" s="1">
        <v>1307.25</v>
      </c>
      <c r="AI343">
        <v>0</v>
      </c>
      <c r="AJ343">
        <v>0</v>
      </c>
      <c r="AK343">
        <v>0</v>
      </c>
      <c r="AL343" s="1">
        <v>1307.25</v>
      </c>
      <c r="AN343" s="1">
        <f t="shared" si="36"/>
        <v>1307.25</v>
      </c>
      <c r="AO343" s="1">
        <f t="shared" si="37"/>
        <v>0</v>
      </c>
    </row>
    <row r="344" spans="1:42" x14ac:dyDescent="0.3">
      <c r="A344" t="s">
        <v>195</v>
      </c>
      <c r="B344" t="s">
        <v>196</v>
      </c>
      <c r="C344" t="s">
        <v>538</v>
      </c>
      <c r="D344" t="s">
        <v>34</v>
      </c>
      <c r="E344" t="s">
        <v>35</v>
      </c>
      <c r="F344" t="s">
        <v>36</v>
      </c>
      <c r="G344" t="s">
        <v>37</v>
      </c>
      <c r="H344" t="s">
        <v>531</v>
      </c>
      <c r="I344" t="s">
        <v>38</v>
      </c>
      <c r="J344" t="s">
        <v>39</v>
      </c>
      <c r="K344">
        <v>6</v>
      </c>
      <c r="L344" t="s">
        <v>40</v>
      </c>
      <c r="M344" t="s">
        <v>41</v>
      </c>
      <c r="N344" t="s">
        <v>42</v>
      </c>
      <c r="O344">
        <v>19</v>
      </c>
      <c r="P344" t="s">
        <v>43</v>
      </c>
      <c r="Q344">
        <v>3000</v>
      </c>
      <c r="R344" t="s">
        <v>44</v>
      </c>
      <c r="S344">
        <v>3921</v>
      </c>
      <c r="T344" t="s">
        <v>45</v>
      </c>
      <c r="U344">
        <v>0</v>
      </c>
      <c r="V344" t="s">
        <v>46</v>
      </c>
      <c r="W344" s="1">
        <v>1144594.82</v>
      </c>
      <c r="X344">
        <v>0</v>
      </c>
      <c r="Y344" s="1">
        <v>1144594.82</v>
      </c>
      <c r="Z344" s="1">
        <v>1144594.82</v>
      </c>
      <c r="AA344" s="1">
        <v>1144594.82</v>
      </c>
      <c r="AB344" s="2">
        <f t="shared" si="32"/>
        <v>0</v>
      </c>
      <c r="AC344" s="1">
        <v>1144594.82</v>
      </c>
      <c r="AD344" s="2">
        <f t="shared" si="33"/>
        <v>0</v>
      </c>
      <c r="AE344" s="1">
        <v>1144594.82</v>
      </c>
      <c r="AF344" s="2">
        <f t="shared" si="34"/>
        <v>0</v>
      </c>
      <c r="AG344" s="3">
        <f t="shared" si="35"/>
        <v>0</v>
      </c>
      <c r="AH344" s="1">
        <v>1144594.82</v>
      </c>
      <c r="AI344">
        <v>0</v>
      </c>
      <c r="AJ344">
        <v>0</v>
      </c>
      <c r="AK344">
        <v>0</v>
      </c>
      <c r="AL344" s="1">
        <v>1144594.82</v>
      </c>
      <c r="AN344" s="1">
        <f t="shared" si="36"/>
        <v>1144594.82</v>
      </c>
      <c r="AO344" s="1">
        <f t="shared" si="37"/>
        <v>0</v>
      </c>
    </row>
    <row r="345" spans="1:42" x14ac:dyDescent="0.3">
      <c r="A345" t="s">
        <v>197</v>
      </c>
      <c r="B345" t="s">
        <v>198</v>
      </c>
      <c r="C345" t="s">
        <v>538</v>
      </c>
      <c r="D345" t="s">
        <v>34</v>
      </c>
      <c r="E345" t="s">
        <v>35</v>
      </c>
      <c r="F345" t="s">
        <v>36</v>
      </c>
      <c r="G345" t="s">
        <v>37</v>
      </c>
      <c r="H345" t="s">
        <v>531</v>
      </c>
      <c r="I345" t="s">
        <v>38</v>
      </c>
      <c r="J345" t="s">
        <v>39</v>
      </c>
      <c r="K345">
        <v>6</v>
      </c>
      <c r="L345" t="s">
        <v>40</v>
      </c>
      <c r="M345" t="s">
        <v>41</v>
      </c>
      <c r="N345" t="s">
        <v>42</v>
      </c>
      <c r="O345">
        <v>19</v>
      </c>
      <c r="P345" t="s">
        <v>43</v>
      </c>
      <c r="Q345">
        <v>3000</v>
      </c>
      <c r="R345" t="s">
        <v>44</v>
      </c>
      <c r="S345">
        <v>3921</v>
      </c>
      <c r="T345" t="s">
        <v>45</v>
      </c>
      <c r="U345">
        <v>0</v>
      </c>
      <c r="V345" t="s">
        <v>46</v>
      </c>
      <c r="W345" s="1">
        <v>35741.68</v>
      </c>
      <c r="X345">
        <v>0</v>
      </c>
      <c r="Y345" s="1">
        <v>35741.68</v>
      </c>
      <c r="Z345" s="1">
        <v>35741.68</v>
      </c>
      <c r="AA345" s="1">
        <v>35741.68</v>
      </c>
      <c r="AB345" s="2">
        <f t="shared" si="32"/>
        <v>0</v>
      </c>
      <c r="AC345" s="1">
        <v>35741.68</v>
      </c>
      <c r="AD345" s="2">
        <f t="shared" si="33"/>
        <v>0</v>
      </c>
      <c r="AE345" s="1">
        <v>35741.68</v>
      </c>
      <c r="AF345" s="2">
        <f t="shared" si="34"/>
        <v>0</v>
      </c>
      <c r="AG345" s="3">
        <f t="shared" si="35"/>
        <v>0</v>
      </c>
      <c r="AH345" s="1">
        <v>35741.68</v>
      </c>
      <c r="AI345">
        <v>0</v>
      </c>
      <c r="AJ345">
        <v>0</v>
      </c>
      <c r="AK345">
        <v>0</v>
      </c>
      <c r="AL345" s="1">
        <v>35741.68</v>
      </c>
      <c r="AN345" s="1">
        <f t="shared" si="36"/>
        <v>35741.68</v>
      </c>
      <c r="AO345" s="1">
        <f t="shared" si="37"/>
        <v>0</v>
      </c>
    </row>
    <row r="346" spans="1:42" x14ac:dyDescent="0.3">
      <c r="A346" t="s">
        <v>485</v>
      </c>
      <c r="B346" t="s">
        <v>486</v>
      </c>
      <c r="C346" t="s">
        <v>538</v>
      </c>
      <c r="D346" t="s">
        <v>34</v>
      </c>
      <c r="E346" t="s">
        <v>35</v>
      </c>
      <c r="F346" t="s">
        <v>36</v>
      </c>
      <c r="G346" t="s">
        <v>37</v>
      </c>
      <c r="H346" t="s">
        <v>531</v>
      </c>
      <c r="I346" t="s">
        <v>38</v>
      </c>
      <c r="J346" t="s">
        <v>39</v>
      </c>
      <c r="K346">
        <v>6</v>
      </c>
      <c r="L346" t="s">
        <v>40</v>
      </c>
      <c r="M346" t="s">
        <v>41</v>
      </c>
      <c r="N346" t="s">
        <v>42</v>
      </c>
      <c r="O346">
        <v>19</v>
      </c>
      <c r="P346" t="s">
        <v>43</v>
      </c>
      <c r="Q346">
        <v>3000</v>
      </c>
      <c r="R346" t="s">
        <v>44</v>
      </c>
      <c r="S346">
        <v>3921</v>
      </c>
      <c r="T346" t="s">
        <v>45</v>
      </c>
      <c r="U346">
        <v>0</v>
      </c>
      <c r="V346" t="s">
        <v>46</v>
      </c>
      <c r="W346" s="1">
        <v>8782.65</v>
      </c>
      <c r="X346">
        <v>0</v>
      </c>
      <c r="Y346" s="1">
        <v>8782.65</v>
      </c>
      <c r="Z346" s="1">
        <v>8782.65</v>
      </c>
      <c r="AA346" s="1">
        <v>8782.65</v>
      </c>
      <c r="AB346" s="2">
        <f t="shared" si="32"/>
        <v>0</v>
      </c>
      <c r="AC346" s="1">
        <v>8782.65</v>
      </c>
      <c r="AD346" s="2">
        <f t="shared" si="33"/>
        <v>0</v>
      </c>
      <c r="AE346" s="1">
        <v>8782.65</v>
      </c>
      <c r="AF346" s="2">
        <f t="shared" si="34"/>
        <v>0</v>
      </c>
      <c r="AG346" s="3">
        <f t="shared" si="35"/>
        <v>0</v>
      </c>
      <c r="AH346" s="1">
        <v>8782.65</v>
      </c>
      <c r="AI346">
        <v>0</v>
      </c>
      <c r="AJ346">
        <v>0</v>
      </c>
      <c r="AK346">
        <v>0</v>
      </c>
      <c r="AL346" s="1">
        <v>8782.65</v>
      </c>
      <c r="AN346" s="1">
        <f t="shared" si="36"/>
        <v>8782.65</v>
      </c>
      <c r="AO346" s="1">
        <f t="shared" si="37"/>
        <v>0</v>
      </c>
    </row>
    <row r="347" spans="1:42" x14ac:dyDescent="0.3">
      <c r="A347" t="s">
        <v>487</v>
      </c>
      <c r="B347" t="s">
        <v>488</v>
      </c>
      <c r="C347" t="s">
        <v>538</v>
      </c>
      <c r="D347" t="s">
        <v>34</v>
      </c>
      <c r="E347" t="s">
        <v>35</v>
      </c>
      <c r="F347" t="s">
        <v>36</v>
      </c>
      <c r="G347" t="s">
        <v>37</v>
      </c>
      <c r="H347" t="s">
        <v>531</v>
      </c>
      <c r="I347" t="s">
        <v>38</v>
      </c>
      <c r="J347" t="s">
        <v>39</v>
      </c>
      <c r="K347">
        <v>6</v>
      </c>
      <c r="L347" t="s">
        <v>40</v>
      </c>
      <c r="M347" t="s">
        <v>41</v>
      </c>
      <c r="N347" t="s">
        <v>42</v>
      </c>
      <c r="O347">
        <v>19</v>
      </c>
      <c r="P347" t="s">
        <v>43</v>
      </c>
      <c r="Q347">
        <v>3000</v>
      </c>
      <c r="R347" t="s">
        <v>44</v>
      </c>
      <c r="S347">
        <v>3921</v>
      </c>
      <c r="T347" t="s">
        <v>45</v>
      </c>
      <c r="U347">
        <v>0</v>
      </c>
      <c r="V347" t="s">
        <v>46</v>
      </c>
      <c r="W347" s="1">
        <v>1487966.99</v>
      </c>
      <c r="X347">
        <v>0</v>
      </c>
      <c r="Y347" s="1">
        <v>1487966.99</v>
      </c>
      <c r="Z347" s="1">
        <v>1487966.99</v>
      </c>
      <c r="AA347" s="1">
        <v>1487966.99</v>
      </c>
      <c r="AB347" s="2">
        <f t="shared" si="32"/>
        <v>0</v>
      </c>
      <c r="AC347" s="1">
        <v>1487966.99</v>
      </c>
      <c r="AD347" s="2">
        <f t="shared" si="33"/>
        <v>0</v>
      </c>
      <c r="AE347" s="1">
        <v>1487966.99</v>
      </c>
      <c r="AF347" s="2">
        <f t="shared" si="34"/>
        <v>0</v>
      </c>
      <c r="AG347" s="3">
        <f t="shared" si="35"/>
        <v>0</v>
      </c>
      <c r="AH347" s="1">
        <v>1487966.99</v>
      </c>
      <c r="AI347">
        <v>0</v>
      </c>
      <c r="AJ347">
        <v>0</v>
      </c>
      <c r="AK347">
        <v>0</v>
      </c>
      <c r="AL347" s="1">
        <v>1487966.99</v>
      </c>
      <c r="AN347" s="1">
        <f t="shared" si="36"/>
        <v>1487966.99</v>
      </c>
      <c r="AO347" s="1">
        <f t="shared" si="37"/>
        <v>0</v>
      </c>
    </row>
    <row r="348" spans="1:42" x14ac:dyDescent="0.3">
      <c r="A348" t="s">
        <v>507</v>
      </c>
      <c r="B348" t="s">
        <v>508</v>
      </c>
      <c r="C348" t="s">
        <v>538</v>
      </c>
      <c r="D348" t="s">
        <v>34</v>
      </c>
      <c r="E348" t="s">
        <v>35</v>
      </c>
      <c r="F348" t="s">
        <v>36</v>
      </c>
      <c r="G348" t="s">
        <v>37</v>
      </c>
      <c r="H348" t="s">
        <v>531</v>
      </c>
      <c r="I348" t="s">
        <v>38</v>
      </c>
      <c r="J348" t="s">
        <v>39</v>
      </c>
      <c r="K348">
        <v>6</v>
      </c>
      <c r="L348" t="s">
        <v>40</v>
      </c>
      <c r="M348" t="s">
        <v>41</v>
      </c>
      <c r="N348" t="s">
        <v>42</v>
      </c>
      <c r="O348">
        <v>19</v>
      </c>
      <c r="P348" t="s">
        <v>43</v>
      </c>
      <c r="Q348">
        <v>3000</v>
      </c>
      <c r="R348" t="s">
        <v>44</v>
      </c>
      <c r="S348">
        <v>3921</v>
      </c>
      <c r="T348" t="s">
        <v>45</v>
      </c>
      <c r="U348">
        <v>0</v>
      </c>
      <c r="V348" t="s">
        <v>46</v>
      </c>
      <c r="W348" s="1">
        <v>0</v>
      </c>
      <c r="Y348" s="1"/>
      <c r="Z348" s="1"/>
      <c r="AA348" s="1"/>
      <c r="AB348" s="2"/>
      <c r="AC348" s="1"/>
      <c r="AD348" s="2"/>
      <c r="AE348" s="1"/>
      <c r="AF348" s="2"/>
      <c r="AG348" s="3">
        <v>0</v>
      </c>
      <c r="AH348" s="1"/>
      <c r="AL348" s="1"/>
      <c r="AM348" s="5">
        <v>20431.87</v>
      </c>
      <c r="AN348" s="1">
        <f t="shared" si="36"/>
        <v>20431.87</v>
      </c>
      <c r="AO348" s="1">
        <f t="shared" si="37"/>
        <v>20431.87</v>
      </c>
      <c r="AP348" s="1">
        <v>0</v>
      </c>
    </row>
    <row r="349" spans="1:42" x14ac:dyDescent="0.3">
      <c r="A349" t="s">
        <v>489</v>
      </c>
      <c r="B349" t="s">
        <v>490</v>
      </c>
      <c r="C349" t="s">
        <v>538</v>
      </c>
      <c r="D349" t="s">
        <v>34</v>
      </c>
      <c r="E349" t="s">
        <v>35</v>
      </c>
      <c r="F349" t="s">
        <v>36</v>
      </c>
      <c r="G349" t="s">
        <v>37</v>
      </c>
      <c r="H349" t="s">
        <v>531</v>
      </c>
      <c r="I349" t="s">
        <v>38</v>
      </c>
      <c r="J349" t="s">
        <v>39</v>
      </c>
      <c r="K349">
        <v>6</v>
      </c>
      <c r="L349" t="s">
        <v>40</v>
      </c>
      <c r="M349" t="s">
        <v>41</v>
      </c>
      <c r="N349" t="s">
        <v>42</v>
      </c>
      <c r="O349">
        <v>19</v>
      </c>
      <c r="P349" t="s">
        <v>43</v>
      </c>
      <c r="Q349">
        <v>3000</v>
      </c>
      <c r="R349" t="s">
        <v>44</v>
      </c>
      <c r="S349">
        <v>3921</v>
      </c>
      <c r="T349" t="s">
        <v>45</v>
      </c>
      <c r="U349">
        <v>0</v>
      </c>
      <c r="V349" t="s">
        <v>46</v>
      </c>
      <c r="W349">
        <v>0</v>
      </c>
      <c r="X349">
        <v>0</v>
      </c>
      <c r="Y349">
        <v>0</v>
      </c>
      <c r="Z349">
        <v>0</v>
      </c>
      <c r="AA349">
        <v>0</v>
      </c>
      <c r="AB349" s="2">
        <f t="shared" si="32"/>
        <v>0</v>
      </c>
      <c r="AC349">
        <v>0</v>
      </c>
      <c r="AD349" s="2">
        <f t="shared" si="33"/>
        <v>0</v>
      </c>
      <c r="AE349">
        <v>0</v>
      </c>
      <c r="AF349" s="2">
        <f t="shared" si="34"/>
        <v>0</v>
      </c>
      <c r="AG349" s="3">
        <f t="shared" si="35"/>
        <v>0</v>
      </c>
      <c r="AH349">
        <v>0</v>
      </c>
      <c r="AI349">
        <v>0</v>
      </c>
      <c r="AJ349">
        <v>0</v>
      </c>
      <c r="AK349">
        <v>0</v>
      </c>
      <c r="AL349">
        <v>0</v>
      </c>
      <c r="AN349" s="1">
        <f t="shared" si="36"/>
        <v>0</v>
      </c>
      <c r="AO349" s="1">
        <f t="shared" si="37"/>
        <v>0</v>
      </c>
    </row>
    <row r="350" spans="1:42" x14ac:dyDescent="0.3">
      <c r="A350" t="s">
        <v>179</v>
      </c>
      <c r="B350" t="s">
        <v>180</v>
      </c>
      <c r="C350" t="s">
        <v>538</v>
      </c>
      <c r="D350" t="s">
        <v>34</v>
      </c>
      <c r="E350" t="s">
        <v>35</v>
      </c>
      <c r="F350" t="s">
        <v>182</v>
      </c>
      <c r="G350" t="s">
        <v>183</v>
      </c>
      <c r="H350" t="s">
        <v>531</v>
      </c>
      <c r="I350" t="s">
        <v>160</v>
      </c>
      <c r="J350" t="s">
        <v>161</v>
      </c>
      <c r="K350">
        <v>1</v>
      </c>
      <c r="L350" t="s">
        <v>184</v>
      </c>
      <c r="M350" t="s">
        <v>185</v>
      </c>
      <c r="N350" t="s">
        <v>186</v>
      </c>
      <c r="O350">
        <v>7</v>
      </c>
      <c r="P350" t="s">
        <v>187</v>
      </c>
      <c r="Q350">
        <v>3000</v>
      </c>
      <c r="R350" t="s">
        <v>44</v>
      </c>
      <c r="S350">
        <v>3922</v>
      </c>
      <c r="T350" t="s">
        <v>188</v>
      </c>
      <c r="U350">
        <v>0</v>
      </c>
      <c r="V350" t="s">
        <v>46</v>
      </c>
      <c r="W350" s="1">
        <v>812000</v>
      </c>
      <c r="X350">
        <v>0</v>
      </c>
      <c r="Y350" s="1">
        <v>656917.01</v>
      </c>
      <c r="Z350" s="1">
        <v>493589.01</v>
      </c>
      <c r="AA350" s="1">
        <v>465866.34</v>
      </c>
      <c r="AB350" s="2">
        <f t="shared" si="32"/>
        <v>27722.669999999984</v>
      </c>
      <c r="AC350" s="1">
        <v>465866.34</v>
      </c>
      <c r="AD350" s="2">
        <f t="shared" si="33"/>
        <v>0</v>
      </c>
      <c r="AE350" s="1">
        <v>465866.34</v>
      </c>
      <c r="AF350" s="2">
        <f t="shared" si="34"/>
        <v>0</v>
      </c>
      <c r="AG350" s="3">
        <f t="shared" si="35"/>
        <v>155082.99</v>
      </c>
      <c r="AH350" s="1">
        <v>812000</v>
      </c>
      <c r="AI350">
        <v>0</v>
      </c>
      <c r="AJ350">
        <v>0</v>
      </c>
      <c r="AK350">
        <v>0</v>
      </c>
      <c r="AL350" s="1">
        <v>812000</v>
      </c>
      <c r="AN350" s="1">
        <f t="shared" si="36"/>
        <v>812000</v>
      </c>
      <c r="AO350" s="1">
        <f t="shared" si="37"/>
        <v>155082.99</v>
      </c>
    </row>
    <row r="351" spans="1:42" x14ac:dyDescent="0.3">
      <c r="A351" t="s">
        <v>199</v>
      </c>
      <c r="B351" t="s">
        <v>200</v>
      </c>
      <c r="C351" t="s">
        <v>539</v>
      </c>
      <c r="D351" t="s">
        <v>237</v>
      </c>
      <c r="E351" t="s">
        <v>238</v>
      </c>
      <c r="F351" t="s">
        <v>49</v>
      </c>
      <c r="G351" t="s">
        <v>50</v>
      </c>
      <c r="H351" t="s">
        <v>531</v>
      </c>
      <c r="I351" t="s">
        <v>132</v>
      </c>
      <c r="J351" t="s">
        <v>133</v>
      </c>
      <c r="K351">
        <v>2</v>
      </c>
      <c r="L351" t="s">
        <v>255</v>
      </c>
      <c r="M351" t="s">
        <v>256</v>
      </c>
      <c r="N351" t="s">
        <v>257</v>
      </c>
      <c r="O351">
        <v>36</v>
      </c>
      <c r="P351" t="s">
        <v>258</v>
      </c>
      <c r="Q351">
        <v>3000</v>
      </c>
      <c r="R351" t="s">
        <v>44</v>
      </c>
      <c r="S351">
        <v>3922</v>
      </c>
      <c r="T351" t="s">
        <v>188</v>
      </c>
      <c r="U351">
        <v>0</v>
      </c>
      <c r="V351" t="s">
        <v>46</v>
      </c>
      <c r="W351" s="1">
        <v>9375698</v>
      </c>
      <c r="X351" s="1">
        <v>9000000</v>
      </c>
      <c r="Y351" s="1">
        <v>9375698</v>
      </c>
      <c r="Z351" s="1">
        <v>9375698</v>
      </c>
      <c r="AA351" s="1">
        <v>9375698</v>
      </c>
      <c r="AB351" s="2">
        <f t="shared" si="32"/>
        <v>0</v>
      </c>
      <c r="AC351" s="1">
        <v>9328218</v>
      </c>
      <c r="AD351" s="2">
        <f t="shared" si="33"/>
        <v>47480</v>
      </c>
      <c r="AE351" s="1">
        <v>9328218</v>
      </c>
      <c r="AF351" s="2">
        <f t="shared" si="34"/>
        <v>0</v>
      </c>
      <c r="AG351" s="3">
        <f t="shared" si="35"/>
        <v>0</v>
      </c>
      <c r="AH351">
        <v>0</v>
      </c>
      <c r="AI351" s="1">
        <v>375698</v>
      </c>
      <c r="AJ351">
        <v>0</v>
      </c>
      <c r="AK351">
        <v>0</v>
      </c>
      <c r="AL351" s="1">
        <v>375698</v>
      </c>
      <c r="AN351" s="1">
        <f t="shared" si="36"/>
        <v>9375698</v>
      </c>
      <c r="AO351" s="1">
        <f t="shared" si="37"/>
        <v>0</v>
      </c>
    </row>
    <row r="352" spans="1:42" x14ac:dyDescent="0.3">
      <c r="A352" t="s">
        <v>199</v>
      </c>
      <c r="B352" t="s">
        <v>200</v>
      </c>
      <c r="C352" t="s">
        <v>538</v>
      </c>
      <c r="D352" t="s">
        <v>34</v>
      </c>
      <c r="E352" t="s">
        <v>35</v>
      </c>
      <c r="F352" t="s">
        <v>49</v>
      </c>
      <c r="G352" t="s">
        <v>50</v>
      </c>
      <c r="H352" t="s">
        <v>531</v>
      </c>
      <c r="I352" t="s">
        <v>51</v>
      </c>
      <c r="J352" t="s">
        <v>52</v>
      </c>
      <c r="K352">
        <v>6</v>
      </c>
      <c r="L352" t="s">
        <v>40</v>
      </c>
      <c r="M352" t="s">
        <v>53</v>
      </c>
      <c r="N352" t="s">
        <v>54</v>
      </c>
      <c r="O352">
        <v>21</v>
      </c>
      <c r="P352" t="s">
        <v>71</v>
      </c>
      <c r="Q352">
        <v>3000</v>
      </c>
      <c r="R352" t="s">
        <v>44</v>
      </c>
      <c r="S352">
        <v>3922</v>
      </c>
      <c r="T352" t="s">
        <v>188</v>
      </c>
      <c r="U352">
        <v>0</v>
      </c>
      <c r="V352" t="s">
        <v>46</v>
      </c>
      <c r="W352" s="1">
        <v>764694.38</v>
      </c>
      <c r="X352" s="1">
        <v>1000000</v>
      </c>
      <c r="Y352" s="1">
        <v>764694.38</v>
      </c>
      <c r="Z352" s="1">
        <v>764694.38</v>
      </c>
      <c r="AA352" s="1">
        <v>150994.38</v>
      </c>
      <c r="AB352" s="2">
        <f t="shared" si="32"/>
        <v>613700</v>
      </c>
      <c r="AC352" s="1">
        <v>150994.38</v>
      </c>
      <c r="AD352" s="2">
        <f t="shared" si="33"/>
        <v>0</v>
      </c>
      <c r="AE352" s="1">
        <v>150994.38</v>
      </c>
      <c r="AF352" s="2">
        <f t="shared" si="34"/>
        <v>0</v>
      </c>
      <c r="AG352" s="3">
        <f t="shared" si="35"/>
        <v>0</v>
      </c>
      <c r="AH352">
        <v>0</v>
      </c>
      <c r="AI352">
        <v>0</v>
      </c>
      <c r="AJ352">
        <v>0</v>
      </c>
      <c r="AK352" s="1">
        <v>235305.62</v>
      </c>
      <c r="AL352" s="1">
        <v>-235305.62</v>
      </c>
      <c r="AN352" s="1">
        <f t="shared" si="36"/>
        <v>764694.38</v>
      </c>
      <c r="AO352" s="1">
        <f t="shared" si="37"/>
        <v>0</v>
      </c>
    </row>
    <row r="353" spans="1:41" x14ac:dyDescent="0.3">
      <c r="A353" t="s">
        <v>199</v>
      </c>
      <c r="B353" t="s">
        <v>200</v>
      </c>
      <c r="C353" t="s">
        <v>538</v>
      </c>
      <c r="D353" t="s">
        <v>34</v>
      </c>
      <c r="E353" t="s">
        <v>35</v>
      </c>
      <c r="F353" t="s">
        <v>182</v>
      </c>
      <c r="G353" t="s">
        <v>183</v>
      </c>
      <c r="H353" t="s">
        <v>531</v>
      </c>
      <c r="I353" t="s">
        <v>160</v>
      </c>
      <c r="J353" t="s">
        <v>161</v>
      </c>
      <c r="K353">
        <v>1</v>
      </c>
      <c r="L353" t="s">
        <v>184</v>
      </c>
      <c r="M353" t="s">
        <v>185</v>
      </c>
      <c r="N353" t="s">
        <v>186</v>
      </c>
      <c r="O353">
        <v>7</v>
      </c>
      <c r="P353" t="s">
        <v>187</v>
      </c>
      <c r="Q353">
        <v>3000</v>
      </c>
      <c r="R353" t="s">
        <v>44</v>
      </c>
      <c r="S353">
        <v>3922</v>
      </c>
      <c r="T353" t="s">
        <v>188</v>
      </c>
      <c r="U353">
        <v>0</v>
      </c>
      <c r="V353" t="s">
        <v>46</v>
      </c>
      <c r="W353" s="1">
        <v>654168.37</v>
      </c>
      <c r="X353">
        <v>0</v>
      </c>
      <c r="Y353" s="1">
        <v>654168.37</v>
      </c>
      <c r="Z353" s="1">
        <v>654168.37</v>
      </c>
      <c r="AA353" s="1">
        <v>654168.37</v>
      </c>
      <c r="AB353" s="2">
        <f t="shared" si="32"/>
        <v>0</v>
      </c>
      <c r="AC353" s="1">
        <v>327084.45</v>
      </c>
      <c r="AD353" s="2">
        <f t="shared" si="33"/>
        <v>327083.92</v>
      </c>
      <c r="AE353" s="1">
        <v>327084.45</v>
      </c>
      <c r="AF353" s="2">
        <f t="shared" si="34"/>
        <v>0</v>
      </c>
      <c r="AG353" s="3">
        <f t="shared" si="35"/>
        <v>0</v>
      </c>
      <c r="AH353" s="1">
        <v>1500000</v>
      </c>
      <c r="AI353" s="1">
        <v>500000</v>
      </c>
      <c r="AJ353">
        <v>0</v>
      </c>
      <c r="AK353" s="1">
        <v>1345831.63</v>
      </c>
      <c r="AL353" s="1">
        <v>654168.37</v>
      </c>
      <c r="AN353" s="1">
        <f t="shared" si="36"/>
        <v>654168.37</v>
      </c>
      <c r="AO353" s="1">
        <f t="shared" si="37"/>
        <v>0</v>
      </c>
    </row>
    <row r="354" spans="1:41" x14ac:dyDescent="0.3">
      <c r="A354" t="s">
        <v>199</v>
      </c>
      <c r="B354" t="s">
        <v>200</v>
      </c>
      <c r="C354" t="s">
        <v>538</v>
      </c>
      <c r="D354" t="s">
        <v>108</v>
      </c>
      <c r="E354" t="s">
        <v>109</v>
      </c>
      <c r="F354" t="s">
        <v>110</v>
      </c>
      <c r="G354" t="s">
        <v>111</v>
      </c>
      <c r="H354" t="s">
        <v>531</v>
      </c>
      <c r="I354" t="s">
        <v>112</v>
      </c>
      <c r="J354" t="s">
        <v>113</v>
      </c>
      <c r="K354">
        <v>7</v>
      </c>
      <c r="L354" t="s">
        <v>114</v>
      </c>
      <c r="M354" t="s">
        <v>115</v>
      </c>
      <c r="N354" t="s">
        <v>116</v>
      </c>
      <c r="O354">
        <v>40</v>
      </c>
      <c r="P354" t="s">
        <v>117</v>
      </c>
      <c r="Q354">
        <v>3000</v>
      </c>
      <c r="R354" t="s">
        <v>44</v>
      </c>
      <c r="S354">
        <v>3941</v>
      </c>
      <c r="T354" t="s">
        <v>233</v>
      </c>
      <c r="U354">
        <v>0</v>
      </c>
      <c r="V354" t="s">
        <v>46</v>
      </c>
      <c r="W354" s="1">
        <v>35121</v>
      </c>
      <c r="X354" s="1">
        <v>35000</v>
      </c>
      <c r="Y354" s="1">
        <v>35121</v>
      </c>
      <c r="Z354" s="1">
        <v>35121</v>
      </c>
      <c r="AA354">
        <v>0</v>
      </c>
      <c r="AB354" s="2">
        <f t="shared" si="32"/>
        <v>35121</v>
      </c>
      <c r="AC354">
        <v>0</v>
      </c>
      <c r="AD354" s="2">
        <f t="shared" si="33"/>
        <v>0</v>
      </c>
      <c r="AE354">
        <v>0</v>
      </c>
      <c r="AF354" s="2">
        <f t="shared" si="34"/>
        <v>0</v>
      </c>
      <c r="AG354" s="3">
        <f t="shared" si="35"/>
        <v>0</v>
      </c>
      <c r="AH354">
        <v>0</v>
      </c>
      <c r="AI354" s="1">
        <v>10121</v>
      </c>
      <c r="AJ354">
        <v>0</v>
      </c>
      <c r="AK354" s="1">
        <v>10000</v>
      </c>
      <c r="AL354">
        <v>121</v>
      </c>
      <c r="AN354" s="1">
        <f t="shared" si="36"/>
        <v>35121</v>
      </c>
      <c r="AO354" s="1">
        <f t="shared" si="37"/>
        <v>0</v>
      </c>
    </row>
    <row r="355" spans="1:41" x14ac:dyDescent="0.3">
      <c r="A355" t="s">
        <v>199</v>
      </c>
      <c r="B355" t="s">
        <v>200</v>
      </c>
      <c r="C355" t="s">
        <v>538</v>
      </c>
      <c r="D355" t="s">
        <v>34</v>
      </c>
      <c r="E355" t="s">
        <v>35</v>
      </c>
      <c r="F355" t="s">
        <v>36</v>
      </c>
      <c r="G355" t="s">
        <v>37</v>
      </c>
      <c r="H355" t="s">
        <v>531</v>
      </c>
      <c r="I355" t="s">
        <v>38</v>
      </c>
      <c r="J355" t="s">
        <v>39</v>
      </c>
      <c r="K355">
        <v>6</v>
      </c>
      <c r="L355" t="s">
        <v>40</v>
      </c>
      <c r="M355" t="s">
        <v>41</v>
      </c>
      <c r="N355" t="s">
        <v>42</v>
      </c>
      <c r="O355">
        <v>19</v>
      </c>
      <c r="P355" t="s">
        <v>43</v>
      </c>
      <c r="Q355">
        <v>3000</v>
      </c>
      <c r="R355" t="s">
        <v>44</v>
      </c>
      <c r="S355">
        <v>3941</v>
      </c>
      <c r="T355" t="s">
        <v>233</v>
      </c>
      <c r="U355">
        <v>0</v>
      </c>
      <c r="V355" t="s">
        <v>46</v>
      </c>
      <c r="W355" s="1">
        <v>1661937.89</v>
      </c>
      <c r="X355" s="1">
        <v>150000</v>
      </c>
      <c r="Y355" s="1">
        <v>1661937.89</v>
      </c>
      <c r="Z355" s="1">
        <v>1661937.89</v>
      </c>
      <c r="AA355" s="1">
        <v>1661937.89</v>
      </c>
      <c r="AB355" s="2">
        <f t="shared" si="32"/>
        <v>0</v>
      </c>
      <c r="AC355" s="1">
        <v>1661937.89</v>
      </c>
      <c r="AD355" s="2">
        <f t="shared" si="33"/>
        <v>0</v>
      </c>
      <c r="AE355" s="1">
        <v>1661937.89</v>
      </c>
      <c r="AF355" s="2">
        <f t="shared" si="34"/>
        <v>0</v>
      </c>
      <c r="AG355" s="3">
        <f t="shared" si="35"/>
        <v>0</v>
      </c>
      <c r="AH355" s="1">
        <v>1511937.89</v>
      </c>
      <c r="AI355">
        <v>0</v>
      </c>
      <c r="AJ355">
        <v>0</v>
      </c>
      <c r="AK355">
        <v>0</v>
      </c>
      <c r="AL355" s="1">
        <v>1511937.89</v>
      </c>
      <c r="AN355" s="1">
        <f t="shared" si="36"/>
        <v>1661937.89</v>
      </c>
      <c r="AO355" s="1">
        <f t="shared" si="37"/>
        <v>0</v>
      </c>
    </row>
    <row r="356" spans="1:41" x14ac:dyDescent="0.3">
      <c r="A356" t="s">
        <v>199</v>
      </c>
      <c r="B356" t="s">
        <v>200</v>
      </c>
      <c r="C356" t="s">
        <v>538</v>
      </c>
      <c r="D356" t="s">
        <v>34</v>
      </c>
      <c r="E356" t="s">
        <v>35</v>
      </c>
      <c r="F356" t="s">
        <v>49</v>
      </c>
      <c r="G356" t="s">
        <v>50</v>
      </c>
      <c r="H356" t="s">
        <v>531</v>
      </c>
      <c r="I356" t="s">
        <v>51</v>
      </c>
      <c r="J356" t="s">
        <v>52</v>
      </c>
      <c r="K356">
        <v>6</v>
      </c>
      <c r="L356" t="s">
        <v>40</v>
      </c>
      <c r="M356" t="s">
        <v>53</v>
      </c>
      <c r="N356" t="s">
        <v>54</v>
      </c>
      <c r="O356">
        <v>21</v>
      </c>
      <c r="P356" t="s">
        <v>71</v>
      </c>
      <c r="Q356">
        <v>3000</v>
      </c>
      <c r="R356" t="s">
        <v>44</v>
      </c>
      <c r="S356">
        <v>3941</v>
      </c>
      <c r="T356" t="s">
        <v>233</v>
      </c>
      <c r="U356">
        <v>0</v>
      </c>
      <c r="V356" t="s">
        <v>46</v>
      </c>
      <c r="W356" s="1">
        <v>16873509.149999999</v>
      </c>
      <c r="X356" s="1">
        <v>10000000</v>
      </c>
      <c r="Y356" s="1">
        <v>16873509.149999999</v>
      </c>
      <c r="Z356" s="1">
        <v>16873509.149999999</v>
      </c>
      <c r="AA356" s="1">
        <v>16873509.149999999</v>
      </c>
      <c r="AB356" s="2">
        <f t="shared" si="32"/>
        <v>0</v>
      </c>
      <c r="AC356" s="1">
        <v>16778191.34</v>
      </c>
      <c r="AD356" s="2">
        <f t="shared" si="33"/>
        <v>95317.809999998659</v>
      </c>
      <c r="AE356" s="1">
        <v>16553725.279999999</v>
      </c>
      <c r="AF356" s="2">
        <f t="shared" si="34"/>
        <v>224466.06000000052</v>
      </c>
      <c r="AG356" s="3">
        <f t="shared" si="35"/>
        <v>0</v>
      </c>
      <c r="AH356" s="1">
        <v>2200000</v>
      </c>
      <c r="AI356" s="1">
        <v>4873509.1500000004</v>
      </c>
      <c r="AJ356">
        <v>0</v>
      </c>
      <c r="AK356" s="1">
        <v>200000</v>
      </c>
      <c r="AL356" s="1">
        <v>6873509.1500000004</v>
      </c>
      <c r="AN356" s="1">
        <f t="shared" si="36"/>
        <v>16873509.149999999</v>
      </c>
      <c r="AO356" s="1">
        <f t="shared" si="37"/>
        <v>0</v>
      </c>
    </row>
    <row r="357" spans="1:41" x14ac:dyDescent="0.3">
      <c r="A357" t="s">
        <v>199</v>
      </c>
      <c r="B357" t="s">
        <v>200</v>
      </c>
      <c r="C357" t="s">
        <v>538</v>
      </c>
      <c r="D357" t="s">
        <v>34</v>
      </c>
      <c r="E357" t="s">
        <v>35</v>
      </c>
      <c r="F357" t="s">
        <v>36</v>
      </c>
      <c r="G357" t="s">
        <v>37</v>
      </c>
      <c r="H357" t="s">
        <v>531</v>
      </c>
      <c r="I357" t="s">
        <v>38</v>
      </c>
      <c r="J357" t="s">
        <v>39</v>
      </c>
      <c r="K357">
        <v>6</v>
      </c>
      <c r="L357" t="s">
        <v>40</v>
      </c>
      <c r="M357" t="s">
        <v>352</v>
      </c>
      <c r="N357" t="s">
        <v>353</v>
      </c>
      <c r="O357">
        <v>20</v>
      </c>
      <c r="P357" t="s">
        <v>354</v>
      </c>
      <c r="Q357">
        <v>3000</v>
      </c>
      <c r="R357" t="s">
        <v>44</v>
      </c>
      <c r="S357">
        <v>3942</v>
      </c>
      <c r="T357" t="s">
        <v>356</v>
      </c>
      <c r="U357">
        <v>0</v>
      </c>
      <c r="V357" t="s">
        <v>46</v>
      </c>
      <c r="W357" s="1">
        <v>635440.14</v>
      </c>
      <c r="X357" s="1">
        <v>450000</v>
      </c>
      <c r="Y357" s="1">
        <v>635440.14</v>
      </c>
      <c r="Z357" s="1">
        <v>635440.14</v>
      </c>
      <c r="AA357" s="1">
        <v>635440.14</v>
      </c>
      <c r="AB357" s="2">
        <f t="shared" si="32"/>
        <v>0</v>
      </c>
      <c r="AC357" s="1">
        <v>635360.79</v>
      </c>
      <c r="AD357" s="2">
        <f t="shared" si="33"/>
        <v>79.349999999976717</v>
      </c>
      <c r="AE357" s="1">
        <v>633771.93999999994</v>
      </c>
      <c r="AF357" s="2">
        <f t="shared" si="34"/>
        <v>1588.8500000000931</v>
      </c>
      <c r="AG357" s="3">
        <f t="shared" si="35"/>
        <v>0</v>
      </c>
      <c r="AH357" s="1">
        <v>300000</v>
      </c>
      <c r="AI357">
        <v>0</v>
      </c>
      <c r="AJ357">
        <v>0</v>
      </c>
      <c r="AK357" s="1">
        <v>114559.86</v>
      </c>
      <c r="AL357" s="1">
        <v>185440.14</v>
      </c>
      <c r="AN357" s="1">
        <f t="shared" si="36"/>
        <v>635440.14</v>
      </c>
      <c r="AO357" s="1">
        <f t="shared" si="37"/>
        <v>0</v>
      </c>
    </row>
    <row r="358" spans="1:41" x14ac:dyDescent="0.3">
      <c r="A358" t="s">
        <v>199</v>
      </c>
      <c r="B358" t="s">
        <v>200</v>
      </c>
      <c r="C358" t="s">
        <v>539</v>
      </c>
      <c r="D358" t="s">
        <v>237</v>
      </c>
      <c r="E358" t="s">
        <v>238</v>
      </c>
      <c r="F358" t="s">
        <v>49</v>
      </c>
      <c r="G358" t="s">
        <v>50</v>
      </c>
      <c r="H358" t="s">
        <v>531</v>
      </c>
      <c r="I358" t="s">
        <v>132</v>
      </c>
      <c r="J358" t="s">
        <v>133</v>
      </c>
      <c r="K358">
        <v>2</v>
      </c>
      <c r="L358" t="s">
        <v>255</v>
      </c>
      <c r="M358" t="s">
        <v>256</v>
      </c>
      <c r="N358" t="s">
        <v>257</v>
      </c>
      <c r="O358">
        <v>36</v>
      </c>
      <c r="P358" t="s">
        <v>258</v>
      </c>
      <c r="Q358">
        <v>3000</v>
      </c>
      <c r="R358" t="s">
        <v>44</v>
      </c>
      <c r="S358">
        <v>3951</v>
      </c>
      <c r="T358" t="s">
        <v>268</v>
      </c>
      <c r="U358">
        <v>0</v>
      </c>
      <c r="V358" t="s">
        <v>46</v>
      </c>
      <c r="W358">
        <v>0</v>
      </c>
      <c r="X358" s="1">
        <v>9775246</v>
      </c>
      <c r="Y358">
        <v>0</v>
      </c>
      <c r="Z358">
        <v>0</v>
      </c>
      <c r="AA358">
        <v>0</v>
      </c>
      <c r="AB358" s="2">
        <f t="shared" si="32"/>
        <v>0</v>
      </c>
      <c r="AC358">
        <v>0</v>
      </c>
      <c r="AD358" s="2">
        <f t="shared" si="33"/>
        <v>0</v>
      </c>
      <c r="AE358">
        <v>0</v>
      </c>
      <c r="AF358" s="2">
        <f t="shared" si="34"/>
        <v>0</v>
      </c>
      <c r="AG358" s="3">
        <f t="shared" si="35"/>
        <v>0</v>
      </c>
      <c r="AH358">
        <v>0</v>
      </c>
      <c r="AI358">
        <v>0</v>
      </c>
      <c r="AJ358">
        <v>0</v>
      </c>
      <c r="AK358" s="1">
        <v>9775246</v>
      </c>
      <c r="AL358" s="1">
        <v>-9775246</v>
      </c>
      <c r="AN358" s="1">
        <f t="shared" si="36"/>
        <v>0</v>
      </c>
      <c r="AO358" s="1">
        <f t="shared" si="37"/>
        <v>0</v>
      </c>
    </row>
    <row r="359" spans="1:41" x14ac:dyDescent="0.3">
      <c r="A359" t="s">
        <v>199</v>
      </c>
      <c r="B359" t="s">
        <v>200</v>
      </c>
      <c r="C359" t="s">
        <v>538</v>
      </c>
      <c r="D359" t="s">
        <v>34</v>
      </c>
      <c r="E359" t="s">
        <v>35</v>
      </c>
      <c r="F359" t="s">
        <v>36</v>
      </c>
      <c r="G359" t="s">
        <v>37</v>
      </c>
      <c r="H359" t="s">
        <v>531</v>
      </c>
      <c r="I359" t="s">
        <v>38</v>
      </c>
      <c r="J359" t="s">
        <v>39</v>
      </c>
      <c r="K359">
        <v>6</v>
      </c>
      <c r="L359" t="s">
        <v>40</v>
      </c>
      <c r="M359" t="s">
        <v>352</v>
      </c>
      <c r="N359" t="s">
        <v>353</v>
      </c>
      <c r="O359">
        <v>20</v>
      </c>
      <c r="P359" t="s">
        <v>354</v>
      </c>
      <c r="Q359">
        <v>3000</v>
      </c>
      <c r="R359" t="s">
        <v>44</v>
      </c>
      <c r="S359">
        <v>3951</v>
      </c>
      <c r="T359" t="s">
        <v>268</v>
      </c>
      <c r="U359">
        <v>0</v>
      </c>
      <c r="V359" t="s">
        <v>46</v>
      </c>
      <c r="W359">
        <v>0</v>
      </c>
      <c r="X359">
        <v>0</v>
      </c>
      <c r="Y359">
        <v>0</v>
      </c>
      <c r="Z359">
        <v>0</v>
      </c>
      <c r="AA359">
        <v>0</v>
      </c>
      <c r="AB359" s="2">
        <f t="shared" si="32"/>
        <v>0</v>
      </c>
      <c r="AC359">
        <v>0</v>
      </c>
      <c r="AD359" s="2">
        <f t="shared" si="33"/>
        <v>0</v>
      </c>
      <c r="AE359">
        <v>0</v>
      </c>
      <c r="AF359" s="2">
        <f t="shared" si="34"/>
        <v>0</v>
      </c>
      <c r="AG359" s="3">
        <f t="shared" si="35"/>
        <v>0</v>
      </c>
      <c r="AH359" s="1">
        <v>300000</v>
      </c>
      <c r="AI359">
        <v>0</v>
      </c>
      <c r="AJ359">
        <v>0</v>
      </c>
      <c r="AK359" s="1">
        <v>300000</v>
      </c>
      <c r="AL359">
        <v>0</v>
      </c>
      <c r="AN359" s="1">
        <f t="shared" si="36"/>
        <v>0</v>
      </c>
      <c r="AO359" s="1">
        <f t="shared" si="37"/>
        <v>0</v>
      </c>
    </row>
    <row r="360" spans="1:41" x14ac:dyDescent="0.3">
      <c r="A360" t="s">
        <v>199</v>
      </c>
      <c r="B360" t="s">
        <v>200</v>
      </c>
      <c r="C360" t="s">
        <v>538</v>
      </c>
      <c r="D360" t="s">
        <v>34</v>
      </c>
      <c r="E360" t="s">
        <v>35</v>
      </c>
      <c r="F360" t="s">
        <v>36</v>
      </c>
      <c r="G360" t="s">
        <v>37</v>
      </c>
      <c r="H360" t="s">
        <v>531</v>
      </c>
      <c r="I360" t="s">
        <v>38</v>
      </c>
      <c r="J360" t="s">
        <v>39</v>
      </c>
      <c r="K360">
        <v>6</v>
      </c>
      <c r="L360" t="s">
        <v>40</v>
      </c>
      <c r="M360" t="s">
        <v>335</v>
      </c>
      <c r="N360" t="s">
        <v>336</v>
      </c>
      <c r="O360">
        <v>18</v>
      </c>
      <c r="P360" t="s">
        <v>337</v>
      </c>
      <c r="Q360">
        <v>3000</v>
      </c>
      <c r="R360" t="s">
        <v>44</v>
      </c>
      <c r="S360">
        <v>3961</v>
      </c>
      <c r="T360" t="s">
        <v>346</v>
      </c>
      <c r="U360">
        <v>0</v>
      </c>
      <c r="V360" t="s">
        <v>46</v>
      </c>
      <c r="W360" s="1">
        <v>15940</v>
      </c>
      <c r="X360">
        <v>0</v>
      </c>
      <c r="Y360" s="1">
        <v>15940</v>
      </c>
      <c r="Z360" s="1">
        <v>15940</v>
      </c>
      <c r="AA360" s="1">
        <v>15940</v>
      </c>
      <c r="AB360" s="2">
        <f t="shared" si="32"/>
        <v>0</v>
      </c>
      <c r="AC360" s="1">
        <v>15940</v>
      </c>
      <c r="AD360" s="2">
        <f t="shared" si="33"/>
        <v>0</v>
      </c>
      <c r="AE360" s="1">
        <v>15940</v>
      </c>
      <c r="AF360" s="2">
        <f t="shared" si="34"/>
        <v>0</v>
      </c>
      <c r="AG360" s="3">
        <f t="shared" si="35"/>
        <v>0</v>
      </c>
      <c r="AH360">
        <v>0</v>
      </c>
      <c r="AI360" s="1">
        <v>20000</v>
      </c>
      <c r="AJ360">
        <v>0</v>
      </c>
      <c r="AK360" s="1">
        <v>4060</v>
      </c>
      <c r="AL360" s="1">
        <v>15940</v>
      </c>
      <c r="AN360" s="1">
        <f t="shared" si="36"/>
        <v>15940</v>
      </c>
      <c r="AO360" s="1">
        <f t="shared" si="37"/>
        <v>0</v>
      </c>
    </row>
    <row r="361" spans="1:41" x14ac:dyDescent="0.3">
      <c r="A361" t="s">
        <v>199</v>
      </c>
      <c r="B361" t="s">
        <v>200</v>
      </c>
      <c r="C361" t="s">
        <v>538</v>
      </c>
      <c r="D361" t="s">
        <v>108</v>
      </c>
      <c r="E361" t="s">
        <v>109</v>
      </c>
      <c r="F361" t="s">
        <v>110</v>
      </c>
      <c r="G361" t="s">
        <v>111</v>
      </c>
      <c r="H361" t="s">
        <v>531</v>
      </c>
      <c r="I361" t="s">
        <v>112</v>
      </c>
      <c r="J361" t="s">
        <v>113</v>
      </c>
      <c r="K361">
        <v>7</v>
      </c>
      <c r="L361" t="s">
        <v>114</v>
      </c>
      <c r="M361" t="s">
        <v>115</v>
      </c>
      <c r="N361" t="s">
        <v>116</v>
      </c>
      <c r="O361">
        <v>41</v>
      </c>
      <c r="P361" t="s">
        <v>119</v>
      </c>
      <c r="Q361">
        <v>3000</v>
      </c>
      <c r="R361" t="s">
        <v>44</v>
      </c>
      <c r="S361">
        <v>3962</v>
      </c>
      <c r="T361" t="s">
        <v>236</v>
      </c>
      <c r="U361">
        <v>0</v>
      </c>
      <c r="V361" t="s">
        <v>46</v>
      </c>
      <c r="W361" s="1">
        <v>86820</v>
      </c>
      <c r="X361" s="1">
        <v>120000</v>
      </c>
      <c r="Y361" s="1">
        <v>86820</v>
      </c>
      <c r="Z361" s="1">
        <v>86820</v>
      </c>
      <c r="AA361" s="1">
        <v>21243</v>
      </c>
      <c r="AB361" s="2">
        <f t="shared" si="32"/>
        <v>65577</v>
      </c>
      <c r="AC361" s="1">
        <v>21243</v>
      </c>
      <c r="AD361" s="2">
        <f t="shared" si="33"/>
        <v>0</v>
      </c>
      <c r="AE361" s="1">
        <v>21243</v>
      </c>
      <c r="AF361" s="2">
        <f t="shared" si="34"/>
        <v>0</v>
      </c>
      <c r="AG361" s="3">
        <f t="shared" si="35"/>
        <v>0</v>
      </c>
      <c r="AH361" s="1">
        <v>37584</v>
      </c>
      <c r="AI361">
        <v>0</v>
      </c>
      <c r="AJ361">
        <v>0</v>
      </c>
      <c r="AK361" s="1">
        <v>70764</v>
      </c>
      <c r="AL361" s="1">
        <v>-33180</v>
      </c>
      <c r="AN361" s="1">
        <f t="shared" si="36"/>
        <v>86820</v>
      </c>
      <c r="AO361" s="1">
        <f t="shared" si="37"/>
        <v>0</v>
      </c>
    </row>
    <row r="362" spans="1:41" x14ac:dyDescent="0.3">
      <c r="A362" t="s">
        <v>199</v>
      </c>
      <c r="B362" t="s">
        <v>200</v>
      </c>
      <c r="C362" t="s">
        <v>538</v>
      </c>
      <c r="D362" t="s">
        <v>34</v>
      </c>
      <c r="E362" t="s">
        <v>35</v>
      </c>
      <c r="F362" t="s">
        <v>49</v>
      </c>
      <c r="G362" t="s">
        <v>50</v>
      </c>
      <c r="H362" t="s">
        <v>531</v>
      </c>
      <c r="I362" t="s">
        <v>51</v>
      </c>
      <c r="J362" t="s">
        <v>52</v>
      </c>
      <c r="K362">
        <v>6</v>
      </c>
      <c r="L362" t="s">
        <v>40</v>
      </c>
      <c r="M362" t="s">
        <v>53</v>
      </c>
      <c r="N362" t="s">
        <v>54</v>
      </c>
      <c r="O362">
        <v>21</v>
      </c>
      <c r="P362" t="s">
        <v>71</v>
      </c>
      <c r="Q362">
        <v>3000</v>
      </c>
      <c r="R362" t="s">
        <v>44</v>
      </c>
      <c r="S362">
        <v>3962</v>
      </c>
      <c r="T362" t="s">
        <v>236</v>
      </c>
      <c r="U362">
        <v>0</v>
      </c>
      <c r="V362" t="s">
        <v>46</v>
      </c>
      <c r="W362" s="1">
        <v>10788</v>
      </c>
      <c r="X362" s="1">
        <v>75000</v>
      </c>
      <c r="Y362" s="1">
        <v>10788</v>
      </c>
      <c r="Z362" s="1">
        <v>10788</v>
      </c>
      <c r="AA362" s="1">
        <v>5256</v>
      </c>
      <c r="AB362" s="2">
        <f t="shared" si="32"/>
        <v>5532</v>
      </c>
      <c r="AC362" s="1">
        <v>5256</v>
      </c>
      <c r="AD362" s="2">
        <f t="shared" si="33"/>
        <v>0</v>
      </c>
      <c r="AE362" s="1">
        <v>5256</v>
      </c>
      <c r="AF362" s="2">
        <f t="shared" si="34"/>
        <v>0</v>
      </c>
      <c r="AG362" s="3">
        <f t="shared" si="35"/>
        <v>0</v>
      </c>
      <c r="AH362">
        <v>0</v>
      </c>
      <c r="AI362">
        <v>0</v>
      </c>
      <c r="AJ362">
        <v>0</v>
      </c>
      <c r="AK362" s="1">
        <v>64212</v>
      </c>
      <c r="AL362" s="1">
        <v>-64212</v>
      </c>
      <c r="AN362" s="1">
        <f t="shared" si="36"/>
        <v>10788</v>
      </c>
      <c r="AO362" s="1">
        <f t="shared" si="37"/>
        <v>0</v>
      </c>
    </row>
    <row r="363" spans="1:41" x14ac:dyDescent="0.3">
      <c r="A363" t="s">
        <v>199</v>
      </c>
      <c r="B363" t="s">
        <v>200</v>
      </c>
      <c r="C363" t="s">
        <v>539</v>
      </c>
      <c r="D363" t="s">
        <v>201</v>
      </c>
      <c r="E363" t="s">
        <v>202</v>
      </c>
      <c r="F363" t="s">
        <v>110</v>
      </c>
      <c r="G363" t="s">
        <v>111</v>
      </c>
      <c r="H363" t="s">
        <v>531</v>
      </c>
      <c r="I363" t="s">
        <v>203</v>
      </c>
      <c r="J363" t="s">
        <v>204</v>
      </c>
      <c r="K363">
        <v>1</v>
      </c>
      <c r="L363" t="s">
        <v>184</v>
      </c>
      <c r="M363" t="s">
        <v>205</v>
      </c>
      <c r="N363" t="s">
        <v>206</v>
      </c>
      <c r="O363">
        <v>54</v>
      </c>
      <c r="P363" t="s">
        <v>207</v>
      </c>
      <c r="Q363">
        <v>4000</v>
      </c>
      <c r="R363" t="s">
        <v>103</v>
      </c>
      <c r="S363">
        <v>4211</v>
      </c>
      <c r="T363" t="s">
        <v>208</v>
      </c>
      <c r="U363">
        <v>0</v>
      </c>
      <c r="V363" t="s">
        <v>46</v>
      </c>
      <c r="W363" s="1">
        <v>14625430</v>
      </c>
      <c r="X363" s="1">
        <v>12625430</v>
      </c>
      <c r="Y363" s="1">
        <v>13493801.939999999</v>
      </c>
      <c r="Z363" s="1">
        <v>13493801.939999999</v>
      </c>
      <c r="AA363" s="1">
        <v>13493801.939999999</v>
      </c>
      <c r="AB363" s="2">
        <f t="shared" si="32"/>
        <v>0</v>
      </c>
      <c r="AC363" s="1">
        <v>13493801.939999999</v>
      </c>
      <c r="AD363" s="2">
        <f t="shared" si="33"/>
        <v>0</v>
      </c>
      <c r="AE363" s="1">
        <v>13493801.939999999</v>
      </c>
      <c r="AF363" s="2">
        <f t="shared" si="34"/>
        <v>0</v>
      </c>
      <c r="AG363" s="3">
        <f t="shared" si="35"/>
        <v>1131628.0600000005</v>
      </c>
      <c r="AH363">
        <v>0</v>
      </c>
      <c r="AI363" s="1">
        <v>2000000</v>
      </c>
      <c r="AJ363">
        <v>0</v>
      </c>
      <c r="AK363">
        <v>0</v>
      </c>
      <c r="AL363" s="1">
        <v>2000000</v>
      </c>
      <c r="AN363" s="1">
        <f t="shared" si="36"/>
        <v>14625430</v>
      </c>
      <c r="AO363" s="1">
        <f t="shared" si="37"/>
        <v>1131628.0600000005</v>
      </c>
    </row>
    <row r="364" spans="1:41" x14ac:dyDescent="0.3">
      <c r="A364" t="s">
        <v>199</v>
      </c>
      <c r="B364" t="s">
        <v>200</v>
      </c>
      <c r="C364" t="s">
        <v>539</v>
      </c>
      <c r="D364" t="s">
        <v>201</v>
      </c>
      <c r="E364" t="s">
        <v>202</v>
      </c>
      <c r="F364" t="s">
        <v>49</v>
      </c>
      <c r="G364" t="s">
        <v>50</v>
      </c>
      <c r="H364" t="s">
        <v>531</v>
      </c>
      <c r="I364" t="s">
        <v>220</v>
      </c>
      <c r="J364" t="s">
        <v>221</v>
      </c>
      <c r="K364">
        <v>4</v>
      </c>
      <c r="L364" t="s">
        <v>222</v>
      </c>
      <c r="M364" t="s">
        <v>223</v>
      </c>
      <c r="N364" t="s">
        <v>224</v>
      </c>
      <c r="O364">
        <v>48</v>
      </c>
      <c r="P364" t="s">
        <v>225</v>
      </c>
      <c r="Q364">
        <v>4000</v>
      </c>
      <c r="R364" t="s">
        <v>103</v>
      </c>
      <c r="S364">
        <v>4211</v>
      </c>
      <c r="T364" t="s">
        <v>208</v>
      </c>
      <c r="U364">
        <v>0</v>
      </c>
      <c r="V364" t="s">
        <v>46</v>
      </c>
      <c r="W364" s="1">
        <v>398400</v>
      </c>
      <c r="X364" s="1">
        <v>1200000</v>
      </c>
      <c r="Y364" s="1">
        <v>398400</v>
      </c>
      <c r="Z364" s="1">
        <v>398400</v>
      </c>
      <c r="AA364" s="1">
        <v>398400</v>
      </c>
      <c r="AB364" s="2">
        <f t="shared" si="32"/>
        <v>0</v>
      </c>
      <c r="AC364" s="1">
        <v>398400</v>
      </c>
      <c r="AD364" s="2">
        <f t="shared" si="33"/>
        <v>0</v>
      </c>
      <c r="AE364" s="1">
        <v>398400</v>
      </c>
      <c r="AF364" s="2">
        <f t="shared" si="34"/>
        <v>0</v>
      </c>
      <c r="AG364" s="3">
        <f t="shared" si="35"/>
        <v>0</v>
      </c>
      <c r="AH364">
        <v>0</v>
      </c>
      <c r="AI364" s="1">
        <v>199200</v>
      </c>
      <c r="AJ364">
        <v>0</v>
      </c>
      <c r="AK364" s="1">
        <v>1000800</v>
      </c>
      <c r="AL364" s="1">
        <v>-801600</v>
      </c>
      <c r="AN364" s="1">
        <f t="shared" si="36"/>
        <v>398400</v>
      </c>
      <c r="AO364" s="1">
        <f t="shared" si="37"/>
        <v>0</v>
      </c>
    </row>
    <row r="365" spans="1:41" x14ac:dyDescent="0.3">
      <c r="A365" t="s">
        <v>199</v>
      </c>
      <c r="B365" t="s">
        <v>200</v>
      </c>
      <c r="C365" t="s">
        <v>538</v>
      </c>
      <c r="D365" t="s">
        <v>34</v>
      </c>
      <c r="E365" t="s">
        <v>35</v>
      </c>
      <c r="F365" t="s">
        <v>110</v>
      </c>
      <c r="G365" t="s">
        <v>111</v>
      </c>
      <c r="H365" t="s">
        <v>531</v>
      </c>
      <c r="I365" t="s">
        <v>330</v>
      </c>
      <c r="J365" t="s">
        <v>331</v>
      </c>
      <c r="K365">
        <v>1</v>
      </c>
      <c r="L365" t="s">
        <v>184</v>
      </c>
      <c r="M365" t="s">
        <v>332</v>
      </c>
      <c r="N365" t="s">
        <v>333</v>
      </c>
      <c r="O365">
        <v>53</v>
      </c>
      <c r="P365" t="s">
        <v>334</v>
      </c>
      <c r="Q365">
        <v>4000</v>
      </c>
      <c r="R365" t="s">
        <v>103</v>
      </c>
      <c r="S365">
        <v>4211</v>
      </c>
      <c r="T365" t="s">
        <v>208</v>
      </c>
      <c r="U365">
        <v>0</v>
      </c>
      <c r="V365" t="s">
        <v>46</v>
      </c>
      <c r="W365" s="1">
        <v>10000000</v>
      </c>
      <c r="X365" s="1">
        <v>10000000</v>
      </c>
      <c r="Y365" s="1">
        <v>8333333.2999999998</v>
      </c>
      <c r="Z365" s="1">
        <v>8333333.2999999998</v>
      </c>
      <c r="AA365" s="1">
        <v>8333333.2999999998</v>
      </c>
      <c r="AB365" s="2">
        <f t="shared" si="32"/>
        <v>0</v>
      </c>
      <c r="AC365" s="1">
        <v>8333333.2999999998</v>
      </c>
      <c r="AD365" s="2">
        <f t="shared" si="33"/>
        <v>0</v>
      </c>
      <c r="AE365" s="1">
        <v>8333333.2999999998</v>
      </c>
      <c r="AF365" s="2">
        <f t="shared" si="34"/>
        <v>0</v>
      </c>
      <c r="AG365" s="3">
        <f t="shared" si="35"/>
        <v>1666666.7000000002</v>
      </c>
      <c r="AH365">
        <v>0</v>
      </c>
      <c r="AI365">
        <v>0</v>
      </c>
      <c r="AJ365">
        <v>0</v>
      </c>
      <c r="AK365">
        <v>0</v>
      </c>
      <c r="AL365">
        <v>0</v>
      </c>
      <c r="AN365" s="1">
        <f t="shared" si="36"/>
        <v>10000000</v>
      </c>
      <c r="AO365" s="1">
        <f t="shared" si="37"/>
        <v>1666666.7000000002</v>
      </c>
    </row>
    <row r="366" spans="1:41" x14ac:dyDescent="0.3">
      <c r="A366" t="s">
        <v>199</v>
      </c>
      <c r="B366" t="s">
        <v>200</v>
      </c>
      <c r="C366" t="s">
        <v>538</v>
      </c>
      <c r="D366" t="s">
        <v>34</v>
      </c>
      <c r="E366" t="s">
        <v>35</v>
      </c>
      <c r="F366" t="s">
        <v>36</v>
      </c>
      <c r="G366" t="s">
        <v>37</v>
      </c>
      <c r="H366" t="s">
        <v>531</v>
      </c>
      <c r="I366" t="s">
        <v>38</v>
      </c>
      <c r="J366" t="s">
        <v>39</v>
      </c>
      <c r="K366">
        <v>6</v>
      </c>
      <c r="L366" t="s">
        <v>40</v>
      </c>
      <c r="M366" t="s">
        <v>41</v>
      </c>
      <c r="N366" t="s">
        <v>42</v>
      </c>
      <c r="O366">
        <v>19</v>
      </c>
      <c r="P366" t="s">
        <v>43</v>
      </c>
      <c r="Q366">
        <v>4000</v>
      </c>
      <c r="R366" t="s">
        <v>103</v>
      </c>
      <c r="S366">
        <v>4211</v>
      </c>
      <c r="T366" t="s">
        <v>208</v>
      </c>
      <c r="U366">
        <v>0</v>
      </c>
      <c r="V366" t="s">
        <v>46</v>
      </c>
      <c r="W366" s="1">
        <v>2105566.7599999998</v>
      </c>
      <c r="X366" s="1">
        <v>2200000</v>
      </c>
      <c r="Y366" s="1">
        <v>2105566.7599999998</v>
      </c>
      <c r="Z366" s="1">
        <v>2105566.7599999998</v>
      </c>
      <c r="AA366" s="1">
        <v>2105566.7599999998</v>
      </c>
      <c r="AB366" s="2">
        <f t="shared" si="32"/>
        <v>0</v>
      </c>
      <c r="AC366" s="1">
        <v>2105566.7599999998</v>
      </c>
      <c r="AD366" s="2">
        <f t="shared" si="33"/>
        <v>0</v>
      </c>
      <c r="AE366" s="1">
        <v>2105566.7599999998</v>
      </c>
      <c r="AF366" s="2">
        <f t="shared" si="34"/>
        <v>0</v>
      </c>
      <c r="AG366" s="3">
        <f t="shared" si="35"/>
        <v>0</v>
      </c>
      <c r="AH366">
        <v>0</v>
      </c>
      <c r="AI366">
        <v>0</v>
      </c>
      <c r="AJ366">
        <v>0</v>
      </c>
      <c r="AK366" s="1">
        <v>94433.24</v>
      </c>
      <c r="AL366" s="1">
        <v>-94433.24</v>
      </c>
      <c r="AN366" s="1">
        <f t="shared" si="36"/>
        <v>2105566.7599999998</v>
      </c>
      <c r="AO366" s="1">
        <f t="shared" si="37"/>
        <v>0</v>
      </c>
    </row>
    <row r="367" spans="1:41" x14ac:dyDescent="0.3">
      <c r="A367" t="s">
        <v>199</v>
      </c>
      <c r="B367" t="s">
        <v>200</v>
      </c>
      <c r="C367" t="s">
        <v>539</v>
      </c>
      <c r="D367" t="s">
        <v>465</v>
      </c>
      <c r="E367" t="s">
        <v>466</v>
      </c>
      <c r="F367" t="s">
        <v>285</v>
      </c>
      <c r="G367" t="s">
        <v>286</v>
      </c>
      <c r="H367" t="s">
        <v>531</v>
      </c>
      <c r="I367" t="s">
        <v>467</v>
      </c>
      <c r="J367" t="s">
        <v>468</v>
      </c>
      <c r="K367">
        <v>5</v>
      </c>
      <c r="L367" t="s">
        <v>97</v>
      </c>
      <c r="M367" t="s">
        <v>469</v>
      </c>
      <c r="N367" t="s">
        <v>468</v>
      </c>
      <c r="O367">
        <v>55</v>
      </c>
      <c r="P367" t="s">
        <v>470</v>
      </c>
      <c r="Q367">
        <v>4000</v>
      </c>
      <c r="R367" t="s">
        <v>103</v>
      </c>
      <c r="S367">
        <v>4211</v>
      </c>
      <c r="T367" t="s">
        <v>208</v>
      </c>
      <c r="U367">
        <v>0</v>
      </c>
      <c r="V367" t="s">
        <v>46</v>
      </c>
      <c r="W367" s="1">
        <v>16510000</v>
      </c>
      <c r="X367" s="1">
        <v>16500000</v>
      </c>
      <c r="Y367" s="1">
        <v>16094280.890000001</v>
      </c>
      <c r="Z367" s="1">
        <v>16094280.890000001</v>
      </c>
      <c r="AA367" s="1">
        <v>16094280.890000001</v>
      </c>
      <c r="AB367" s="2">
        <f t="shared" si="32"/>
        <v>0</v>
      </c>
      <c r="AC367" s="1">
        <v>16094280.890000001</v>
      </c>
      <c r="AD367" s="2">
        <f t="shared" si="33"/>
        <v>0</v>
      </c>
      <c r="AE367" s="1">
        <v>16094280.890000001</v>
      </c>
      <c r="AF367" s="2">
        <f t="shared" si="34"/>
        <v>0</v>
      </c>
      <c r="AG367" s="3">
        <f t="shared" si="35"/>
        <v>415719.1099999994</v>
      </c>
      <c r="AH367">
        <v>0</v>
      </c>
      <c r="AI367" s="1">
        <v>300000</v>
      </c>
      <c r="AJ367">
        <v>0</v>
      </c>
      <c r="AK367" s="1">
        <v>290000</v>
      </c>
      <c r="AL367" s="1">
        <v>10000</v>
      </c>
      <c r="AN367" s="1">
        <f t="shared" si="36"/>
        <v>16510000</v>
      </c>
      <c r="AO367" s="1">
        <f t="shared" si="37"/>
        <v>415719.1099999994</v>
      </c>
    </row>
    <row r="368" spans="1:41" x14ac:dyDescent="0.3">
      <c r="A368" t="s">
        <v>199</v>
      </c>
      <c r="B368" t="s">
        <v>200</v>
      </c>
      <c r="C368" t="s">
        <v>539</v>
      </c>
      <c r="D368" t="s">
        <v>471</v>
      </c>
      <c r="E368" t="s">
        <v>472</v>
      </c>
      <c r="F368" t="s">
        <v>110</v>
      </c>
      <c r="G368" t="s">
        <v>111</v>
      </c>
      <c r="H368" t="s">
        <v>531</v>
      </c>
      <c r="I368" t="s">
        <v>473</v>
      </c>
      <c r="J368" t="s">
        <v>474</v>
      </c>
      <c r="K368">
        <v>1</v>
      </c>
      <c r="L368" t="s">
        <v>184</v>
      </c>
      <c r="M368" t="s">
        <v>475</v>
      </c>
      <c r="N368" t="s">
        <v>476</v>
      </c>
      <c r="O368">
        <v>52</v>
      </c>
      <c r="P368" t="s">
        <v>477</v>
      </c>
      <c r="Q368">
        <v>4000</v>
      </c>
      <c r="R368" t="s">
        <v>103</v>
      </c>
      <c r="S368">
        <v>4211</v>
      </c>
      <c r="T368" t="s">
        <v>208</v>
      </c>
      <c r="U368">
        <v>0</v>
      </c>
      <c r="V368" t="s">
        <v>46</v>
      </c>
      <c r="W368" s="1">
        <v>5910000</v>
      </c>
      <c r="X368" s="1">
        <v>5910000</v>
      </c>
      <c r="Y368" s="1">
        <v>4480979.99</v>
      </c>
      <c r="Z368" s="1">
        <v>4480979.99</v>
      </c>
      <c r="AA368" s="1">
        <v>4480979.99</v>
      </c>
      <c r="AB368" s="2">
        <f t="shared" si="32"/>
        <v>0</v>
      </c>
      <c r="AC368" s="1">
        <v>4480979.99</v>
      </c>
      <c r="AD368" s="2">
        <f t="shared" si="33"/>
        <v>0</v>
      </c>
      <c r="AE368" s="1">
        <v>4480979.99</v>
      </c>
      <c r="AF368" s="2">
        <f t="shared" si="34"/>
        <v>0</v>
      </c>
      <c r="AG368" s="3">
        <f t="shared" si="35"/>
        <v>1429020.0099999998</v>
      </c>
      <c r="AH368">
        <v>0</v>
      </c>
      <c r="AI368">
        <v>0</v>
      </c>
      <c r="AJ368">
        <v>0</v>
      </c>
      <c r="AK368">
        <v>0</v>
      </c>
      <c r="AL368">
        <v>0</v>
      </c>
      <c r="AN368" s="1">
        <f t="shared" si="36"/>
        <v>5910000</v>
      </c>
      <c r="AO368" s="1">
        <f t="shared" si="37"/>
        <v>1429020.0099999998</v>
      </c>
    </row>
    <row r="369" spans="1:41" x14ac:dyDescent="0.3">
      <c r="A369" t="s">
        <v>199</v>
      </c>
      <c r="B369" t="s">
        <v>200</v>
      </c>
      <c r="C369" t="s">
        <v>539</v>
      </c>
      <c r="D369" t="s">
        <v>478</v>
      </c>
      <c r="E369" t="s">
        <v>479</v>
      </c>
      <c r="F369" t="s">
        <v>110</v>
      </c>
      <c r="G369" t="s">
        <v>111</v>
      </c>
      <c r="H369" t="s">
        <v>531</v>
      </c>
      <c r="I369" t="s">
        <v>480</v>
      </c>
      <c r="J369" t="s">
        <v>481</v>
      </c>
      <c r="K369">
        <v>1</v>
      </c>
      <c r="L369" t="s">
        <v>184</v>
      </c>
      <c r="M369" t="s">
        <v>482</v>
      </c>
      <c r="N369" t="s">
        <v>483</v>
      </c>
      <c r="O369">
        <v>51</v>
      </c>
      <c r="P369" t="s">
        <v>484</v>
      </c>
      <c r="Q369">
        <v>4000</v>
      </c>
      <c r="R369" t="s">
        <v>103</v>
      </c>
      <c r="S369">
        <v>4211</v>
      </c>
      <c r="T369" t="s">
        <v>208</v>
      </c>
      <c r="U369">
        <v>0</v>
      </c>
      <c r="V369" t="s">
        <v>46</v>
      </c>
      <c r="W369" s="1">
        <v>66533232.560000002</v>
      </c>
      <c r="X369" s="1">
        <v>66784842</v>
      </c>
      <c r="Y369" s="1">
        <v>65576110.280000001</v>
      </c>
      <c r="Z369" s="1">
        <v>65576110.280000001</v>
      </c>
      <c r="AA369" s="1">
        <v>65027719.719999999</v>
      </c>
      <c r="AB369" s="2">
        <f t="shared" si="32"/>
        <v>548390.56000000238</v>
      </c>
      <c r="AC369" s="1">
        <v>65027719.719999999</v>
      </c>
      <c r="AD369" s="2">
        <f t="shared" si="33"/>
        <v>0</v>
      </c>
      <c r="AE369" s="1">
        <v>65027719.719999999</v>
      </c>
      <c r="AF369" s="2">
        <f t="shared" si="34"/>
        <v>0</v>
      </c>
      <c r="AG369" s="3">
        <f t="shared" si="35"/>
        <v>957122.28000000119</v>
      </c>
      <c r="AH369">
        <v>0</v>
      </c>
      <c r="AI369">
        <v>0</v>
      </c>
      <c r="AJ369">
        <v>0</v>
      </c>
      <c r="AK369" s="1">
        <v>251609.44</v>
      </c>
      <c r="AL369" s="1">
        <v>-251609.44</v>
      </c>
      <c r="AN369" s="1">
        <f t="shared" si="36"/>
        <v>66533232.560000002</v>
      </c>
      <c r="AO369" s="1">
        <f t="shared" si="37"/>
        <v>957122.28000000119</v>
      </c>
    </row>
    <row r="370" spans="1:41" x14ac:dyDescent="0.3">
      <c r="A370" t="s">
        <v>199</v>
      </c>
      <c r="B370" t="s">
        <v>200</v>
      </c>
      <c r="C370" t="s">
        <v>538</v>
      </c>
      <c r="D370" t="s">
        <v>34</v>
      </c>
      <c r="E370" t="s">
        <v>35</v>
      </c>
      <c r="F370" t="s">
        <v>36</v>
      </c>
      <c r="G370" t="s">
        <v>37</v>
      </c>
      <c r="H370" t="s">
        <v>531</v>
      </c>
      <c r="I370" t="s">
        <v>38</v>
      </c>
      <c r="J370" t="s">
        <v>39</v>
      </c>
      <c r="K370">
        <v>6</v>
      </c>
      <c r="L370" t="s">
        <v>40</v>
      </c>
      <c r="M370" t="s">
        <v>41</v>
      </c>
      <c r="N370" t="s">
        <v>42</v>
      </c>
      <c r="O370">
        <v>19</v>
      </c>
      <c r="P370" t="s">
        <v>43</v>
      </c>
      <c r="Q370">
        <v>4000</v>
      </c>
      <c r="R370" t="s">
        <v>103</v>
      </c>
      <c r="S370">
        <v>4251</v>
      </c>
      <c r="T370" t="s">
        <v>351</v>
      </c>
      <c r="U370">
        <v>0</v>
      </c>
      <c r="V370" t="s">
        <v>46</v>
      </c>
      <c r="W370" s="1">
        <v>8495917.5800000001</v>
      </c>
      <c r="X370" s="1">
        <v>5000000</v>
      </c>
      <c r="Y370" s="1">
        <v>9645312.0199999996</v>
      </c>
      <c r="Z370" s="1">
        <v>9645312.0199999996</v>
      </c>
      <c r="AA370" s="1">
        <v>9645312.0199999996</v>
      </c>
      <c r="AB370" s="2">
        <f t="shared" si="32"/>
        <v>0</v>
      </c>
      <c r="AC370" s="1">
        <v>9645312.0199999996</v>
      </c>
      <c r="AD370" s="2">
        <f t="shared" si="33"/>
        <v>0</v>
      </c>
      <c r="AE370" s="1">
        <v>9645312.0199999996</v>
      </c>
      <c r="AF370" s="2">
        <f t="shared" si="34"/>
        <v>0</v>
      </c>
      <c r="AG370" s="3">
        <f t="shared" si="35"/>
        <v>-1149394.4399999995</v>
      </c>
      <c r="AH370" s="1">
        <v>4400000</v>
      </c>
      <c r="AI370">
        <v>0</v>
      </c>
      <c r="AJ370">
        <v>0</v>
      </c>
      <c r="AK370" s="1">
        <v>904082.42</v>
      </c>
      <c r="AL370" s="1">
        <v>3495917.58</v>
      </c>
      <c r="AM370" s="5">
        <v>3000000</v>
      </c>
      <c r="AN370" s="1">
        <f t="shared" si="36"/>
        <v>11495917.58</v>
      </c>
      <c r="AO370" s="1">
        <f t="shared" si="37"/>
        <v>1850605.5600000005</v>
      </c>
    </row>
    <row r="371" spans="1:41" x14ac:dyDescent="0.3">
      <c r="A371" t="s">
        <v>199</v>
      </c>
      <c r="B371" t="s">
        <v>200</v>
      </c>
      <c r="C371" t="s">
        <v>538</v>
      </c>
      <c r="D371" t="s">
        <v>34</v>
      </c>
      <c r="E371" t="s">
        <v>35</v>
      </c>
      <c r="F371" t="s">
        <v>93</v>
      </c>
      <c r="G371" t="s">
        <v>94</v>
      </c>
      <c r="H371" t="s">
        <v>531</v>
      </c>
      <c r="I371" t="s">
        <v>160</v>
      </c>
      <c r="J371" t="s">
        <v>161</v>
      </c>
      <c r="K371">
        <v>1</v>
      </c>
      <c r="L371" t="s">
        <v>184</v>
      </c>
      <c r="M371" t="s">
        <v>244</v>
      </c>
      <c r="N371" t="s">
        <v>245</v>
      </c>
      <c r="O371">
        <v>14</v>
      </c>
      <c r="P371" t="s">
        <v>357</v>
      </c>
      <c r="Q371">
        <v>4000</v>
      </c>
      <c r="R371" t="s">
        <v>103</v>
      </c>
      <c r="S371">
        <v>4311</v>
      </c>
      <c r="T371" t="s">
        <v>358</v>
      </c>
      <c r="U371">
        <v>0</v>
      </c>
      <c r="V371" t="s">
        <v>46</v>
      </c>
      <c r="W371">
        <v>0</v>
      </c>
      <c r="X371" s="1">
        <v>2000000</v>
      </c>
      <c r="Y371">
        <v>0</v>
      </c>
      <c r="Z371">
        <v>0</v>
      </c>
      <c r="AA371">
        <v>0</v>
      </c>
      <c r="AB371" s="2">
        <f t="shared" si="32"/>
        <v>0</v>
      </c>
      <c r="AC371">
        <v>0</v>
      </c>
      <c r="AD371" s="2">
        <f t="shared" si="33"/>
        <v>0</v>
      </c>
      <c r="AE371">
        <v>0</v>
      </c>
      <c r="AF371" s="2">
        <f t="shared" si="34"/>
        <v>0</v>
      </c>
      <c r="AG371" s="3">
        <f t="shared" si="35"/>
        <v>0</v>
      </c>
      <c r="AH371">
        <v>0</v>
      </c>
      <c r="AI371">
        <v>0</v>
      </c>
      <c r="AJ371">
        <v>0</v>
      </c>
      <c r="AK371" s="1">
        <v>2000000</v>
      </c>
      <c r="AL371" s="1">
        <v>-2000000</v>
      </c>
      <c r="AN371" s="1">
        <f t="shared" si="36"/>
        <v>0</v>
      </c>
      <c r="AO371" s="1">
        <f t="shared" si="37"/>
        <v>0</v>
      </c>
    </row>
    <row r="372" spans="1:41" x14ac:dyDescent="0.3">
      <c r="A372" t="s">
        <v>199</v>
      </c>
      <c r="B372" t="s">
        <v>200</v>
      </c>
      <c r="C372" t="s">
        <v>540</v>
      </c>
      <c r="D372" t="s">
        <v>431</v>
      </c>
      <c r="E372" t="s">
        <v>432</v>
      </c>
      <c r="F372" t="s">
        <v>93</v>
      </c>
      <c r="G372" t="s">
        <v>94</v>
      </c>
      <c r="H372" t="s">
        <v>531</v>
      </c>
      <c r="I372" t="s">
        <v>406</v>
      </c>
      <c r="J372" t="s">
        <v>407</v>
      </c>
      <c r="K372">
        <v>8</v>
      </c>
      <c r="L372" t="s">
        <v>433</v>
      </c>
      <c r="M372" t="s">
        <v>434</v>
      </c>
      <c r="N372" t="s">
        <v>435</v>
      </c>
      <c r="O372">
        <v>45</v>
      </c>
      <c r="P372" t="s">
        <v>436</v>
      </c>
      <c r="Q372">
        <v>4000</v>
      </c>
      <c r="R372" t="s">
        <v>103</v>
      </c>
      <c r="S372">
        <v>4311</v>
      </c>
      <c r="T372" t="s">
        <v>358</v>
      </c>
      <c r="U372">
        <v>0</v>
      </c>
      <c r="V372" t="s">
        <v>46</v>
      </c>
      <c r="W372" s="1">
        <v>2000000</v>
      </c>
      <c r="X372" s="1">
        <v>2000000</v>
      </c>
      <c r="Y372" s="1">
        <v>1950000</v>
      </c>
      <c r="Z372" s="1">
        <v>1950000</v>
      </c>
      <c r="AA372" s="1">
        <v>1950000</v>
      </c>
      <c r="AB372" s="2">
        <f t="shared" si="32"/>
        <v>0</v>
      </c>
      <c r="AC372" s="1">
        <v>1950000</v>
      </c>
      <c r="AD372" s="2">
        <f t="shared" si="33"/>
        <v>0</v>
      </c>
      <c r="AE372" s="1">
        <v>1950000</v>
      </c>
      <c r="AF372" s="2">
        <f t="shared" si="34"/>
        <v>0</v>
      </c>
      <c r="AG372" s="3">
        <f t="shared" si="35"/>
        <v>50000</v>
      </c>
      <c r="AH372">
        <v>0</v>
      </c>
      <c r="AI372">
        <v>0</v>
      </c>
      <c r="AJ372">
        <v>0</v>
      </c>
      <c r="AK372">
        <v>0</v>
      </c>
      <c r="AL372">
        <v>0</v>
      </c>
      <c r="AM372" s="5">
        <v>-50000</v>
      </c>
      <c r="AN372" s="1">
        <f t="shared" si="36"/>
        <v>1950000</v>
      </c>
      <c r="AO372" s="1">
        <f t="shared" si="37"/>
        <v>0</v>
      </c>
    </row>
    <row r="373" spans="1:41" x14ac:dyDescent="0.3">
      <c r="A373" t="s">
        <v>199</v>
      </c>
      <c r="B373" t="s">
        <v>200</v>
      </c>
      <c r="C373" t="s">
        <v>540</v>
      </c>
      <c r="D373" t="s">
        <v>431</v>
      </c>
      <c r="E373" t="s">
        <v>432</v>
      </c>
      <c r="F373" t="s">
        <v>93</v>
      </c>
      <c r="G373" t="s">
        <v>94</v>
      </c>
      <c r="H373" t="s">
        <v>531</v>
      </c>
      <c r="I373" t="s">
        <v>406</v>
      </c>
      <c r="J373" t="s">
        <v>407</v>
      </c>
      <c r="K373">
        <v>8</v>
      </c>
      <c r="L373" t="s">
        <v>433</v>
      </c>
      <c r="M373" t="s">
        <v>434</v>
      </c>
      <c r="N373" t="s">
        <v>435</v>
      </c>
      <c r="O373">
        <v>46</v>
      </c>
      <c r="P373" t="s">
        <v>437</v>
      </c>
      <c r="Q373">
        <v>4000</v>
      </c>
      <c r="R373" t="s">
        <v>103</v>
      </c>
      <c r="S373">
        <v>4311</v>
      </c>
      <c r="T373" t="s">
        <v>358</v>
      </c>
      <c r="U373">
        <v>0</v>
      </c>
      <c r="V373" t="s">
        <v>46</v>
      </c>
      <c r="W373" s="1">
        <v>300000</v>
      </c>
      <c r="X373" s="1">
        <v>300000</v>
      </c>
      <c r="Y373" s="1">
        <v>246000</v>
      </c>
      <c r="Z373" s="1">
        <v>246000</v>
      </c>
      <c r="AA373" s="1">
        <v>246000</v>
      </c>
      <c r="AB373" s="2">
        <f t="shared" si="32"/>
        <v>0</v>
      </c>
      <c r="AC373" s="1">
        <v>246000</v>
      </c>
      <c r="AD373" s="2">
        <f t="shared" si="33"/>
        <v>0</v>
      </c>
      <c r="AE373" s="1">
        <v>246000</v>
      </c>
      <c r="AF373" s="2">
        <f t="shared" si="34"/>
        <v>0</v>
      </c>
      <c r="AG373" s="3">
        <f t="shared" si="35"/>
        <v>54000</v>
      </c>
      <c r="AH373">
        <v>0</v>
      </c>
      <c r="AI373">
        <v>0</v>
      </c>
      <c r="AJ373">
        <v>0</v>
      </c>
      <c r="AK373">
        <v>0</v>
      </c>
      <c r="AL373">
        <v>0</v>
      </c>
      <c r="AN373" s="1">
        <f t="shared" si="36"/>
        <v>300000</v>
      </c>
      <c r="AO373" s="1">
        <f t="shared" si="37"/>
        <v>54000</v>
      </c>
    </row>
    <row r="374" spans="1:41" x14ac:dyDescent="0.3">
      <c r="A374" t="s">
        <v>89</v>
      </c>
      <c r="B374" t="s">
        <v>90</v>
      </c>
      <c r="C374" t="s">
        <v>539</v>
      </c>
      <c r="D374" t="s">
        <v>91</v>
      </c>
      <c r="E374" t="s">
        <v>92</v>
      </c>
      <c r="F374" t="s">
        <v>93</v>
      </c>
      <c r="G374" t="s">
        <v>94</v>
      </c>
      <c r="H374" t="s">
        <v>531</v>
      </c>
      <c r="I374" t="s">
        <v>95</v>
      </c>
      <c r="J374" t="s">
        <v>96</v>
      </c>
      <c r="K374">
        <v>5</v>
      </c>
      <c r="L374" t="s">
        <v>97</v>
      </c>
      <c r="M374" t="s">
        <v>98</v>
      </c>
      <c r="N374" t="s">
        <v>99</v>
      </c>
      <c r="O374">
        <v>25</v>
      </c>
      <c r="P374" t="s">
        <v>100</v>
      </c>
      <c r="Q374">
        <v>4000</v>
      </c>
      <c r="R374" t="s">
        <v>103</v>
      </c>
      <c r="S374">
        <v>4411</v>
      </c>
      <c r="T374" t="s">
        <v>104</v>
      </c>
      <c r="U374">
        <v>60</v>
      </c>
      <c r="V374" t="s">
        <v>105</v>
      </c>
      <c r="W374" s="1">
        <v>60000</v>
      </c>
      <c r="X374">
        <v>0</v>
      </c>
      <c r="Y374" s="1">
        <v>57072</v>
      </c>
      <c r="Z374" s="1">
        <v>57072</v>
      </c>
      <c r="AA374">
        <v>0</v>
      </c>
      <c r="AB374" s="2">
        <f t="shared" si="32"/>
        <v>57072</v>
      </c>
      <c r="AC374">
        <v>0</v>
      </c>
      <c r="AD374" s="2">
        <f t="shared" si="33"/>
        <v>0</v>
      </c>
      <c r="AE374">
        <v>0</v>
      </c>
      <c r="AF374" s="2">
        <f t="shared" si="34"/>
        <v>0</v>
      </c>
      <c r="AG374" s="3">
        <f t="shared" si="35"/>
        <v>2928</v>
      </c>
      <c r="AH374" s="1">
        <v>60000</v>
      </c>
      <c r="AI374">
        <v>0</v>
      </c>
      <c r="AJ374">
        <v>0</v>
      </c>
      <c r="AK374">
        <v>0</v>
      </c>
      <c r="AL374" s="1">
        <v>60000</v>
      </c>
      <c r="AN374" s="1">
        <f t="shared" si="36"/>
        <v>60000</v>
      </c>
      <c r="AO374" s="1">
        <f t="shared" si="37"/>
        <v>2928</v>
      </c>
    </row>
    <row r="375" spans="1:41" x14ac:dyDescent="0.3">
      <c r="A375" t="s">
        <v>199</v>
      </c>
      <c r="B375" t="s">
        <v>200</v>
      </c>
      <c r="C375" t="s">
        <v>539</v>
      </c>
      <c r="D375" t="s">
        <v>201</v>
      </c>
      <c r="E375" t="s">
        <v>202</v>
      </c>
      <c r="F375" t="s">
        <v>93</v>
      </c>
      <c r="G375" t="s">
        <v>94</v>
      </c>
      <c r="H375" t="s">
        <v>531</v>
      </c>
      <c r="I375" t="s">
        <v>95</v>
      </c>
      <c r="J375" t="s">
        <v>96</v>
      </c>
      <c r="K375">
        <v>5</v>
      </c>
      <c r="L375" t="s">
        <v>97</v>
      </c>
      <c r="M375" t="s">
        <v>98</v>
      </c>
      <c r="N375" t="s">
        <v>99</v>
      </c>
      <c r="O375">
        <v>27</v>
      </c>
      <c r="P375" t="s">
        <v>212</v>
      </c>
      <c r="Q375">
        <v>4000</v>
      </c>
      <c r="R375" t="s">
        <v>103</v>
      </c>
      <c r="S375">
        <v>4411</v>
      </c>
      <c r="T375" t="s">
        <v>104</v>
      </c>
      <c r="U375">
        <v>0</v>
      </c>
      <c r="V375" t="s">
        <v>46</v>
      </c>
      <c r="W375" s="1">
        <v>1000000</v>
      </c>
      <c r="X375" s="1">
        <v>1000000</v>
      </c>
      <c r="Y375" s="1">
        <v>724830.22</v>
      </c>
      <c r="Z375" s="1">
        <v>724830.22</v>
      </c>
      <c r="AA375" s="1">
        <v>724830.22</v>
      </c>
      <c r="AB375" s="2">
        <f t="shared" si="32"/>
        <v>0</v>
      </c>
      <c r="AC375" s="1">
        <v>291966.42</v>
      </c>
      <c r="AD375" s="2">
        <f t="shared" si="33"/>
        <v>432863.8</v>
      </c>
      <c r="AE375" s="1">
        <v>291966.42</v>
      </c>
      <c r="AF375" s="2">
        <f t="shared" si="34"/>
        <v>0</v>
      </c>
      <c r="AG375" s="3">
        <f t="shared" si="35"/>
        <v>275169.78000000003</v>
      </c>
      <c r="AH375">
        <v>0</v>
      </c>
      <c r="AI375">
        <v>0</v>
      </c>
      <c r="AJ375">
        <v>0</v>
      </c>
      <c r="AK375">
        <v>0</v>
      </c>
      <c r="AL375">
        <v>0</v>
      </c>
      <c r="AN375" s="1">
        <f t="shared" si="36"/>
        <v>1000000</v>
      </c>
      <c r="AO375" s="1">
        <f t="shared" si="37"/>
        <v>275169.78000000003</v>
      </c>
    </row>
    <row r="376" spans="1:41" x14ac:dyDescent="0.3">
      <c r="A376" t="s">
        <v>199</v>
      </c>
      <c r="B376" t="s">
        <v>200</v>
      </c>
      <c r="C376" t="s">
        <v>539</v>
      </c>
      <c r="D376" t="s">
        <v>201</v>
      </c>
      <c r="E376" t="s">
        <v>202</v>
      </c>
      <c r="F376" t="s">
        <v>93</v>
      </c>
      <c r="G376" t="s">
        <v>94</v>
      </c>
      <c r="H376" t="s">
        <v>531</v>
      </c>
      <c r="I376" t="s">
        <v>95</v>
      </c>
      <c r="J376" t="s">
        <v>96</v>
      </c>
      <c r="K376">
        <v>5</v>
      </c>
      <c r="L376" t="s">
        <v>97</v>
      </c>
      <c r="M376" t="s">
        <v>213</v>
      </c>
      <c r="N376" t="s">
        <v>214</v>
      </c>
      <c r="O376">
        <v>30</v>
      </c>
      <c r="P376" t="s">
        <v>215</v>
      </c>
      <c r="Q376">
        <v>4000</v>
      </c>
      <c r="R376" t="s">
        <v>103</v>
      </c>
      <c r="S376">
        <v>4411</v>
      </c>
      <c r="T376" t="s">
        <v>104</v>
      </c>
      <c r="U376">
        <v>0</v>
      </c>
      <c r="V376" t="s">
        <v>46</v>
      </c>
      <c r="W376" s="1">
        <v>10000000</v>
      </c>
      <c r="X376" s="1">
        <v>10000000</v>
      </c>
      <c r="Y376" s="1">
        <v>9990000</v>
      </c>
      <c r="Z376" s="1">
        <v>9990000</v>
      </c>
      <c r="AA376" s="1">
        <v>9990000</v>
      </c>
      <c r="AB376" s="2">
        <f t="shared" si="32"/>
        <v>0</v>
      </c>
      <c r="AC376" s="1">
        <v>9990000</v>
      </c>
      <c r="AD376" s="2">
        <f t="shared" si="33"/>
        <v>0</v>
      </c>
      <c r="AE376" s="1">
        <v>9990000</v>
      </c>
      <c r="AF376" s="2">
        <f t="shared" si="34"/>
        <v>0</v>
      </c>
      <c r="AG376" s="3">
        <f t="shared" si="35"/>
        <v>10000</v>
      </c>
      <c r="AH376">
        <v>0</v>
      </c>
      <c r="AI376">
        <v>0</v>
      </c>
      <c r="AJ376">
        <v>0</v>
      </c>
      <c r="AK376">
        <v>0</v>
      </c>
      <c r="AL376">
        <v>0</v>
      </c>
      <c r="AM376" s="5">
        <v>100000</v>
      </c>
      <c r="AN376" s="1">
        <f t="shared" si="36"/>
        <v>10100000</v>
      </c>
      <c r="AO376" s="1">
        <f t="shared" si="37"/>
        <v>110000</v>
      </c>
    </row>
    <row r="377" spans="1:41" x14ac:dyDescent="0.3">
      <c r="A377" t="s">
        <v>199</v>
      </c>
      <c r="B377" t="s">
        <v>200</v>
      </c>
      <c r="C377" t="s">
        <v>539</v>
      </c>
      <c r="D377" t="s">
        <v>201</v>
      </c>
      <c r="E377" t="s">
        <v>202</v>
      </c>
      <c r="F377" t="s">
        <v>93</v>
      </c>
      <c r="G377" t="s">
        <v>94</v>
      </c>
      <c r="H377" t="s">
        <v>531</v>
      </c>
      <c r="I377" t="s">
        <v>95</v>
      </c>
      <c r="J377" t="s">
        <v>96</v>
      </c>
      <c r="K377">
        <v>5</v>
      </c>
      <c r="L377" t="s">
        <v>97</v>
      </c>
      <c r="M377" t="s">
        <v>213</v>
      </c>
      <c r="N377" t="s">
        <v>214</v>
      </c>
      <c r="O377">
        <v>31</v>
      </c>
      <c r="P377" t="s">
        <v>218</v>
      </c>
      <c r="Q377">
        <v>4000</v>
      </c>
      <c r="R377" t="s">
        <v>103</v>
      </c>
      <c r="S377">
        <v>4411</v>
      </c>
      <c r="T377" t="s">
        <v>104</v>
      </c>
      <c r="U377">
        <v>0</v>
      </c>
      <c r="V377" t="s">
        <v>46</v>
      </c>
      <c r="W377" s="1">
        <v>54793475.799999997</v>
      </c>
      <c r="X377" s="1">
        <v>50566898.219999999</v>
      </c>
      <c r="Y377" s="1">
        <v>54793372.289999999</v>
      </c>
      <c r="Z377" s="1">
        <v>54793372.289999999</v>
      </c>
      <c r="AA377" s="1">
        <v>54793372.289999999</v>
      </c>
      <c r="AB377" s="2">
        <f t="shared" si="32"/>
        <v>0</v>
      </c>
      <c r="AC377" s="1">
        <v>54554449.479999997</v>
      </c>
      <c r="AD377" s="2">
        <f t="shared" si="33"/>
        <v>238922.81000000238</v>
      </c>
      <c r="AE377" s="1">
        <v>54554449.479999997</v>
      </c>
      <c r="AF377" s="2">
        <f t="shared" si="34"/>
        <v>0</v>
      </c>
      <c r="AG377" s="3">
        <f t="shared" si="35"/>
        <v>103.50999999791384</v>
      </c>
      <c r="AH377">
        <v>0</v>
      </c>
      <c r="AI377" s="1">
        <v>4226577.58</v>
      </c>
      <c r="AJ377">
        <v>0</v>
      </c>
      <c r="AK377">
        <v>0</v>
      </c>
      <c r="AL377" s="1">
        <v>4226577.58</v>
      </c>
      <c r="AN377" s="1">
        <f t="shared" si="36"/>
        <v>54793475.799999997</v>
      </c>
      <c r="AO377" s="1">
        <f t="shared" si="37"/>
        <v>103.50999999791384</v>
      </c>
    </row>
    <row r="378" spans="1:41" x14ac:dyDescent="0.3">
      <c r="A378" t="s">
        <v>199</v>
      </c>
      <c r="B378" t="s">
        <v>200</v>
      </c>
      <c r="C378" t="s">
        <v>539</v>
      </c>
      <c r="D378" t="s">
        <v>201</v>
      </c>
      <c r="E378" t="s">
        <v>202</v>
      </c>
      <c r="F378" t="s">
        <v>93</v>
      </c>
      <c r="G378" t="s">
        <v>94</v>
      </c>
      <c r="H378" t="s">
        <v>531</v>
      </c>
      <c r="I378" t="s">
        <v>95</v>
      </c>
      <c r="J378" t="s">
        <v>96</v>
      </c>
      <c r="K378">
        <v>5</v>
      </c>
      <c r="L378" t="s">
        <v>97</v>
      </c>
      <c r="M378" t="s">
        <v>213</v>
      </c>
      <c r="N378" t="s">
        <v>214</v>
      </c>
      <c r="O378">
        <v>32</v>
      </c>
      <c r="P378" t="s">
        <v>219</v>
      </c>
      <c r="Q378">
        <v>4000</v>
      </c>
      <c r="R378" t="s">
        <v>103</v>
      </c>
      <c r="S378">
        <v>4411</v>
      </c>
      <c r="T378" t="s">
        <v>104</v>
      </c>
      <c r="U378">
        <v>0</v>
      </c>
      <c r="V378" t="s">
        <v>46</v>
      </c>
      <c r="W378" s="1">
        <v>14162986.199999999</v>
      </c>
      <c r="X378" s="1">
        <v>10733101.779999999</v>
      </c>
      <c r="Y378" s="1">
        <v>14162986.199999999</v>
      </c>
      <c r="Z378" s="1">
        <v>14162986.199999999</v>
      </c>
      <c r="AA378" s="1">
        <v>14162986.199999999</v>
      </c>
      <c r="AB378" s="2">
        <f t="shared" si="32"/>
        <v>0</v>
      </c>
      <c r="AC378" s="1">
        <v>14162986.199999999</v>
      </c>
      <c r="AD378" s="2">
        <f t="shared" si="33"/>
        <v>0</v>
      </c>
      <c r="AE378" s="1">
        <v>14162986.199999999</v>
      </c>
      <c r="AF378" s="2">
        <f t="shared" si="34"/>
        <v>0</v>
      </c>
      <c r="AG378" s="3">
        <f t="shared" si="35"/>
        <v>0</v>
      </c>
      <c r="AH378" s="1">
        <v>266186.2</v>
      </c>
      <c r="AI378" s="1">
        <v>3163698.22</v>
      </c>
      <c r="AJ378">
        <v>0</v>
      </c>
      <c r="AK378">
        <v>0</v>
      </c>
      <c r="AL378" s="1">
        <v>3429884.42</v>
      </c>
      <c r="AN378" s="1">
        <f t="shared" si="36"/>
        <v>14162986.199999999</v>
      </c>
      <c r="AO378" s="1">
        <f t="shared" si="37"/>
        <v>0</v>
      </c>
    </row>
    <row r="379" spans="1:41" x14ac:dyDescent="0.3">
      <c r="A379" t="s">
        <v>199</v>
      </c>
      <c r="B379" t="s">
        <v>200</v>
      </c>
      <c r="C379" t="s">
        <v>539</v>
      </c>
      <c r="D379" t="s">
        <v>201</v>
      </c>
      <c r="E379" t="s">
        <v>202</v>
      </c>
      <c r="F379" t="s">
        <v>49</v>
      </c>
      <c r="G379" t="s">
        <v>50</v>
      </c>
      <c r="H379" t="s">
        <v>531</v>
      </c>
      <c r="I379" t="s">
        <v>220</v>
      </c>
      <c r="J379" t="s">
        <v>221</v>
      </c>
      <c r="K379">
        <v>4</v>
      </c>
      <c r="L379" t="s">
        <v>222</v>
      </c>
      <c r="M379" t="s">
        <v>223</v>
      </c>
      <c r="N379" t="s">
        <v>224</v>
      </c>
      <c r="O379">
        <v>48</v>
      </c>
      <c r="P379" t="s">
        <v>225</v>
      </c>
      <c r="Q379">
        <v>4000</v>
      </c>
      <c r="R379" t="s">
        <v>103</v>
      </c>
      <c r="S379">
        <v>4411</v>
      </c>
      <c r="T379" t="s">
        <v>104</v>
      </c>
      <c r="U379">
        <v>32</v>
      </c>
      <c r="V379" t="s">
        <v>229</v>
      </c>
      <c r="W379" s="1">
        <v>361439.79</v>
      </c>
      <c r="X379">
        <v>0</v>
      </c>
      <c r="Y379" s="1">
        <v>361439.79</v>
      </c>
      <c r="Z379">
        <v>0</v>
      </c>
      <c r="AA379">
        <v>0</v>
      </c>
      <c r="AB379" s="2">
        <f t="shared" si="32"/>
        <v>0</v>
      </c>
      <c r="AC379">
        <v>0</v>
      </c>
      <c r="AD379" s="2">
        <f t="shared" si="33"/>
        <v>0</v>
      </c>
      <c r="AE379">
        <v>0</v>
      </c>
      <c r="AF379" s="2">
        <f t="shared" si="34"/>
        <v>0</v>
      </c>
      <c r="AG379" s="3">
        <f t="shared" si="35"/>
        <v>0</v>
      </c>
      <c r="AH379">
        <v>0</v>
      </c>
      <c r="AI379" s="1">
        <v>450000</v>
      </c>
      <c r="AJ379">
        <v>0</v>
      </c>
      <c r="AK379" s="1">
        <v>88560.21</v>
      </c>
      <c r="AL379" s="1">
        <v>361439.79</v>
      </c>
      <c r="AN379" s="1">
        <f t="shared" si="36"/>
        <v>361439.79</v>
      </c>
      <c r="AO379" s="1">
        <f t="shared" si="37"/>
        <v>0</v>
      </c>
    </row>
    <row r="380" spans="1:41" x14ac:dyDescent="0.3">
      <c r="A380" t="s">
        <v>199</v>
      </c>
      <c r="B380" t="s">
        <v>200</v>
      </c>
      <c r="C380" t="s">
        <v>539</v>
      </c>
      <c r="D380" t="s">
        <v>237</v>
      </c>
      <c r="E380" t="s">
        <v>238</v>
      </c>
      <c r="F380" t="s">
        <v>93</v>
      </c>
      <c r="G380" t="s">
        <v>94</v>
      </c>
      <c r="H380" t="s">
        <v>531</v>
      </c>
      <c r="I380" t="s">
        <v>160</v>
      </c>
      <c r="J380" t="s">
        <v>161</v>
      </c>
      <c r="K380">
        <v>1</v>
      </c>
      <c r="L380" t="s">
        <v>184</v>
      </c>
      <c r="M380" t="s">
        <v>239</v>
      </c>
      <c r="N380" t="s">
        <v>240</v>
      </c>
      <c r="O380">
        <v>10</v>
      </c>
      <c r="P380" t="s">
        <v>241</v>
      </c>
      <c r="Q380">
        <v>4000</v>
      </c>
      <c r="R380" t="s">
        <v>103</v>
      </c>
      <c r="S380">
        <v>4411</v>
      </c>
      <c r="T380" t="s">
        <v>104</v>
      </c>
      <c r="U380">
        <v>11</v>
      </c>
      <c r="V380" t="s">
        <v>242</v>
      </c>
      <c r="W380" s="1">
        <v>3432000</v>
      </c>
      <c r="X380" s="1">
        <v>3431990.12</v>
      </c>
      <c r="Y380" s="1">
        <v>2384103.7000000002</v>
      </c>
      <c r="Z380" s="1">
        <v>2384103.7000000002</v>
      </c>
      <c r="AA380" s="1">
        <v>1657421.7</v>
      </c>
      <c r="AB380" s="2">
        <f t="shared" si="32"/>
        <v>726682.00000000023</v>
      </c>
      <c r="AC380" s="1">
        <v>1299657.5</v>
      </c>
      <c r="AD380" s="2">
        <f t="shared" si="33"/>
        <v>357764.19999999995</v>
      </c>
      <c r="AE380" s="1">
        <v>1217074.21</v>
      </c>
      <c r="AF380" s="2">
        <f t="shared" si="34"/>
        <v>82583.290000000037</v>
      </c>
      <c r="AG380" s="3">
        <f t="shared" si="35"/>
        <v>1047896.2999999998</v>
      </c>
      <c r="AH380">
        <v>0</v>
      </c>
      <c r="AI380">
        <v>9.8800000000000008</v>
      </c>
      <c r="AJ380">
        <v>0</v>
      </c>
      <c r="AK380">
        <v>0</v>
      </c>
      <c r="AL380">
        <v>9.8800000000000008</v>
      </c>
      <c r="AN380" s="1">
        <f t="shared" si="36"/>
        <v>3432000</v>
      </c>
      <c r="AO380" s="1">
        <f t="shared" si="37"/>
        <v>1047896.2999999998</v>
      </c>
    </row>
    <row r="381" spans="1:41" x14ac:dyDescent="0.3">
      <c r="A381" t="s">
        <v>199</v>
      </c>
      <c r="B381" t="s">
        <v>200</v>
      </c>
      <c r="C381" t="s">
        <v>539</v>
      </c>
      <c r="D381" t="s">
        <v>237</v>
      </c>
      <c r="E381" t="s">
        <v>238</v>
      </c>
      <c r="F381" t="s">
        <v>93</v>
      </c>
      <c r="G381" t="s">
        <v>94</v>
      </c>
      <c r="H381" t="s">
        <v>531</v>
      </c>
      <c r="I381" t="s">
        <v>160</v>
      </c>
      <c r="J381" t="s">
        <v>161</v>
      </c>
      <c r="K381">
        <v>1</v>
      </c>
      <c r="L381" t="s">
        <v>184</v>
      </c>
      <c r="M381" t="s">
        <v>239</v>
      </c>
      <c r="N381" t="s">
        <v>240</v>
      </c>
      <c r="O381">
        <v>10</v>
      </c>
      <c r="P381" t="s">
        <v>241</v>
      </c>
      <c r="Q381">
        <v>4000</v>
      </c>
      <c r="R381" t="s">
        <v>103</v>
      </c>
      <c r="S381">
        <v>4411</v>
      </c>
      <c r="T381" t="s">
        <v>104</v>
      </c>
      <c r="U381">
        <v>12</v>
      </c>
      <c r="V381" t="s">
        <v>243</v>
      </c>
      <c r="W381" s="1">
        <v>1000000</v>
      </c>
      <c r="X381" s="1">
        <v>1000009.88</v>
      </c>
      <c r="Y381" s="1">
        <v>991162</v>
      </c>
      <c r="Z381" s="1">
        <v>991162</v>
      </c>
      <c r="AA381" s="1">
        <v>320542.8</v>
      </c>
      <c r="AB381" s="2">
        <f t="shared" si="32"/>
        <v>670619.19999999995</v>
      </c>
      <c r="AC381">
        <v>0</v>
      </c>
      <c r="AD381" s="2">
        <f t="shared" si="33"/>
        <v>320542.8</v>
      </c>
      <c r="AE381">
        <v>0</v>
      </c>
      <c r="AF381" s="2">
        <f t="shared" si="34"/>
        <v>0</v>
      </c>
      <c r="AG381" s="3">
        <f t="shared" si="35"/>
        <v>8838</v>
      </c>
      <c r="AH381">
        <v>0</v>
      </c>
      <c r="AI381">
        <v>0</v>
      </c>
      <c r="AJ381">
        <v>0</v>
      </c>
      <c r="AK381">
        <v>9.8800000000000008</v>
      </c>
      <c r="AL381">
        <v>-9.8800000000000008</v>
      </c>
      <c r="AN381" s="1">
        <f t="shared" si="36"/>
        <v>1000000</v>
      </c>
      <c r="AO381" s="1">
        <f t="shared" si="37"/>
        <v>8838</v>
      </c>
    </row>
    <row r="382" spans="1:41" x14ac:dyDescent="0.3">
      <c r="A382" t="s">
        <v>199</v>
      </c>
      <c r="B382" t="s">
        <v>200</v>
      </c>
      <c r="C382" t="s">
        <v>539</v>
      </c>
      <c r="D382" t="s">
        <v>237</v>
      </c>
      <c r="E382" t="s">
        <v>238</v>
      </c>
      <c r="F382" t="s">
        <v>93</v>
      </c>
      <c r="G382" t="s">
        <v>94</v>
      </c>
      <c r="H382" t="s">
        <v>531</v>
      </c>
      <c r="I382" t="s">
        <v>160</v>
      </c>
      <c r="J382" t="s">
        <v>161</v>
      </c>
      <c r="K382">
        <v>1</v>
      </c>
      <c r="L382" t="s">
        <v>184</v>
      </c>
      <c r="M382" t="s">
        <v>244</v>
      </c>
      <c r="N382" t="s">
        <v>245</v>
      </c>
      <c r="O382">
        <v>16</v>
      </c>
      <c r="P382" t="s">
        <v>246</v>
      </c>
      <c r="Q382">
        <v>4000</v>
      </c>
      <c r="R382" t="s">
        <v>103</v>
      </c>
      <c r="S382">
        <v>4411</v>
      </c>
      <c r="T382" t="s">
        <v>104</v>
      </c>
      <c r="U382">
        <v>0</v>
      </c>
      <c r="V382" t="s">
        <v>46</v>
      </c>
      <c r="W382" s="1">
        <v>5689448.2000000002</v>
      </c>
      <c r="X382" s="1">
        <v>4200000</v>
      </c>
      <c r="Y382" s="1">
        <v>5120000</v>
      </c>
      <c r="Z382" s="1">
        <v>5120000</v>
      </c>
      <c r="AA382" s="1">
        <v>5120000</v>
      </c>
      <c r="AB382" s="2">
        <f t="shared" si="32"/>
        <v>0</v>
      </c>
      <c r="AC382" s="1">
        <v>2940000</v>
      </c>
      <c r="AD382" s="2">
        <f t="shared" si="33"/>
        <v>2180000</v>
      </c>
      <c r="AE382" s="1">
        <v>2660000</v>
      </c>
      <c r="AF382" s="2">
        <f t="shared" si="34"/>
        <v>280000</v>
      </c>
      <c r="AG382" s="3">
        <f t="shared" si="35"/>
        <v>569448.20000000019</v>
      </c>
      <c r="AH382" s="1">
        <v>2189448.2000000002</v>
      </c>
      <c r="AI382">
        <v>0</v>
      </c>
      <c r="AJ382">
        <v>0</v>
      </c>
      <c r="AK382" s="1">
        <v>700000</v>
      </c>
      <c r="AL382" s="1">
        <v>1489448.2</v>
      </c>
      <c r="AN382" s="1">
        <f t="shared" si="36"/>
        <v>5689448.2000000002</v>
      </c>
      <c r="AO382" s="1">
        <f t="shared" si="37"/>
        <v>569448.20000000019</v>
      </c>
    </row>
    <row r="383" spans="1:41" x14ac:dyDescent="0.3">
      <c r="A383" t="s">
        <v>199</v>
      </c>
      <c r="B383" t="s">
        <v>200</v>
      </c>
      <c r="C383" t="s">
        <v>539</v>
      </c>
      <c r="D383" t="s">
        <v>237</v>
      </c>
      <c r="E383" t="s">
        <v>238</v>
      </c>
      <c r="F383" t="s">
        <v>93</v>
      </c>
      <c r="G383" t="s">
        <v>94</v>
      </c>
      <c r="H383" t="s">
        <v>531</v>
      </c>
      <c r="I383" t="s">
        <v>160</v>
      </c>
      <c r="J383" t="s">
        <v>161</v>
      </c>
      <c r="K383">
        <v>1</v>
      </c>
      <c r="L383" t="s">
        <v>184</v>
      </c>
      <c r="M383" t="s">
        <v>244</v>
      </c>
      <c r="N383" t="s">
        <v>245</v>
      </c>
      <c r="O383">
        <v>16</v>
      </c>
      <c r="P383" t="s">
        <v>246</v>
      </c>
      <c r="Q383">
        <v>4000</v>
      </c>
      <c r="R383" t="s">
        <v>103</v>
      </c>
      <c r="S383">
        <v>4411</v>
      </c>
      <c r="T383" t="s">
        <v>104</v>
      </c>
      <c r="U383">
        <v>31</v>
      </c>
      <c r="V383" t="s">
        <v>254</v>
      </c>
      <c r="W383" s="1">
        <v>200000</v>
      </c>
      <c r="X383">
        <v>0</v>
      </c>
      <c r="Y383" s="1">
        <v>184000</v>
      </c>
      <c r="Z383" s="1">
        <v>184000</v>
      </c>
      <c r="AA383" s="1">
        <v>184000</v>
      </c>
      <c r="AB383" s="2">
        <f t="shared" si="32"/>
        <v>0</v>
      </c>
      <c r="AC383">
        <v>0</v>
      </c>
      <c r="AD383" s="2">
        <f t="shared" si="33"/>
        <v>184000</v>
      </c>
      <c r="AE383">
        <v>0</v>
      </c>
      <c r="AF383" s="2">
        <f t="shared" si="34"/>
        <v>0</v>
      </c>
      <c r="AG383" s="3">
        <f t="shared" si="35"/>
        <v>16000</v>
      </c>
      <c r="AH383">
        <v>0</v>
      </c>
      <c r="AI383" s="1">
        <v>200000</v>
      </c>
      <c r="AJ383">
        <v>0</v>
      </c>
      <c r="AK383">
        <v>0</v>
      </c>
      <c r="AL383" s="1">
        <v>200000</v>
      </c>
      <c r="AN383" s="1">
        <f t="shared" si="36"/>
        <v>200000</v>
      </c>
      <c r="AO383" s="1">
        <f t="shared" si="37"/>
        <v>16000</v>
      </c>
    </row>
    <row r="384" spans="1:41" x14ac:dyDescent="0.3">
      <c r="A384" t="s">
        <v>199</v>
      </c>
      <c r="B384" t="s">
        <v>200</v>
      </c>
      <c r="C384" t="s">
        <v>538</v>
      </c>
      <c r="D384" t="s">
        <v>34</v>
      </c>
      <c r="E384" t="s">
        <v>35</v>
      </c>
      <c r="F384" t="s">
        <v>49</v>
      </c>
      <c r="G384" t="s">
        <v>50</v>
      </c>
      <c r="H384" t="s">
        <v>531</v>
      </c>
      <c r="I384" t="s">
        <v>61</v>
      </c>
      <c r="J384" t="s">
        <v>62</v>
      </c>
      <c r="K384">
        <v>1</v>
      </c>
      <c r="L384" t="s">
        <v>184</v>
      </c>
      <c r="M384" t="s">
        <v>359</v>
      </c>
      <c r="N384" t="s">
        <v>360</v>
      </c>
      <c r="O384">
        <v>1</v>
      </c>
      <c r="P384" t="s">
        <v>361</v>
      </c>
      <c r="Q384">
        <v>4000</v>
      </c>
      <c r="R384" t="s">
        <v>103</v>
      </c>
      <c r="S384">
        <v>4411</v>
      </c>
      <c r="T384" t="s">
        <v>104</v>
      </c>
      <c r="U384">
        <v>0</v>
      </c>
      <c r="V384" t="s">
        <v>46</v>
      </c>
      <c r="W384" s="1">
        <v>3124847</v>
      </c>
      <c r="X384" s="1">
        <v>1082347</v>
      </c>
      <c r="Y384" s="1">
        <v>2865178</v>
      </c>
      <c r="Z384" s="1">
        <v>2865178</v>
      </c>
      <c r="AA384" s="1">
        <v>2865178</v>
      </c>
      <c r="AB384" s="2">
        <f t="shared" si="32"/>
        <v>0</v>
      </c>
      <c r="AC384" s="1">
        <v>2631700</v>
      </c>
      <c r="AD384" s="2">
        <f t="shared" si="33"/>
        <v>233478</v>
      </c>
      <c r="AE384" s="1">
        <v>2401700</v>
      </c>
      <c r="AF384" s="2">
        <f t="shared" si="34"/>
        <v>230000</v>
      </c>
      <c r="AG384" s="3">
        <f t="shared" si="35"/>
        <v>259669</v>
      </c>
      <c r="AH384" s="1">
        <v>1000000</v>
      </c>
      <c r="AI384" s="1">
        <v>1042500</v>
      </c>
      <c r="AJ384">
        <v>0</v>
      </c>
      <c r="AK384">
        <v>0</v>
      </c>
      <c r="AL384" s="1">
        <v>2042500</v>
      </c>
      <c r="AM384" s="5">
        <v>200000</v>
      </c>
      <c r="AN384" s="1">
        <f t="shared" si="36"/>
        <v>3324847</v>
      </c>
      <c r="AO384" s="1">
        <f t="shared" si="37"/>
        <v>459669</v>
      </c>
    </row>
    <row r="385" spans="1:41" x14ac:dyDescent="0.3">
      <c r="A385" t="s">
        <v>199</v>
      </c>
      <c r="B385" t="s">
        <v>200</v>
      </c>
      <c r="C385" t="s">
        <v>538</v>
      </c>
      <c r="D385" t="s">
        <v>34</v>
      </c>
      <c r="E385" t="s">
        <v>35</v>
      </c>
      <c r="F385" t="s">
        <v>49</v>
      </c>
      <c r="G385" t="s">
        <v>50</v>
      </c>
      <c r="H385" t="s">
        <v>531</v>
      </c>
      <c r="I385" t="s">
        <v>61</v>
      </c>
      <c r="J385" t="s">
        <v>62</v>
      </c>
      <c r="K385">
        <v>1</v>
      </c>
      <c r="L385" t="s">
        <v>184</v>
      </c>
      <c r="M385" t="s">
        <v>359</v>
      </c>
      <c r="N385" t="s">
        <v>360</v>
      </c>
      <c r="O385">
        <v>1</v>
      </c>
      <c r="P385" t="s">
        <v>361</v>
      </c>
      <c r="Q385">
        <v>4000</v>
      </c>
      <c r="R385" t="s">
        <v>103</v>
      </c>
      <c r="S385">
        <v>4411</v>
      </c>
      <c r="T385" t="s">
        <v>104</v>
      </c>
      <c r="U385">
        <v>36</v>
      </c>
      <c r="V385" t="s">
        <v>362</v>
      </c>
      <c r="W385" s="1">
        <v>211500</v>
      </c>
      <c r="X385">
        <v>0</v>
      </c>
      <c r="Y385" s="1">
        <v>148500</v>
      </c>
      <c r="Z385" s="1">
        <v>148500</v>
      </c>
      <c r="AA385" s="1">
        <v>148500</v>
      </c>
      <c r="AB385" s="2">
        <f t="shared" si="32"/>
        <v>0</v>
      </c>
      <c r="AC385" s="1">
        <v>147000</v>
      </c>
      <c r="AD385" s="2">
        <f t="shared" si="33"/>
        <v>1500</v>
      </c>
      <c r="AE385" s="1">
        <v>127500</v>
      </c>
      <c r="AF385" s="2">
        <f t="shared" si="34"/>
        <v>19500</v>
      </c>
      <c r="AG385" s="3">
        <f t="shared" si="35"/>
        <v>63000</v>
      </c>
      <c r="AH385">
        <v>0</v>
      </c>
      <c r="AI385" s="1">
        <v>324000</v>
      </c>
      <c r="AJ385">
        <v>0</v>
      </c>
      <c r="AK385" s="1">
        <v>112500</v>
      </c>
      <c r="AL385" s="1">
        <v>211500</v>
      </c>
      <c r="AN385" s="1">
        <f t="shared" si="36"/>
        <v>211500</v>
      </c>
      <c r="AO385" s="1">
        <f t="shared" si="37"/>
        <v>63000</v>
      </c>
    </row>
    <row r="386" spans="1:41" x14ac:dyDescent="0.3">
      <c r="A386" t="s">
        <v>199</v>
      </c>
      <c r="B386" t="s">
        <v>200</v>
      </c>
      <c r="C386" t="s">
        <v>538</v>
      </c>
      <c r="D386" t="s">
        <v>34</v>
      </c>
      <c r="E386" t="s">
        <v>35</v>
      </c>
      <c r="F386" t="s">
        <v>49</v>
      </c>
      <c r="G386" t="s">
        <v>50</v>
      </c>
      <c r="H386" t="s">
        <v>531</v>
      </c>
      <c r="I386" t="s">
        <v>61</v>
      </c>
      <c r="J386" t="s">
        <v>62</v>
      </c>
      <c r="K386">
        <v>1</v>
      </c>
      <c r="L386" t="s">
        <v>184</v>
      </c>
      <c r="M386" t="s">
        <v>359</v>
      </c>
      <c r="N386" t="s">
        <v>360</v>
      </c>
      <c r="O386">
        <v>1</v>
      </c>
      <c r="P386" t="s">
        <v>361</v>
      </c>
      <c r="Q386">
        <v>4000</v>
      </c>
      <c r="R386" t="s">
        <v>103</v>
      </c>
      <c r="S386">
        <v>4411</v>
      </c>
      <c r="T386" t="s">
        <v>104</v>
      </c>
      <c r="U386">
        <v>38</v>
      </c>
      <c r="V386" t="s">
        <v>363</v>
      </c>
      <c r="W386">
        <v>0</v>
      </c>
      <c r="X386">
        <v>0</v>
      </c>
      <c r="Y386">
        <v>0</v>
      </c>
      <c r="Z386">
        <v>0</v>
      </c>
      <c r="AA386">
        <v>0</v>
      </c>
      <c r="AB386" s="2">
        <f t="shared" si="32"/>
        <v>0</v>
      </c>
      <c r="AC386">
        <v>0</v>
      </c>
      <c r="AD386" s="2">
        <f t="shared" si="33"/>
        <v>0</v>
      </c>
      <c r="AE386">
        <v>0</v>
      </c>
      <c r="AF386" s="2">
        <f t="shared" si="34"/>
        <v>0</v>
      </c>
      <c r="AG386" s="3">
        <f t="shared" si="35"/>
        <v>0</v>
      </c>
      <c r="AH386">
        <v>0</v>
      </c>
      <c r="AI386">
        <v>0</v>
      </c>
      <c r="AJ386">
        <v>0</v>
      </c>
      <c r="AK386">
        <v>0</v>
      </c>
      <c r="AL386">
        <v>0</v>
      </c>
      <c r="AN386" s="1">
        <f t="shared" si="36"/>
        <v>0</v>
      </c>
      <c r="AO386" s="1">
        <f t="shared" si="37"/>
        <v>0</v>
      </c>
    </row>
    <row r="387" spans="1:41" x14ac:dyDescent="0.3">
      <c r="A387" t="s">
        <v>199</v>
      </c>
      <c r="B387" t="s">
        <v>200</v>
      </c>
      <c r="C387" t="s">
        <v>538</v>
      </c>
      <c r="D387" t="s">
        <v>34</v>
      </c>
      <c r="E387" t="s">
        <v>35</v>
      </c>
      <c r="F387" t="s">
        <v>49</v>
      </c>
      <c r="G387" t="s">
        <v>50</v>
      </c>
      <c r="H387" t="s">
        <v>531</v>
      </c>
      <c r="I387" t="s">
        <v>61</v>
      </c>
      <c r="J387" t="s">
        <v>62</v>
      </c>
      <c r="K387">
        <v>1</v>
      </c>
      <c r="L387" t="s">
        <v>184</v>
      </c>
      <c r="M387" t="s">
        <v>359</v>
      </c>
      <c r="N387" t="s">
        <v>360</v>
      </c>
      <c r="O387">
        <v>1</v>
      </c>
      <c r="P387" t="s">
        <v>361</v>
      </c>
      <c r="Q387">
        <v>4000</v>
      </c>
      <c r="R387" t="s">
        <v>103</v>
      </c>
      <c r="S387">
        <v>4411</v>
      </c>
      <c r="T387" t="s">
        <v>104</v>
      </c>
      <c r="U387">
        <v>39</v>
      </c>
      <c r="V387" t="s">
        <v>364</v>
      </c>
      <c r="W387" s="1">
        <v>80899</v>
      </c>
      <c r="X387">
        <v>0</v>
      </c>
      <c r="Y387" s="1">
        <v>80899</v>
      </c>
      <c r="Z387" s="1">
        <v>80899</v>
      </c>
      <c r="AA387" s="1">
        <v>80899</v>
      </c>
      <c r="AB387" s="2">
        <f t="shared" si="32"/>
        <v>0</v>
      </c>
      <c r="AC387" s="1">
        <v>80899</v>
      </c>
      <c r="AD387" s="2">
        <f t="shared" si="33"/>
        <v>0</v>
      </c>
      <c r="AE387" s="1">
        <v>80899</v>
      </c>
      <c r="AF387" s="2">
        <f t="shared" si="34"/>
        <v>0</v>
      </c>
      <c r="AG387" s="3">
        <f t="shared" si="35"/>
        <v>0</v>
      </c>
      <c r="AH387" s="1">
        <v>80899</v>
      </c>
      <c r="AI387">
        <v>0</v>
      </c>
      <c r="AJ387">
        <v>0</v>
      </c>
      <c r="AK387">
        <v>0</v>
      </c>
      <c r="AL387" s="1">
        <v>80899</v>
      </c>
      <c r="AN387" s="1">
        <f t="shared" si="36"/>
        <v>80899</v>
      </c>
      <c r="AO387" s="1">
        <f t="shared" si="37"/>
        <v>0</v>
      </c>
    </row>
    <row r="388" spans="1:41" x14ac:dyDescent="0.3">
      <c r="A388" t="s">
        <v>199</v>
      </c>
      <c r="B388" t="s">
        <v>200</v>
      </c>
      <c r="C388" t="s">
        <v>539</v>
      </c>
      <c r="D388" t="s">
        <v>91</v>
      </c>
      <c r="E388" t="s">
        <v>92</v>
      </c>
      <c r="F388" t="s">
        <v>93</v>
      </c>
      <c r="G388" t="s">
        <v>94</v>
      </c>
      <c r="H388" t="s">
        <v>531</v>
      </c>
      <c r="I388" t="s">
        <v>95</v>
      </c>
      <c r="J388" t="s">
        <v>96</v>
      </c>
      <c r="K388">
        <v>5</v>
      </c>
      <c r="L388" t="s">
        <v>97</v>
      </c>
      <c r="M388" t="s">
        <v>98</v>
      </c>
      <c r="N388" t="s">
        <v>99</v>
      </c>
      <c r="O388">
        <v>25</v>
      </c>
      <c r="P388" t="s">
        <v>100</v>
      </c>
      <c r="Q388">
        <v>4000</v>
      </c>
      <c r="R388" t="s">
        <v>103</v>
      </c>
      <c r="S388">
        <v>4411</v>
      </c>
      <c r="T388" t="s">
        <v>104</v>
      </c>
      <c r="U388">
        <v>0</v>
      </c>
      <c r="V388" t="s">
        <v>46</v>
      </c>
      <c r="W388" s="1">
        <v>100000</v>
      </c>
      <c r="X388" s="1">
        <v>100000</v>
      </c>
      <c r="Y388">
        <v>0</v>
      </c>
      <c r="Z388">
        <v>0</v>
      </c>
      <c r="AA388">
        <v>0</v>
      </c>
      <c r="AB388" s="2">
        <f t="shared" si="32"/>
        <v>0</v>
      </c>
      <c r="AC388">
        <v>0</v>
      </c>
      <c r="AD388" s="2">
        <f t="shared" si="33"/>
        <v>0</v>
      </c>
      <c r="AE388">
        <v>0</v>
      </c>
      <c r="AF388" s="2">
        <f t="shared" si="34"/>
        <v>0</v>
      </c>
      <c r="AG388" s="3">
        <f t="shared" si="35"/>
        <v>100000</v>
      </c>
      <c r="AH388" s="1">
        <v>100000</v>
      </c>
      <c r="AI388">
        <v>0</v>
      </c>
      <c r="AJ388">
        <v>0</v>
      </c>
      <c r="AK388" s="1">
        <v>100000</v>
      </c>
      <c r="AL388">
        <v>0</v>
      </c>
      <c r="AN388" s="1">
        <f t="shared" si="36"/>
        <v>100000</v>
      </c>
      <c r="AO388" s="1">
        <f t="shared" si="37"/>
        <v>100000</v>
      </c>
    </row>
    <row r="389" spans="1:41" x14ac:dyDescent="0.3">
      <c r="A389" t="s">
        <v>199</v>
      </c>
      <c r="B389" t="s">
        <v>200</v>
      </c>
      <c r="C389" t="s">
        <v>540</v>
      </c>
      <c r="D389" t="s">
        <v>458</v>
      </c>
      <c r="E389" t="s">
        <v>459</v>
      </c>
      <c r="F389" t="s">
        <v>49</v>
      </c>
      <c r="G389" t="s">
        <v>50</v>
      </c>
      <c r="H389" t="s">
        <v>531</v>
      </c>
      <c r="I389" t="s">
        <v>406</v>
      </c>
      <c r="J389" t="s">
        <v>407</v>
      </c>
      <c r="K389">
        <v>8</v>
      </c>
      <c r="L389" t="s">
        <v>433</v>
      </c>
      <c r="M389" t="s">
        <v>460</v>
      </c>
      <c r="N389" t="s">
        <v>461</v>
      </c>
      <c r="O389">
        <v>47</v>
      </c>
      <c r="P389" t="s">
        <v>462</v>
      </c>
      <c r="Q389">
        <v>4000</v>
      </c>
      <c r="R389" t="s">
        <v>103</v>
      </c>
      <c r="S389">
        <v>4411</v>
      </c>
      <c r="T389" t="s">
        <v>104</v>
      </c>
      <c r="U389">
        <v>27</v>
      </c>
      <c r="V389" t="s">
        <v>464</v>
      </c>
      <c r="W389" s="1">
        <v>50000</v>
      </c>
      <c r="X389" s="1">
        <v>50000</v>
      </c>
      <c r="Y389" s="1">
        <v>50000</v>
      </c>
      <c r="Z389" s="1">
        <v>50000</v>
      </c>
      <c r="AA389" s="1">
        <v>50000</v>
      </c>
      <c r="AB389" s="2">
        <f t="shared" si="32"/>
        <v>0</v>
      </c>
      <c r="AC389" s="1">
        <v>50000</v>
      </c>
      <c r="AD389" s="2">
        <f t="shared" si="33"/>
        <v>0</v>
      </c>
      <c r="AE389" s="1">
        <v>50000</v>
      </c>
      <c r="AF389" s="2">
        <f t="shared" si="34"/>
        <v>0</v>
      </c>
      <c r="AG389" s="3">
        <f t="shared" si="35"/>
        <v>0</v>
      </c>
      <c r="AH389">
        <v>0</v>
      </c>
      <c r="AI389">
        <v>0</v>
      </c>
      <c r="AJ389">
        <v>0</v>
      </c>
      <c r="AK389">
        <v>0</v>
      </c>
      <c r="AL389">
        <v>0</v>
      </c>
      <c r="AN389" s="1">
        <f t="shared" si="36"/>
        <v>50000</v>
      </c>
      <c r="AO389" s="1">
        <f t="shared" si="37"/>
        <v>0</v>
      </c>
    </row>
    <row r="390" spans="1:41" x14ac:dyDescent="0.3">
      <c r="A390" t="s">
        <v>199</v>
      </c>
      <c r="B390" t="s">
        <v>200</v>
      </c>
      <c r="C390" t="s">
        <v>539</v>
      </c>
      <c r="D390" t="s">
        <v>91</v>
      </c>
      <c r="E390" t="s">
        <v>92</v>
      </c>
      <c r="F390" t="s">
        <v>93</v>
      </c>
      <c r="G390" t="s">
        <v>94</v>
      </c>
      <c r="H390" t="s">
        <v>531</v>
      </c>
      <c r="I390" t="s">
        <v>95</v>
      </c>
      <c r="J390" t="s">
        <v>96</v>
      </c>
      <c r="K390">
        <v>5</v>
      </c>
      <c r="L390" t="s">
        <v>97</v>
      </c>
      <c r="M390" t="s">
        <v>98</v>
      </c>
      <c r="N390" t="s">
        <v>99</v>
      </c>
      <c r="O390">
        <v>28</v>
      </c>
      <c r="P390" t="s">
        <v>456</v>
      </c>
      <c r="Q390">
        <v>4000</v>
      </c>
      <c r="R390" t="s">
        <v>103</v>
      </c>
      <c r="S390">
        <v>4421</v>
      </c>
      <c r="T390" t="s">
        <v>457</v>
      </c>
      <c r="U390">
        <v>0</v>
      </c>
      <c r="V390" t="s">
        <v>46</v>
      </c>
      <c r="W390" s="1">
        <v>200000</v>
      </c>
      <c r="X390" s="1">
        <v>200000</v>
      </c>
      <c r="Y390" s="1">
        <v>161100</v>
      </c>
      <c r="Z390" s="1">
        <v>161100</v>
      </c>
      <c r="AA390" s="1">
        <v>161100</v>
      </c>
      <c r="AB390" s="2">
        <f t="shared" si="32"/>
        <v>0</v>
      </c>
      <c r="AC390" s="1">
        <v>161100</v>
      </c>
      <c r="AD390" s="2">
        <f t="shared" si="33"/>
        <v>0</v>
      </c>
      <c r="AE390" s="1">
        <v>161100</v>
      </c>
      <c r="AF390" s="2">
        <f t="shared" si="34"/>
        <v>0</v>
      </c>
      <c r="AG390" s="3">
        <f t="shared" si="35"/>
        <v>38900</v>
      </c>
      <c r="AH390">
        <v>0</v>
      </c>
      <c r="AI390">
        <v>0</v>
      </c>
      <c r="AJ390">
        <v>0</v>
      </c>
      <c r="AK390">
        <v>0</v>
      </c>
      <c r="AL390">
        <v>0</v>
      </c>
      <c r="AN390" s="1">
        <f t="shared" si="36"/>
        <v>200000</v>
      </c>
      <c r="AO390" s="1">
        <f t="shared" si="37"/>
        <v>38900</v>
      </c>
    </row>
    <row r="391" spans="1:41" x14ac:dyDescent="0.3">
      <c r="A391" t="s">
        <v>199</v>
      </c>
      <c r="B391" t="s">
        <v>200</v>
      </c>
      <c r="C391" t="s">
        <v>539</v>
      </c>
      <c r="D391" t="s">
        <v>201</v>
      </c>
      <c r="E391" t="s">
        <v>202</v>
      </c>
      <c r="F391" t="s">
        <v>93</v>
      </c>
      <c r="G391" t="s">
        <v>94</v>
      </c>
      <c r="H391" t="s">
        <v>531</v>
      </c>
      <c r="I391" t="s">
        <v>95</v>
      </c>
      <c r="J391" t="s">
        <v>96</v>
      </c>
      <c r="K391">
        <v>5</v>
      </c>
      <c r="L391" t="s">
        <v>97</v>
      </c>
      <c r="M391" t="s">
        <v>213</v>
      </c>
      <c r="N391" t="s">
        <v>214</v>
      </c>
      <c r="O391">
        <v>30</v>
      </c>
      <c r="P391" t="s">
        <v>215</v>
      </c>
      <c r="Q391">
        <v>4000</v>
      </c>
      <c r="R391" t="s">
        <v>103</v>
      </c>
      <c r="S391">
        <v>4431</v>
      </c>
      <c r="T391" t="s">
        <v>217</v>
      </c>
      <c r="U391">
        <v>0</v>
      </c>
      <c r="V391" t="s">
        <v>46</v>
      </c>
      <c r="W391">
        <v>0</v>
      </c>
      <c r="X391">
        <v>0</v>
      </c>
      <c r="Y391">
        <v>0</v>
      </c>
      <c r="Z391">
        <v>0</v>
      </c>
      <c r="AA391">
        <v>0</v>
      </c>
      <c r="AB391" s="2">
        <f t="shared" si="32"/>
        <v>0</v>
      </c>
      <c r="AC391">
        <v>0</v>
      </c>
      <c r="AD391" s="2">
        <f t="shared" si="33"/>
        <v>0</v>
      </c>
      <c r="AE391">
        <v>0</v>
      </c>
      <c r="AF391" s="2">
        <f t="shared" si="34"/>
        <v>0</v>
      </c>
      <c r="AG391" s="3">
        <f t="shared" si="35"/>
        <v>0</v>
      </c>
      <c r="AH391">
        <v>0</v>
      </c>
      <c r="AI391">
        <v>0</v>
      </c>
      <c r="AJ391">
        <v>0</v>
      </c>
      <c r="AK391">
        <v>0</v>
      </c>
      <c r="AL391">
        <v>0</v>
      </c>
      <c r="AN391" s="1">
        <f t="shared" si="36"/>
        <v>0</v>
      </c>
      <c r="AO391" s="1">
        <f t="shared" si="37"/>
        <v>0</v>
      </c>
    </row>
    <row r="392" spans="1:41" x14ac:dyDescent="0.3">
      <c r="A392" t="s">
        <v>199</v>
      </c>
      <c r="B392" t="s">
        <v>200</v>
      </c>
      <c r="C392" t="s">
        <v>539</v>
      </c>
      <c r="D392" t="s">
        <v>91</v>
      </c>
      <c r="E392" t="s">
        <v>92</v>
      </c>
      <c r="F392" t="s">
        <v>93</v>
      </c>
      <c r="G392" t="s">
        <v>94</v>
      </c>
      <c r="H392" t="s">
        <v>531</v>
      </c>
      <c r="I392" t="s">
        <v>95</v>
      </c>
      <c r="J392" t="s">
        <v>96</v>
      </c>
      <c r="K392">
        <v>5</v>
      </c>
      <c r="L392" t="s">
        <v>97</v>
      </c>
      <c r="M392" t="s">
        <v>98</v>
      </c>
      <c r="N392" t="s">
        <v>99</v>
      </c>
      <c r="O392">
        <v>25</v>
      </c>
      <c r="P392" t="s">
        <v>100</v>
      </c>
      <c r="Q392">
        <v>4000</v>
      </c>
      <c r="R392" t="s">
        <v>103</v>
      </c>
      <c r="S392">
        <v>4431</v>
      </c>
      <c r="T392" t="s">
        <v>217</v>
      </c>
      <c r="U392">
        <v>0</v>
      </c>
      <c r="V392" t="s">
        <v>46</v>
      </c>
      <c r="W392" s="1">
        <v>3900000</v>
      </c>
      <c r="X392" s="1">
        <v>3800000</v>
      </c>
      <c r="Y392" s="1">
        <v>3150102</v>
      </c>
      <c r="Z392" s="1">
        <v>3150102</v>
      </c>
      <c r="AA392" s="1">
        <v>3150102</v>
      </c>
      <c r="AB392" s="2">
        <f t="shared" ref="AB392:AB455" si="38">Z392-AA392</f>
        <v>0</v>
      </c>
      <c r="AC392" s="1">
        <v>2868003</v>
      </c>
      <c r="AD392" s="2">
        <f t="shared" ref="AD392:AD455" si="39">AA392-AC392</f>
        <v>282099</v>
      </c>
      <c r="AE392" s="1">
        <v>2868003</v>
      </c>
      <c r="AF392" s="2">
        <f t="shared" ref="AF392:AF455" si="40">AC392-AE392</f>
        <v>0</v>
      </c>
      <c r="AG392" s="3">
        <f t="shared" ref="AG392:AG455" si="41">W392-Y392</f>
        <v>749898</v>
      </c>
      <c r="AH392">
        <v>0</v>
      </c>
      <c r="AI392" s="1">
        <v>100000</v>
      </c>
      <c r="AJ392">
        <v>0</v>
      </c>
      <c r="AK392">
        <v>0</v>
      </c>
      <c r="AL392" s="1">
        <v>100000</v>
      </c>
      <c r="AN392" s="1">
        <f t="shared" si="36"/>
        <v>3900000</v>
      </c>
      <c r="AO392" s="1">
        <f t="shared" si="37"/>
        <v>749898</v>
      </c>
    </row>
    <row r="393" spans="1:41" x14ac:dyDescent="0.3">
      <c r="A393" t="s">
        <v>199</v>
      </c>
      <c r="B393" t="s">
        <v>200</v>
      </c>
      <c r="C393" t="s">
        <v>539</v>
      </c>
      <c r="D393" t="s">
        <v>91</v>
      </c>
      <c r="E393" t="s">
        <v>92</v>
      </c>
      <c r="F393" t="s">
        <v>93</v>
      </c>
      <c r="G393" t="s">
        <v>94</v>
      </c>
      <c r="H393" t="s">
        <v>531</v>
      </c>
      <c r="I393" t="s">
        <v>95</v>
      </c>
      <c r="J393" t="s">
        <v>96</v>
      </c>
      <c r="K393">
        <v>5</v>
      </c>
      <c r="L393" t="s">
        <v>97</v>
      </c>
      <c r="M393" t="s">
        <v>98</v>
      </c>
      <c r="N393" t="s">
        <v>99</v>
      </c>
      <c r="O393">
        <v>25</v>
      </c>
      <c r="P393" t="s">
        <v>100</v>
      </c>
      <c r="Q393">
        <v>4000</v>
      </c>
      <c r="R393" t="s">
        <v>103</v>
      </c>
      <c r="S393">
        <v>4431</v>
      </c>
      <c r="T393" t="s">
        <v>217</v>
      </c>
      <c r="U393">
        <v>41</v>
      </c>
      <c r="V393" t="s">
        <v>455</v>
      </c>
      <c r="W393" s="1">
        <v>400000</v>
      </c>
      <c r="X393">
        <v>0</v>
      </c>
      <c r="Y393" s="1">
        <v>298941.28000000003</v>
      </c>
      <c r="Z393" s="1">
        <v>298941.28000000003</v>
      </c>
      <c r="AA393" s="1">
        <v>298941.28000000003</v>
      </c>
      <c r="AB393" s="2">
        <f t="shared" si="38"/>
        <v>0</v>
      </c>
      <c r="AC393">
        <v>0</v>
      </c>
      <c r="AD393" s="2">
        <f t="shared" si="39"/>
        <v>298941.28000000003</v>
      </c>
      <c r="AE393">
        <v>0</v>
      </c>
      <c r="AF393" s="2">
        <f t="shared" si="40"/>
        <v>0</v>
      </c>
      <c r="AG393" s="3">
        <f t="shared" si="41"/>
        <v>101058.71999999997</v>
      </c>
      <c r="AH393" s="1">
        <v>400000</v>
      </c>
      <c r="AI393">
        <v>0</v>
      </c>
      <c r="AJ393">
        <v>0</v>
      </c>
      <c r="AK393">
        <v>0</v>
      </c>
      <c r="AL393" s="1">
        <v>400000</v>
      </c>
      <c r="AN393" s="1">
        <f t="shared" ref="AN393:AN456" si="42">W393+AM393</f>
        <v>400000</v>
      </c>
      <c r="AO393" s="1">
        <f t="shared" ref="AO393:AO456" si="43">AN393-Y393</f>
        <v>101058.71999999997</v>
      </c>
    </row>
    <row r="394" spans="1:41" x14ac:dyDescent="0.3">
      <c r="A394" t="s">
        <v>199</v>
      </c>
      <c r="B394" t="s">
        <v>200</v>
      </c>
      <c r="C394" t="s">
        <v>539</v>
      </c>
      <c r="D394" t="s">
        <v>201</v>
      </c>
      <c r="E394" t="s">
        <v>202</v>
      </c>
      <c r="F394" t="s">
        <v>93</v>
      </c>
      <c r="G394" t="s">
        <v>94</v>
      </c>
      <c r="H394" t="s">
        <v>531</v>
      </c>
      <c r="I394" t="s">
        <v>95</v>
      </c>
      <c r="J394" t="s">
        <v>96</v>
      </c>
      <c r="K394">
        <v>5</v>
      </c>
      <c r="L394" t="s">
        <v>97</v>
      </c>
      <c r="M394" t="s">
        <v>98</v>
      </c>
      <c r="N394" t="s">
        <v>99</v>
      </c>
      <c r="O394">
        <v>26</v>
      </c>
      <c r="P394" t="s">
        <v>209</v>
      </c>
      <c r="Q394">
        <v>4000</v>
      </c>
      <c r="R394" t="s">
        <v>103</v>
      </c>
      <c r="S394">
        <v>4451</v>
      </c>
      <c r="T394" t="s">
        <v>210</v>
      </c>
      <c r="U394">
        <v>15</v>
      </c>
      <c r="V394" t="s">
        <v>211</v>
      </c>
      <c r="W394" s="1">
        <v>30000000</v>
      </c>
      <c r="X394" s="1">
        <v>10000000</v>
      </c>
      <c r="Y394" s="1">
        <v>29847740.09</v>
      </c>
      <c r="Z394" s="1">
        <v>29847740.09</v>
      </c>
      <c r="AA394" s="1">
        <v>29847740.09</v>
      </c>
      <c r="AB394" s="2">
        <f t="shared" si="38"/>
        <v>0</v>
      </c>
      <c r="AC394" s="1">
        <v>25370579.079999998</v>
      </c>
      <c r="AD394" s="2">
        <f t="shared" si="39"/>
        <v>4477161.0100000016</v>
      </c>
      <c r="AE394" s="1">
        <v>25370579.079999998</v>
      </c>
      <c r="AF394" s="2">
        <f t="shared" si="40"/>
        <v>0</v>
      </c>
      <c r="AG394" s="3">
        <f t="shared" si="41"/>
        <v>152259.91000000015</v>
      </c>
      <c r="AH394" s="1">
        <v>20000000</v>
      </c>
      <c r="AI394">
        <v>0</v>
      </c>
      <c r="AJ394">
        <v>0</v>
      </c>
      <c r="AK394">
        <v>0</v>
      </c>
      <c r="AL394" s="1">
        <v>20000000</v>
      </c>
      <c r="AN394" s="1">
        <f t="shared" si="42"/>
        <v>30000000</v>
      </c>
      <c r="AO394" s="1">
        <f t="shared" si="43"/>
        <v>152259.91000000015</v>
      </c>
    </row>
    <row r="395" spans="1:41" x14ac:dyDescent="0.3">
      <c r="A395" t="s">
        <v>199</v>
      </c>
      <c r="B395" t="s">
        <v>200</v>
      </c>
      <c r="C395" t="s">
        <v>538</v>
      </c>
      <c r="D395" t="s">
        <v>34</v>
      </c>
      <c r="E395" t="s">
        <v>35</v>
      </c>
      <c r="F395" t="s">
        <v>110</v>
      </c>
      <c r="G395" t="s">
        <v>111</v>
      </c>
      <c r="H395" t="s">
        <v>531</v>
      </c>
      <c r="I395" t="s">
        <v>160</v>
      </c>
      <c r="J395" t="s">
        <v>161</v>
      </c>
      <c r="K395">
        <v>1</v>
      </c>
      <c r="L395" t="s">
        <v>184</v>
      </c>
      <c r="M395" t="s">
        <v>185</v>
      </c>
      <c r="N395" t="s">
        <v>186</v>
      </c>
      <c r="O395">
        <v>8</v>
      </c>
      <c r="P395" t="s">
        <v>326</v>
      </c>
      <c r="Q395">
        <v>4000</v>
      </c>
      <c r="R395" t="s">
        <v>103</v>
      </c>
      <c r="S395">
        <v>4451</v>
      </c>
      <c r="T395" t="s">
        <v>210</v>
      </c>
      <c r="U395">
        <v>8</v>
      </c>
      <c r="V395" t="s">
        <v>327</v>
      </c>
      <c r="W395" s="1">
        <v>700000</v>
      </c>
      <c r="X395" s="1">
        <v>700008.48</v>
      </c>
      <c r="Y395" s="1">
        <v>700000</v>
      </c>
      <c r="Z395" s="1">
        <v>700000</v>
      </c>
      <c r="AA395" s="1">
        <v>500000</v>
      </c>
      <c r="AB395" s="2">
        <f t="shared" si="38"/>
        <v>200000</v>
      </c>
      <c r="AC395" s="1">
        <v>500000</v>
      </c>
      <c r="AD395" s="2">
        <f t="shared" si="39"/>
        <v>0</v>
      </c>
      <c r="AE395">
        <v>0</v>
      </c>
      <c r="AF395" s="2">
        <f t="shared" si="40"/>
        <v>500000</v>
      </c>
      <c r="AG395" s="3">
        <f t="shared" si="41"/>
        <v>0</v>
      </c>
      <c r="AH395">
        <v>0</v>
      </c>
      <c r="AI395">
        <v>0</v>
      </c>
      <c r="AJ395">
        <v>0</v>
      </c>
      <c r="AK395">
        <v>8.48</v>
      </c>
      <c r="AL395">
        <v>-8.48</v>
      </c>
      <c r="AN395" s="1">
        <f t="shared" si="42"/>
        <v>700000</v>
      </c>
      <c r="AO395" s="1">
        <f t="shared" si="43"/>
        <v>0</v>
      </c>
    </row>
    <row r="396" spans="1:41" x14ac:dyDescent="0.3">
      <c r="A396" t="s">
        <v>199</v>
      </c>
      <c r="B396" t="s">
        <v>200</v>
      </c>
      <c r="C396" t="s">
        <v>538</v>
      </c>
      <c r="D396" t="s">
        <v>34</v>
      </c>
      <c r="E396" t="s">
        <v>35</v>
      </c>
      <c r="F396" t="s">
        <v>110</v>
      </c>
      <c r="G396" t="s">
        <v>111</v>
      </c>
      <c r="H396" t="s">
        <v>531</v>
      </c>
      <c r="I396" t="s">
        <v>160</v>
      </c>
      <c r="J396" t="s">
        <v>161</v>
      </c>
      <c r="K396">
        <v>1</v>
      </c>
      <c r="L396" t="s">
        <v>184</v>
      </c>
      <c r="M396" t="s">
        <v>185</v>
      </c>
      <c r="N396" t="s">
        <v>186</v>
      </c>
      <c r="O396">
        <v>8</v>
      </c>
      <c r="P396" t="s">
        <v>326</v>
      </c>
      <c r="Q396">
        <v>4000</v>
      </c>
      <c r="R396" t="s">
        <v>103</v>
      </c>
      <c r="S396">
        <v>4451</v>
      </c>
      <c r="T396" t="s">
        <v>210</v>
      </c>
      <c r="U396">
        <v>9</v>
      </c>
      <c r="V396" t="s">
        <v>328</v>
      </c>
      <c r="W396" s="1">
        <v>210000</v>
      </c>
      <c r="X396" s="1">
        <v>210000</v>
      </c>
      <c r="Y396" s="1">
        <v>210000</v>
      </c>
      <c r="Z396" s="1">
        <v>210000</v>
      </c>
      <c r="AA396">
        <v>0</v>
      </c>
      <c r="AB396" s="2">
        <f t="shared" si="38"/>
        <v>210000</v>
      </c>
      <c r="AC396">
        <v>0</v>
      </c>
      <c r="AD396" s="2">
        <f t="shared" si="39"/>
        <v>0</v>
      </c>
      <c r="AE396">
        <v>0</v>
      </c>
      <c r="AF396" s="2">
        <f t="shared" si="40"/>
        <v>0</v>
      </c>
      <c r="AG396" s="3">
        <f t="shared" si="41"/>
        <v>0</v>
      </c>
      <c r="AH396">
        <v>0</v>
      </c>
      <c r="AI396">
        <v>0</v>
      </c>
      <c r="AJ396">
        <v>0</v>
      </c>
      <c r="AK396">
        <v>0</v>
      </c>
      <c r="AL396">
        <v>0</v>
      </c>
      <c r="AN396" s="1">
        <f t="shared" si="42"/>
        <v>210000</v>
      </c>
      <c r="AO396" s="1">
        <f t="shared" si="43"/>
        <v>0</v>
      </c>
    </row>
    <row r="397" spans="1:41" x14ac:dyDescent="0.3">
      <c r="A397" t="s">
        <v>199</v>
      </c>
      <c r="B397" t="s">
        <v>200</v>
      </c>
      <c r="C397" t="s">
        <v>538</v>
      </c>
      <c r="D397" t="s">
        <v>34</v>
      </c>
      <c r="E397" t="s">
        <v>35</v>
      </c>
      <c r="F397" t="s">
        <v>110</v>
      </c>
      <c r="G397" t="s">
        <v>111</v>
      </c>
      <c r="H397" t="s">
        <v>531</v>
      </c>
      <c r="I397" t="s">
        <v>160</v>
      </c>
      <c r="J397" t="s">
        <v>161</v>
      </c>
      <c r="K397">
        <v>1</v>
      </c>
      <c r="L397" t="s">
        <v>184</v>
      </c>
      <c r="M397" t="s">
        <v>185</v>
      </c>
      <c r="N397" t="s">
        <v>186</v>
      </c>
      <c r="O397">
        <v>8</v>
      </c>
      <c r="P397" t="s">
        <v>326</v>
      </c>
      <c r="Q397">
        <v>4000</v>
      </c>
      <c r="R397" t="s">
        <v>103</v>
      </c>
      <c r="S397">
        <v>4451</v>
      </c>
      <c r="T397" t="s">
        <v>210</v>
      </c>
      <c r="U397">
        <v>10</v>
      </c>
      <c r="V397" t="s">
        <v>329</v>
      </c>
      <c r="W397" s="1">
        <v>50000</v>
      </c>
      <c r="X397" s="1">
        <v>49991.519999999997</v>
      </c>
      <c r="Y397" s="1">
        <v>50000</v>
      </c>
      <c r="Z397" s="1">
        <v>50000</v>
      </c>
      <c r="AA397">
        <v>0</v>
      </c>
      <c r="AB397" s="2">
        <f t="shared" si="38"/>
        <v>50000</v>
      </c>
      <c r="AC397">
        <v>0</v>
      </c>
      <c r="AD397" s="2">
        <f t="shared" si="39"/>
        <v>0</v>
      </c>
      <c r="AE397">
        <v>0</v>
      </c>
      <c r="AF397" s="2">
        <f t="shared" si="40"/>
        <v>0</v>
      </c>
      <c r="AG397" s="3">
        <f t="shared" si="41"/>
        <v>0</v>
      </c>
      <c r="AH397">
        <v>0</v>
      </c>
      <c r="AI397">
        <v>8.48</v>
      </c>
      <c r="AJ397">
        <v>0</v>
      </c>
      <c r="AK397">
        <v>0</v>
      </c>
      <c r="AL397">
        <v>8.48</v>
      </c>
      <c r="AN397" s="1">
        <f t="shared" si="42"/>
        <v>50000</v>
      </c>
      <c r="AO397" s="1">
        <f t="shared" si="43"/>
        <v>0</v>
      </c>
    </row>
    <row r="398" spans="1:41" x14ac:dyDescent="0.3">
      <c r="A398" t="s">
        <v>199</v>
      </c>
      <c r="B398" t="s">
        <v>200</v>
      </c>
      <c r="C398" t="s">
        <v>538</v>
      </c>
      <c r="D398" t="s">
        <v>34</v>
      </c>
      <c r="E398" t="s">
        <v>35</v>
      </c>
      <c r="F398" t="s">
        <v>49</v>
      </c>
      <c r="G398" t="s">
        <v>50</v>
      </c>
      <c r="H398" t="s">
        <v>531</v>
      </c>
      <c r="I398" t="s">
        <v>61</v>
      </c>
      <c r="J398" t="s">
        <v>62</v>
      </c>
      <c r="K398">
        <v>1</v>
      </c>
      <c r="L398" t="s">
        <v>184</v>
      </c>
      <c r="M398" t="s">
        <v>359</v>
      </c>
      <c r="N398" t="s">
        <v>360</v>
      </c>
      <c r="O398">
        <v>1</v>
      </c>
      <c r="P398" t="s">
        <v>361</v>
      </c>
      <c r="Q398">
        <v>4000</v>
      </c>
      <c r="R398" t="s">
        <v>103</v>
      </c>
      <c r="S398">
        <v>4451</v>
      </c>
      <c r="T398" t="s">
        <v>210</v>
      </c>
      <c r="U398">
        <v>0</v>
      </c>
      <c r="V398" t="s">
        <v>46</v>
      </c>
      <c r="W398" s="1">
        <v>95000</v>
      </c>
      <c r="X398" s="1">
        <v>475008.52</v>
      </c>
      <c r="Y398" s="1">
        <v>95000</v>
      </c>
      <c r="Z398" s="1">
        <v>95000</v>
      </c>
      <c r="AA398" s="1">
        <v>95000</v>
      </c>
      <c r="AB398" s="2">
        <f t="shared" si="38"/>
        <v>0</v>
      </c>
      <c r="AC398" s="1">
        <v>70000</v>
      </c>
      <c r="AD398" s="2">
        <f t="shared" si="39"/>
        <v>25000</v>
      </c>
      <c r="AE398" s="1">
        <v>70000</v>
      </c>
      <c r="AF398" s="2">
        <f t="shared" si="40"/>
        <v>0</v>
      </c>
      <c r="AG398" s="3">
        <f t="shared" si="41"/>
        <v>0</v>
      </c>
      <c r="AH398">
        <v>0</v>
      </c>
      <c r="AI398">
        <v>0</v>
      </c>
      <c r="AJ398">
        <v>0</v>
      </c>
      <c r="AK398" s="1">
        <v>380008.52</v>
      </c>
      <c r="AL398" s="1">
        <v>-380008.52</v>
      </c>
      <c r="AN398" s="1">
        <f t="shared" si="42"/>
        <v>95000</v>
      </c>
      <c r="AO398" s="1">
        <f t="shared" si="43"/>
        <v>0</v>
      </c>
    </row>
    <row r="399" spans="1:41" x14ac:dyDescent="0.3">
      <c r="A399" t="s">
        <v>199</v>
      </c>
      <c r="B399" t="s">
        <v>200</v>
      </c>
      <c r="C399" t="s">
        <v>538</v>
      </c>
      <c r="D399" t="s">
        <v>34</v>
      </c>
      <c r="E399" t="s">
        <v>35</v>
      </c>
      <c r="F399" t="s">
        <v>49</v>
      </c>
      <c r="G399" t="s">
        <v>50</v>
      </c>
      <c r="H399" t="s">
        <v>531</v>
      </c>
      <c r="I399" t="s">
        <v>61</v>
      </c>
      <c r="J399" t="s">
        <v>62</v>
      </c>
      <c r="K399">
        <v>1</v>
      </c>
      <c r="L399" t="s">
        <v>184</v>
      </c>
      <c r="M399" t="s">
        <v>359</v>
      </c>
      <c r="N399" t="s">
        <v>360</v>
      </c>
      <c r="O399">
        <v>1</v>
      </c>
      <c r="P399" t="s">
        <v>361</v>
      </c>
      <c r="Q399">
        <v>4000</v>
      </c>
      <c r="R399" t="s">
        <v>103</v>
      </c>
      <c r="S399">
        <v>4451</v>
      </c>
      <c r="T399" t="s">
        <v>210</v>
      </c>
      <c r="U399">
        <v>1</v>
      </c>
      <c r="V399" t="s">
        <v>365</v>
      </c>
      <c r="W399" s="1">
        <v>180000</v>
      </c>
      <c r="X399" s="1">
        <v>180000</v>
      </c>
      <c r="Y399" s="1">
        <v>165000</v>
      </c>
      <c r="Z399" s="1">
        <v>165000</v>
      </c>
      <c r="AA399" s="1">
        <v>165000</v>
      </c>
      <c r="AB399" s="2">
        <f t="shared" si="38"/>
        <v>0</v>
      </c>
      <c r="AC399" s="1">
        <v>150000</v>
      </c>
      <c r="AD399" s="2">
        <f t="shared" si="39"/>
        <v>15000</v>
      </c>
      <c r="AE399" s="1">
        <v>150000</v>
      </c>
      <c r="AF399" s="2">
        <f t="shared" si="40"/>
        <v>0</v>
      </c>
      <c r="AG399" s="3">
        <f t="shared" si="41"/>
        <v>15000</v>
      </c>
      <c r="AH399">
        <v>0</v>
      </c>
      <c r="AI399">
        <v>0</v>
      </c>
      <c r="AJ399">
        <v>0</v>
      </c>
      <c r="AK399">
        <v>0</v>
      </c>
      <c r="AL399">
        <v>0</v>
      </c>
      <c r="AN399" s="1">
        <f t="shared" si="42"/>
        <v>180000</v>
      </c>
      <c r="AO399" s="1">
        <f t="shared" si="43"/>
        <v>15000</v>
      </c>
    </row>
    <row r="400" spans="1:41" x14ac:dyDescent="0.3">
      <c r="A400" t="s">
        <v>199</v>
      </c>
      <c r="B400" t="s">
        <v>200</v>
      </c>
      <c r="C400" t="s">
        <v>538</v>
      </c>
      <c r="D400" t="s">
        <v>34</v>
      </c>
      <c r="E400" t="s">
        <v>35</v>
      </c>
      <c r="F400" t="s">
        <v>49</v>
      </c>
      <c r="G400" t="s">
        <v>50</v>
      </c>
      <c r="H400" t="s">
        <v>531</v>
      </c>
      <c r="I400" t="s">
        <v>61</v>
      </c>
      <c r="J400" t="s">
        <v>62</v>
      </c>
      <c r="K400">
        <v>1</v>
      </c>
      <c r="L400" t="s">
        <v>184</v>
      </c>
      <c r="M400" t="s">
        <v>359</v>
      </c>
      <c r="N400" t="s">
        <v>360</v>
      </c>
      <c r="O400">
        <v>1</v>
      </c>
      <c r="P400" t="s">
        <v>361</v>
      </c>
      <c r="Q400">
        <v>4000</v>
      </c>
      <c r="R400" t="s">
        <v>103</v>
      </c>
      <c r="S400">
        <v>4451</v>
      </c>
      <c r="T400" t="s">
        <v>210</v>
      </c>
      <c r="U400">
        <v>2</v>
      </c>
      <c r="V400" t="s">
        <v>366</v>
      </c>
      <c r="W400" s="1">
        <v>300000</v>
      </c>
      <c r="X400" s="1">
        <v>299965.92</v>
      </c>
      <c r="Y400">
        <v>0</v>
      </c>
      <c r="Z400">
        <v>0</v>
      </c>
      <c r="AA400">
        <v>0</v>
      </c>
      <c r="AB400" s="2">
        <f t="shared" si="38"/>
        <v>0</v>
      </c>
      <c r="AC400">
        <v>0</v>
      </c>
      <c r="AD400" s="2">
        <f t="shared" si="39"/>
        <v>0</v>
      </c>
      <c r="AE400">
        <v>0</v>
      </c>
      <c r="AF400" s="2">
        <f t="shared" si="40"/>
        <v>0</v>
      </c>
      <c r="AG400" s="3">
        <f t="shared" si="41"/>
        <v>300000</v>
      </c>
      <c r="AH400">
        <v>0</v>
      </c>
      <c r="AI400">
        <v>34.08</v>
      </c>
      <c r="AJ400">
        <v>0</v>
      </c>
      <c r="AK400">
        <v>0</v>
      </c>
      <c r="AL400">
        <v>34.08</v>
      </c>
      <c r="AN400" s="1">
        <f t="shared" si="42"/>
        <v>300000</v>
      </c>
      <c r="AO400" s="1">
        <f t="shared" si="43"/>
        <v>300000</v>
      </c>
    </row>
    <row r="401" spans="1:41" x14ac:dyDescent="0.3">
      <c r="A401" t="s">
        <v>199</v>
      </c>
      <c r="B401" t="s">
        <v>200</v>
      </c>
      <c r="C401" t="s">
        <v>538</v>
      </c>
      <c r="D401" t="s">
        <v>34</v>
      </c>
      <c r="E401" t="s">
        <v>35</v>
      </c>
      <c r="F401" t="s">
        <v>49</v>
      </c>
      <c r="G401" t="s">
        <v>50</v>
      </c>
      <c r="H401" t="s">
        <v>531</v>
      </c>
      <c r="I401" t="s">
        <v>61</v>
      </c>
      <c r="J401" t="s">
        <v>62</v>
      </c>
      <c r="K401">
        <v>1</v>
      </c>
      <c r="L401" t="s">
        <v>184</v>
      </c>
      <c r="M401" t="s">
        <v>359</v>
      </c>
      <c r="N401" t="s">
        <v>360</v>
      </c>
      <c r="O401">
        <v>1</v>
      </c>
      <c r="P401" t="s">
        <v>361</v>
      </c>
      <c r="Q401">
        <v>4000</v>
      </c>
      <c r="R401" t="s">
        <v>103</v>
      </c>
      <c r="S401">
        <v>4451</v>
      </c>
      <c r="T401" t="s">
        <v>210</v>
      </c>
      <c r="U401">
        <v>3</v>
      </c>
      <c r="V401" t="s">
        <v>367</v>
      </c>
      <c r="W401" s="1">
        <v>1000000</v>
      </c>
      <c r="X401" s="1">
        <v>1000008.52</v>
      </c>
      <c r="Y401">
        <v>0</v>
      </c>
      <c r="Z401">
        <v>0</v>
      </c>
      <c r="AA401">
        <v>0</v>
      </c>
      <c r="AB401" s="2">
        <f t="shared" si="38"/>
        <v>0</v>
      </c>
      <c r="AC401">
        <v>0</v>
      </c>
      <c r="AD401" s="2">
        <f t="shared" si="39"/>
        <v>0</v>
      </c>
      <c r="AE401">
        <v>0</v>
      </c>
      <c r="AF401" s="2">
        <f t="shared" si="40"/>
        <v>0</v>
      </c>
      <c r="AG401" s="3">
        <f t="shared" si="41"/>
        <v>1000000</v>
      </c>
      <c r="AH401">
        <v>0</v>
      </c>
      <c r="AI401">
        <v>0</v>
      </c>
      <c r="AJ401">
        <v>0</v>
      </c>
      <c r="AK401">
        <v>8.52</v>
      </c>
      <c r="AL401">
        <v>-8.52</v>
      </c>
      <c r="AN401" s="1">
        <f t="shared" si="42"/>
        <v>1000000</v>
      </c>
      <c r="AO401" s="1">
        <f t="shared" si="43"/>
        <v>1000000</v>
      </c>
    </row>
    <row r="402" spans="1:41" x14ac:dyDescent="0.3">
      <c r="A402" t="s">
        <v>199</v>
      </c>
      <c r="B402" t="s">
        <v>200</v>
      </c>
      <c r="C402" t="s">
        <v>538</v>
      </c>
      <c r="D402" t="s">
        <v>34</v>
      </c>
      <c r="E402" t="s">
        <v>35</v>
      </c>
      <c r="F402" t="s">
        <v>49</v>
      </c>
      <c r="G402" t="s">
        <v>50</v>
      </c>
      <c r="H402" t="s">
        <v>531</v>
      </c>
      <c r="I402" t="s">
        <v>61</v>
      </c>
      <c r="J402" t="s">
        <v>62</v>
      </c>
      <c r="K402">
        <v>1</v>
      </c>
      <c r="L402" t="s">
        <v>184</v>
      </c>
      <c r="M402" t="s">
        <v>359</v>
      </c>
      <c r="N402" t="s">
        <v>360</v>
      </c>
      <c r="O402">
        <v>1</v>
      </c>
      <c r="P402" t="s">
        <v>361</v>
      </c>
      <c r="Q402">
        <v>4000</v>
      </c>
      <c r="R402" t="s">
        <v>103</v>
      </c>
      <c r="S402">
        <v>4451</v>
      </c>
      <c r="T402" t="s">
        <v>210</v>
      </c>
      <c r="U402">
        <v>4</v>
      </c>
      <c r="V402" t="s">
        <v>368</v>
      </c>
      <c r="W402" s="1">
        <v>1000000</v>
      </c>
      <c r="X402" s="1">
        <v>1000008.52</v>
      </c>
      <c r="Y402">
        <v>0</v>
      </c>
      <c r="Z402">
        <v>0</v>
      </c>
      <c r="AA402">
        <v>0</v>
      </c>
      <c r="AB402" s="2">
        <f t="shared" si="38"/>
        <v>0</v>
      </c>
      <c r="AC402">
        <v>0</v>
      </c>
      <c r="AD402" s="2">
        <f t="shared" si="39"/>
        <v>0</v>
      </c>
      <c r="AE402">
        <v>0</v>
      </c>
      <c r="AF402" s="2">
        <f t="shared" si="40"/>
        <v>0</v>
      </c>
      <c r="AG402" s="3">
        <f t="shared" si="41"/>
        <v>1000000</v>
      </c>
      <c r="AH402">
        <v>0</v>
      </c>
      <c r="AI402">
        <v>0</v>
      </c>
      <c r="AJ402">
        <v>0</v>
      </c>
      <c r="AK402">
        <v>8.52</v>
      </c>
      <c r="AL402">
        <v>-8.52</v>
      </c>
      <c r="AN402" s="1">
        <f t="shared" si="42"/>
        <v>1000000</v>
      </c>
      <c r="AO402" s="1">
        <f t="shared" si="43"/>
        <v>1000000</v>
      </c>
    </row>
    <row r="403" spans="1:41" x14ac:dyDescent="0.3">
      <c r="A403" t="s">
        <v>199</v>
      </c>
      <c r="B403" t="s">
        <v>200</v>
      </c>
      <c r="C403" t="s">
        <v>538</v>
      </c>
      <c r="D403" t="s">
        <v>34</v>
      </c>
      <c r="E403" t="s">
        <v>35</v>
      </c>
      <c r="F403" t="s">
        <v>49</v>
      </c>
      <c r="G403" t="s">
        <v>50</v>
      </c>
      <c r="H403" t="s">
        <v>531</v>
      </c>
      <c r="I403" t="s">
        <v>61</v>
      </c>
      <c r="J403" t="s">
        <v>62</v>
      </c>
      <c r="K403">
        <v>1</v>
      </c>
      <c r="L403" t="s">
        <v>184</v>
      </c>
      <c r="M403" t="s">
        <v>359</v>
      </c>
      <c r="N403" t="s">
        <v>360</v>
      </c>
      <c r="O403">
        <v>1</v>
      </c>
      <c r="P403" t="s">
        <v>361</v>
      </c>
      <c r="Q403">
        <v>4000</v>
      </c>
      <c r="R403" t="s">
        <v>103</v>
      </c>
      <c r="S403">
        <v>4451</v>
      </c>
      <c r="T403" t="s">
        <v>210</v>
      </c>
      <c r="U403">
        <v>5</v>
      </c>
      <c r="V403" t="s">
        <v>369</v>
      </c>
      <c r="W403" s="1">
        <v>70000</v>
      </c>
      <c r="X403" s="1">
        <v>70008.52</v>
      </c>
      <c r="Y403" s="1">
        <v>70000</v>
      </c>
      <c r="Z403" s="1">
        <v>70000</v>
      </c>
      <c r="AA403" s="1">
        <v>70000</v>
      </c>
      <c r="AB403" s="2">
        <f t="shared" si="38"/>
        <v>0</v>
      </c>
      <c r="AC403" s="1">
        <v>70000</v>
      </c>
      <c r="AD403" s="2">
        <f t="shared" si="39"/>
        <v>0</v>
      </c>
      <c r="AE403" s="1">
        <v>70000</v>
      </c>
      <c r="AF403" s="2">
        <f t="shared" si="40"/>
        <v>0</v>
      </c>
      <c r="AG403" s="3">
        <f t="shared" si="41"/>
        <v>0</v>
      </c>
      <c r="AH403">
        <v>0</v>
      </c>
      <c r="AI403">
        <v>0</v>
      </c>
      <c r="AJ403">
        <v>0</v>
      </c>
      <c r="AK403">
        <v>8.52</v>
      </c>
      <c r="AL403">
        <v>-8.52</v>
      </c>
      <c r="AN403" s="1">
        <f t="shared" si="42"/>
        <v>70000</v>
      </c>
      <c r="AO403" s="1">
        <f t="shared" si="43"/>
        <v>0</v>
      </c>
    </row>
    <row r="404" spans="1:41" x14ac:dyDescent="0.3">
      <c r="A404" t="s">
        <v>199</v>
      </c>
      <c r="B404" t="s">
        <v>200</v>
      </c>
      <c r="C404" t="s">
        <v>538</v>
      </c>
      <c r="D404" t="s">
        <v>34</v>
      </c>
      <c r="E404" t="s">
        <v>35</v>
      </c>
      <c r="F404" t="s">
        <v>49</v>
      </c>
      <c r="G404" t="s">
        <v>50</v>
      </c>
      <c r="H404" t="s">
        <v>531</v>
      </c>
      <c r="I404" t="s">
        <v>61</v>
      </c>
      <c r="J404" t="s">
        <v>62</v>
      </c>
      <c r="K404">
        <v>1</v>
      </c>
      <c r="L404" t="s">
        <v>184</v>
      </c>
      <c r="M404" t="s">
        <v>359</v>
      </c>
      <c r="N404" t="s">
        <v>360</v>
      </c>
      <c r="O404">
        <v>1</v>
      </c>
      <c r="P404" t="s">
        <v>361</v>
      </c>
      <c r="Q404">
        <v>4000</v>
      </c>
      <c r="R404" t="s">
        <v>103</v>
      </c>
      <c r="S404">
        <v>4451</v>
      </c>
      <c r="T404" t="s">
        <v>210</v>
      </c>
      <c r="U404">
        <v>6</v>
      </c>
      <c r="V404" t="s">
        <v>362</v>
      </c>
      <c r="W404">
        <v>0</v>
      </c>
      <c r="X404" s="1">
        <v>324000</v>
      </c>
      <c r="Y404">
        <v>0</v>
      </c>
      <c r="Z404">
        <v>0</v>
      </c>
      <c r="AA404">
        <v>0</v>
      </c>
      <c r="AB404" s="2">
        <f t="shared" si="38"/>
        <v>0</v>
      </c>
      <c r="AC404">
        <v>0</v>
      </c>
      <c r="AD404" s="2">
        <f t="shared" si="39"/>
        <v>0</v>
      </c>
      <c r="AE404">
        <v>0</v>
      </c>
      <c r="AF404" s="2">
        <f t="shared" si="40"/>
        <v>0</v>
      </c>
      <c r="AG404" s="3">
        <f t="shared" si="41"/>
        <v>0</v>
      </c>
      <c r="AH404">
        <v>0</v>
      </c>
      <c r="AI404">
        <v>0</v>
      </c>
      <c r="AJ404">
        <v>0</v>
      </c>
      <c r="AK404" s="1">
        <v>324000</v>
      </c>
      <c r="AL404" s="1">
        <v>-324000</v>
      </c>
      <c r="AN404" s="1">
        <f t="shared" si="42"/>
        <v>0</v>
      </c>
      <c r="AO404" s="1">
        <f t="shared" si="43"/>
        <v>0</v>
      </c>
    </row>
    <row r="405" spans="1:41" x14ac:dyDescent="0.3">
      <c r="A405" t="s">
        <v>199</v>
      </c>
      <c r="B405" t="s">
        <v>200</v>
      </c>
      <c r="C405" t="s">
        <v>538</v>
      </c>
      <c r="D405" t="s">
        <v>34</v>
      </c>
      <c r="E405" t="s">
        <v>35</v>
      </c>
      <c r="F405" t="s">
        <v>49</v>
      </c>
      <c r="G405" t="s">
        <v>50</v>
      </c>
      <c r="H405" t="s">
        <v>531</v>
      </c>
      <c r="I405" t="s">
        <v>61</v>
      </c>
      <c r="J405" t="s">
        <v>62</v>
      </c>
      <c r="K405">
        <v>1</v>
      </c>
      <c r="L405" t="s">
        <v>184</v>
      </c>
      <c r="M405" t="s">
        <v>359</v>
      </c>
      <c r="N405" t="s">
        <v>360</v>
      </c>
      <c r="O405">
        <v>1</v>
      </c>
      <c r="P405" t="s">
        <v>361</v>
      </c>
      <c r="Q405">
        <v>4000</v>
      </c>
      <c r="R405" t="s">
        <v>103</v>
      </c>
      <c r="S405">
        <v>4451</v>
      </c>
      <c r="T405" t="s">
        <v>210</v>
      </c>
      <c r="U405">
        <v>40</v>
      </c>
      <c r="V405" t="s">
        <v>363</v>
      </c>
      <c r="W405" s="1">
        <v>165000</v>
      </c>
      <c r="X405">
        <v>0</v>
      </c>
      <c r="Y405" s="1">
        <v>165000</v>
      </c>
      <c r="Z405" s="1">
        <v>165000</v>
      </c>
      <c r="AA405" s="1">
        <v>165000</v>
      </c>
      <c r="AB405" s="2">
        <f t="shared" si="38"/>
        <v>0</v>
      </c>
      <c r="AC405" s="1">
        <v>165000</v>
      </c>
      <c r="AD405" s="2">
        <f t="shared" si="39"/>
        <v>0</v>
      </c>
      <c r="AE405" s="1">
        <v>165000</v>
      </c>
      <c r="AF405" s="2">
        <f t="shared" si="40"/>
        <v>0</v>
      </c>
      <c r="AG405" s="3">
        <f t="shared" si="41"/>
        <v>0</v>
      </c>
      <c r="AH405" s="1">
        <v>165000</v>
      </c>
      <c r="AI405">
        <v>0</v>
      </c>
      <c r="AJ405">
        <v>0</v>
      </c>
      <c r="AK405">
        <v>0</v>
      </c>
      <c r="AL405" s="1">
        <v>165000</v>
      </c>
      <c r="AN405" s="1">
        <f t="shared" si="42"/>
        <v>165000</v>
      </c>
      <c r="AO405" s="1">
        <f t="shared" si="43"/>
        <v>0</v>
      </c>
    </row>
    <row r="406" spans="1:41" x14ac:dyDescent="0.3">
      <c r="A406" t="s">
        <v>199</v>
      </c>
      <c r="B406" t="s">
        <v>200</v>
      </c>
      <c r="C406" t="s">
        <v>538</v>
      </c>
      <c r="D406" t="s">
        <v>34</v>
      </c>
      <c r="E406" t="s">
        <v>35</v>
      </c>
      <c r="F406" t="s">
        <v>419</v>
      </c>
      <c r="G406" t="s">
        <v>536</v>
      </c>
      <c r="H406" t="s">
        <v>531</v>
      </c>
      <c r="I406" t="s">
        <v>160</v>
      </c>
      <c r="J406" t="s">
        <v>161</v>
      </c>
      <c r="K406">
        <v>1</v>
      </c>
      <c r="L406" t="s">
        <v>184</v>
      </c>
      <c r="M406" t="s">
        <v>185</v>
      </c>
      <c r="N406" t="s">
        <v>186</v>
      </c>
      <c r="O406">
        <v>9</v>
      </c>
      <c r="P406" t="s">
        <v>420</v>
      </c>
      <c r="Q406">
        <v>4000</v>
      </c>
      <c r="R406" t="s">
        <v>103</v>
      </c>
      <c r="S406">
        <v>4481</v>
      </c>
      <c r="T406" t="s">
        <v>421</v>
      </c>
      <c r="U406">
        <v>0</v>
      </c>
      <c r="V406" t="s">
        <v>46</v>
      </c>
      <c r="W406" s="1">
        <v>1089485.31</v>
      </c>
      <c r="X406" s="1">
        <v>500000</v>
      </c>
      <c r="Y406" s="1">
        <v>1089485.31</v>
      </c>
      <c r="Z406" s="1">
        <v>1089485.31</v>
      </c>
      <c r="AA406" s="1">
        <v>1089485.31</v>
      </c>
      <c r="AB406" s="2">
        <f t="shared" si="38"/>
        <v>0</v>
      </c>
      <c r="AC406" s="1">
        <v>1089485.31</v>
      </c>
      <c r="AD406" s="2">
        <f t="shared" si="39"/>
        <v>0</v>
      </c>
      <c r="AE406" s="1">
        <v>1089485.31</v>
      </c>
      <c r="AF406" s="2">
        <f t="shared" si="40"/>
        <v>0</v>
      </c>
      <c r="AG406" s="3">
        <f t="shared" si="41"/>
        <v>0</v>
      </c>
      <c r="AH406">
        <v>0</v>
      </c>
      <c r="AI406" s="1">
        <v>589485.31000000006</v>
      </c>
      <c r="AJ406">
        <v>0</v>
      </c>
      <c r="AK406">
        <v>0</v>
      </c>
      <c r="AL406" s="1">
        <v>589485.31000000006</v>
      </c>
      <c r="AN406" s="1">
        <f t="shared" si="42"/>
        <v>1089485.31</v>
      </c>
      <c r="AO406" s="1">
        <f t="shared" si="43"/>
        <v>0</v>
      </c>
    </row>
    <row r="407" spans="1:41" x14ac:dyDescent="0.3">
      <c r="A407" t="s">
        <v>59</v>
      </c>
      <c r="B407" t="s">
        <v>60</v>
      </c>
      <c r="C407" t="s">
        <v>538</v>
      </c>
      <c r="D407" t="s">
        <v>34</v>
      </c>
      <c r="E407" t="s">
        <v>35</v>
      </c>
      <c r="F407" t="s">
        <v>49</v>
      </c>
      <c r="G407" t="s">
        <v>50</v>
      </c>
      <c r="H407" t="s">
        <v>529</v>
      </c>
      <c r="I407" t="s">
        <v>51</v>
      </c>
      <c r="J407" t="s">
        <v>52</v>
      </c>
      <c r="K407">
        <v>6</v>
      </c>
      <c r="L407" t="s">
        <v>40</v>
      </c>
      <c r="M407" t="s">
        <v>53</v>
      </c>
      <c r="N407" t="s">
        <v>54</v>
      </c>
      <c r="O407">
        <v>21</v>
      </c>
      <c r="P407" t="s">
        <v>71</v>
      </c>
      <c r="Q407">
        <v>5000</v>
      </c>
      <c r="R407" t="s">
        <v>79</v>
      </c>
      <c r="S407">
        <v>5111</v>
      </c>
      <c r="T407" t="s">
        <v>80</v>
      </c>
      <c r="U407">
        <v>49</v>
      </c>
      <c r="V407" t="s">
        <v>68</v>
      </c>
      <c r="W407" s="1">
        <v>6449.6</v>
      </c>
      <c r="X407">
        <v>0</v>
      </c>
      <c r="Y407" s="1">
        <v>6449.6</v>
      </c>
      <c r="Z407">
        <v>0</v>
      </c>
      <c r="AA407">
        <v>0</v>
      </c>
      <c r="AB407" s="2">
        <f t="shared" si="38"/>
        <v>0</v>
      </c>
      <c r="AC407">
        <v>0</v>
      </c>
      <c r="AD407" s="2">
        <f t="shared" si="39"/>
        <v>0</v>
      </c>
      <c r="AE407">
        <v>0</v>
      </c>
      <c r="AF407" s="2">
        <f t="shared" si="40"/>
        <v>0</v>
      </c>
      <c r="AG407" s="3">
        <f t="shared" si="41"/>
        <v>0</v>
      </c>
      <c r="AH407" s="1">
        <v>4980</v>
      </c>
      <c r="AI407" s="1">
        <v>1469.6</v>
      </c>
      <c r="AJ407">
        <v>0</v>
      </c>
      <c r="AK407">
        <v>0</v>
      </c>
      <c r="AL407" s="1">
        <v>6449.6</v>
      </c>
      <c r="AN407" s="1">
        <f t="shared" si="42"/>
        <v>6449.6</v>
      </c>
      <c r="AO407" s="1">
        <f t="shared" si="43"/>
        <v>0</v>
      </c>
    </row>
    <row r="408" spans="1:41" x14ac:dyDescent="0.3">
      <c r="A408" t="s">
        <v>59</v>
      </c>
      <c r="B408" t="s">
        <v>60</v>
      </c>
      <c r="C408" t="s">
        <v>538</v>
      </c>
      <c r="D408" t="s">
        <v>34</v>
      </c>
      <c r="E408" t="s">
        <v>35</v>
      </c>
      <c r="F408" t="s">
        <v>49</v>
      </c>
      <c r="G408" t="s">
        <v>50</v>
      </c>
      <c r="H408" t="s">
        <v>529</v>
      </c>
      <c r="I408" t="s">
        <v>51</v>
      </c>
      <c r="J408" t="s">
        <v>52</v>
      </c>
      <c r="K408">
        <v>6</v>
      </c>
      <c r="L408" t="s">
        <v>40</v>
      </c>
      <c r="M408" t="s">
        <v>53</v>
      </c>
      <c r="N408" t="s">
        <v>54</v>
      </c>
      <c r="O408">
        <v>21</v>
      </c>
      <c r="P408" t="s">
        <v>71</v>
      </c>
      <c r="Q408">
        <v>5000</v>
      </c>
      <c r="R408" t="s">
        <v>79</v>
      </c>
      <c r="S408">
        <v>5111</v>
      </c>
      <c r="T408" t="s">
        <v>80</v>
      </c>
      <c r="U408">
        <v>59</v>
      </c>
      <c r="V408" t="s">
        <v>69</v>
      </c>
      <c r="W408" s="1">
        <v>8220.4</v>
      </c>
      <c r="X408">
        <v>0</v>
      </c>
      <c r="Y408" s="1">
        <v>6388.24</v>
      </c>
      <c r="Z408" s="1">
        <v>6388.24</v>
      </c>
      <c r="AA408" s="1">
        <v>6388.24</v>
      </c>
      <c r="AB408" s="2">
        <f t="shared" si="38"/>
        <v>0</v>
      </c>
      <c r="AC408" s="1">
        <v>6388.24</v>
      </c>
      <c r="AD408" s="2">
        <f t="shared" si="39"/>
        <v>0</v>
      </c>
      <c r="AE408" s="1">
        <v>6388.24</v>
      </c>
      <c r="AF408" s="2">
        <f t="shared" si="40"/>
        <v>0</v>
      </c>
      <c r="AG408" s="3">
        <f t="shared" si="41"/>
        <v>1832.1599999999999</v>
      </c>
      <c r="AH408" s="1">
        <v>9690</v>
      </c>
      <c r="AI408">
        <v>0</v>
      </c>
      <c r="AJ408">
        <v>0</v>
      </c>
      <c r="AK408" s="1">
        <v>1469.6</v>
      </c>
      <c r="AL408" s="1">
        <v>8220.4</v>
      </c>
      <c r="AN408" s="1">
        <f t="shared" si="42"/>
        <v>8220.4</v>
      </c>
      <c r="AO408" s="1">
        <f t="shared" si="43"/>
        <v>1832.1599999999999</v>
      </c>
    </row>
    <row r="409" spans="1:41" x14ac:dyDescent="0.3">
      <c r="A409" t="s">
        <v>199</v>
      </c>
      <c r="B409" t="s">
        <v>200</v>
      </c>
      <c r="C409" t="s">
        <v>539</v>
      </c>
      <c r="D409" t="s">
        <v>315</v>
      </c>
      <c r="E409" t="s">
        <v>316</v>
      </c>
      <c r="F409" t="s">
        <v>49</v>
      </c>
      <c r="G409" t="s">
        <v>50</v>
      </c>
      <c r="H409" t="s">
        <v>529</v>
      </c>
      <c r="I409" t="s">
        <v>132</v>
      </c>
      <c r="J409" t="s">
        <v>133</v>
      </c>
      <c r="K409">
        <v>3</v>
      </c>
      <c r="L409" t="s">
        <v>134</v>
      </c>
      <c r="M409" t="s">
        <v>317</v>
      </c>
      <c r="N409" t="s">
        <v>318</v>
      </c>
      <c r="O409">
        <v>39</v>
      </c>
      <c r="P409" t="s">
        <v>319</v>
      </c>
      <c r="Q409">
        <v>5000</v>
      </c>
      <c r="R409" t="s">
        <v>79</v>
      </c>
      <c r="S409">
        <v>5111</v>
      </c>
      <c r="T409" t="s">
        <v>80</v>
      </c>
      <c r="U409">
        <v>0</v>
      </c>
      <c r="V409" t="s">
        <v>46</v>
      </c>
      <c r="W409" s="1">
        <v>162539.20000000001</v>
      </c>
      <c r="X409">
        <v>0</v>
      </c>
      <c r="Y409" s="1">
        <v>162539.20000000001</v>
      </c>
      <c r="Z409" s="1">
        <v>162539.20000000001</v>
      </c>
      <c r="AA409" s="1">
        <v>162539.20000000001</v>
      </c>
      <c r="AB409" s="2">
        <f t="shared" si="38"/>
        <v>0</v>
      </c>
      <c r="AC409" s="1">
        <v>30415.200000000001</v>
      </c>
      <c r="AD409" s="2">
        <f t="shared" si="39"/>
        <v>132124</v>
      </c>
      <c r="AE409" s="1">
        <v>30415.200000000001</v>
      </c>
      <c r="AF409" s="2">
        <f t="shared" si="40"/>
        <v>0</v>
      </c>
      <c r="AG409" s="3">
        <f t="shared" si="41"/>
        <v>0</v>
      </c>
      <c r="AH409" s="1">
        <v>50000</v>
      </c>
      <c r="AI409" s="1">
        <v>112539.2</v>
      </c>
      <c r="AJ409">
        <v>0</v>
      </c>
      <c r="AK409">
        <v>0</v>
      </c>
      <c r="AL409" s="1">
        <v>162539.20000000001</v>
      </c>
      <c r="AN409" s="1">
        <f t="shared" si="42"/>
        <v>162539.20000000001</v>
      </c>
      <c r="AO409" s="1">
        <f t="shared" si="43"/>
        <v>0</v>
      </c>
    </row>
    <row r="410" spans="1:41" x14ac:dyDescent="0.3">
      <c r="A410" t="s">
        <v>199</v>
      </c>
      <c r="B410" t="s">
        <v>200</v>
      </c>
      <c r="C410" t="s">
        <v>538</v>
      </c>
      <c r="D410" t="s">
        <v>34</v>
      </c>
      <c r="E410" t="s">
        <v>35</v>
      </c>
      <c r="F410" t="s">
        <v>36</v>
      </c>
      <c r="G410" t="s">
        <v>37</v>
      </c>
      <c r="H410" t="s">
        <v>529</v>
      </c>
      <c r="I410" t="s">
        <v>38</v>
      </c>
      <c r="J410" t="s">
        <v>39</v>
      </c>
      <c r="K410">
        <v>6</v>
      </c>
      <c r="L410" t="s">
        <v>40</v>
      </c>
      <c r="M410" t="s">
        <v>335</v>
      </c>
      <c r="N410" t="s">
        <v>336</v>
      </c>
      <c r="O410">
        <v>18</v>
      </c>
      <c r="P410" t="s">
        <v>337</v>
      </c>
      <c r="Q410">
        <v>5000</v>
      </c>
      <c r="R410" t="s">
        <v>79</v>
      </c>
      <c r="S410">
        <v>5111</v>
      </c>
      <c r="T410" t="s">
        <v>80</v>
      </c>
      <c r="U410">
        <v>0</v>
      </c>
      <c r="V410" t="s">
        <v>46</v>
      </c>
      <c r="W410" s="1">
        <v>7598</v>
      </c>
      <c r="X410">
        <v>0</v>
      </c>
      <c r="Y410" s="1">
        <v>7598</v>
      </c>
      <c r="Z410" s="1">
        <v>7598</v>
      </c>
      <c r="AA410" s="1">
        <v>7598</v>
      </c>
      <c r="AB410" s="2">
        <f t="shared" si="38"/>
        <v>0</v>
      </c>
      <c r="AC410" s="1">
        <v>7598</v>
      </c>
      <c r="AD410" s="2">
        <f t="shared" si="39"/>
        <v>0</v>
      </c>
      <c r="AE410" s="1">
        <v>7598</v>
      </c>
      <c r="AF410" s="2">
        <f t="shared" si="40"/>
        <v>0</v>
      </c>
      <c r="AG410" s="3">
        <f t="shared" si="41"/>
        <v>0</v>
      </c>
      <c r="AH410" s="1">
        <v>300000</v>
      </c>
      <c r="AI410" s="1">
        <v>20000</v>
      </c>
      <c r="AJ410">
        <v>0</v>
      </c>
      <c r="AK410" s="1">
        <v>312402</v>
      </c>
      <c r="AL410" s="1">
        <v>7598</v>
      </c>
      <c r="AN410" s="1">
        <f t="shared" si="42"/>
        <v>7598</v>
      </c>
      <c r="AO410" s="1">
        <f t="shared" si="43"/>
        <v>0</v>
      </c>
    </row>
    <row r="411" spans="1:41" x14ac:dyDescent="0.3">
      <c r="A411" t="s">
        <v>199</v>
      </c>
      <c r="B411" t="s">
        <v>200</v>
      </c>
      <c r="C411" t="s">
        <v>538</v>
      </c>
      <c r="D411" t="s">
        <v>34</v>
      </c>
      <c r="E411" t="s">
        <v>35</v>
      </c>
      <c r="F411" t="s">
        <v>49</v>
      </c>
      <c r="G411" t="s">
        <v>50</v>
      </c>
      <c r="H411" t="s">
        <v>529</v>
      </c>
      <c r="I411" t="s">
        <v>51</v>
      </c>
      <c r="J411" t="s">
        <v>52</v>
      </c>
      <c r="K411">
        <v>6</v>
      </c>
      <c r="L411" t="s">
        <v>40</v>
      </c>
      <c r="M411" t="s">
        <v>53</v>
      </c>
      <c r="N411" t="s">
        <v>54</v>
      </c>
      <c r="O411">
        <v>21</v>
      </c>
      <c r="P411" t="s">
        <v>71</v>
      </c>
      <c r="Q411">
        <v>5000</v>
      </c>
      <c r="R411" t="s">
        <v>79</v>
      </c>
      <c r="S411">
        <v>5111</v>
      </c>
      <c r="T411" t="s">
        <v>80</v>
      </c>
      <c r="U411">
        <v>0</v>
      </c>
      <c r="V411" t="s">
        <v>46</v>
      </c>
      <c r="W411" s="1">
        <v>621837.72</v>
      </c>
      <c r="X411" s="1">
        <v>100000</v>
      </c>
      <c r="Y411" s="1">
        <v>621837.72</v>
      </c>
      <c r="Z411" s="1">
        <v>621837.72</v>
      </c>
      <c r="AA411" s="1">
        <v>603864.68000000005</v>
      </c>
      <c r="AB411" s="2">
        <f t="shared" si="38"/>
        <v>17973.039999999921</v>
      </c>
      <c r="AC411" s="1">
        <v>603864.68000000005</v>
      </c>
      <c r="AD411" s="2">
        <f t="shared" si="39"/>
        <v>0</v>
      </c>
      <c r="AE411" s="1">
        <v>455477.48</v>
      </c>
      <c r="AF411" s="2">
        <f t="shared" si="40"/>
        <v>148387.20000000007</v>
      </c>
      <c r="AG411" s="3">
        <f t="shared" si="41"/>
        <v>0</v>
      </c>
      <c r="AH411" s="1">
        <v>312740.2</v>
      </c>
      <c r="AI411" s="1">
        <v>324293.52</v>
      </c>
      <c r="AJ411">
        <v>0</v>
      </c>
      <c r="AK411" s="1">
        <v>115196</v>
      </c>
      <c r="AL411" s="1">
        <v>521837.72</v>
      </c>
      <c r="AN411" s="1">
        <f t="shared" si="42"/>
        <v>621837.72</v>
      </c>
      <c r="AO411" s="1">
        <f t="shared" si="43"/>
        <v>0</v>
      </c>
    </row>
    <row r="412" spans="1:41" x14ac:dyDescent="0.3">
      <c r="A412" t="s">
        <v>199</v>
      </c>
      <c r="B412" t="s">
        <v>200</v>
      </c>
      <c r="C412" t="s">
        <v>540</v>
      </c>
      <c r="D412" t="s">
        <v>122</v>
      </c>
      <c r="E412" t="s">
        <v>123</v>
      </c>
      <c r="F412" t="s">
        <v>49</v>
      </c>
      <c r="G412" t="s">
        <v>50</v>
      </c>
      <c r="H412" t="s">
        <v>529</v>
      </c>
      <c r="I412" t="s">
        <v>124</v>
      </c>
      <c r="J412" t="s">
        <v>125</v>
      </c>
      <c r="K412">
        <v>6</v>
      </c>
      <c r="L412" t="s">
        <v>40</v>
      </c>
      <c r="M412" t="s">
        <v>126</v>
      </c>
      <c r="N412" t="s">
        <v>127</v>
      </c>
      <c r="O412">
        <v>49</v>
      </c>
      <c r="P412" t="s">
        <v>295</v>
      </c>
      <c r="Q412">
        <v>5000</v>
      </c>
      <c r="R412" t="s">
        <v>79</v>
      </c>
      <c r="S412">
        <v>5131</v>
      </c>
      <c r="T412" t="s">
        <v>305</v>
      </c>
      <c r="U412">
        <v>0</v>
      </c>
      <c r="V412" t="s">
        <v>46</v>
      </c>
      <c r="W412" s="1">
        <v>25000</v>
      </c>
      <c r="X412">
        <v>0</v>
      </c>
      <c r="Y412">
        <v>0</v>
      </c>
      <c r="Z412">
        <v>0</v>
      </c>
      <c r="AA412">
        <v>0</v>
      </c>
      <c r="AB412" s="2">
        <f t="shared" si="38"/>
        <v>0</v>
      </c>
      <c r="AC412">
        <v>0</v>
      </c>
      <c r="AD412" s="2">
        <f t="shared" si="39"/>
        <v>0</v>
      </c>
      <c r="AE412">
        <v>0</v>
      </c>
      <c r="AF412" s="2">
        <f t="shared" si="40"/>
        <v>0</v>
      </c>
      <c r="AG412" s="3">
        <f t="shared" si="41"/>
        <v>25000</v>
      </c>
      <c r="AH412">
        <v>0</v>
      </c>
      <c r="AI412" s="1">
        <v>25000</v>
      </c>
      <c r="AJ412">
        <v>0</v>
      </c>
      <c r="AK412">
        <v>0</v>
      </c>
      <c r="AL412" s="1">
        <v>25000</v>
      </c>
      <c r="AN412" s="1">
        <f t="shared" si="42"/>
        <v>25000</v>
      </c>
      <c r="AO412" s="1">
        <f t="shared" si="43"/>
        <v>25000</v>
      </c>
    </row>
    <row r="413" spans="1:41" x14ac:dyDescent="0.3">
      <c r="A413" t="s">
        <v>199</v>
      </c>
      <c r="B413" t="s">
        <v>200</v>
      </c>
      <c r="C413" t="s">
        <v>540</v>
      </c>
      <c r="D413" t="s">
        <v>122</v>
      </c>
      <c r="E413" t="s">
        <v>123</v>
      </c>
      <c r="F413" t="s">
        <v>49</v>
      </c>
      <c r="G413" t="s">
        <v>50</v>
      </c>
      <c r="H413" t="s">
        <v>529</v>
      </c>
      <c r="I413" t="s">
        <v>124</v>
      </c>
      <c r="J413" t="s">
        <v>125</v>
      </c>
      <c r="K413">
        <v>6</v>
      </c>
      <c r="L413" t="s">
        <v>40</v>
      </c>
      <c r="M413" t="s">
        <v>126</v>
      </c>
      <c r="N413" t="s">
        <v>127</v>
      </c>
      <c r="O413">
        <v>49</v>
      </c>
      <c r="P413" t="s">
        <v>295</v>
      </c>
      <c r="Q413">
        <v>5000</v>
      </c>
      <c r="R413" t="s">
        <v>79</v>
      </c>
      <c r="S413">
        <v>5151</v>
      </c>
      <c r="T413" t="s">
        <v>306</v>
      </c>
      <c r="U413">
        <v>0</v>
      </c>
      <c r="V413" t="s">
        <v>46</v>
      </c>
      <c r="W413" s="1">
        <v>1094674.67</v>
      </c>
      <c r="X413" s="1">
        <v>500000</v>
      </c>
      <c r="Y413" s="1">
        <v>1078513.55</v>
      </c>
      <c r="Z413" s="1">
        <v>935241.95</v>
      </c>
      <c r="AA413" s="1">
        <v>793140.85</v>
      </c>
      <c r="AB413" s="2">
        <f t="shared" si="38"/>
        <v>142101.09999999998</v>
      </c>
      <c r="AC413" s="1">
        <v>714044.72</v>
      </c>
      <c r="AD413" s="2">
        <f t="shared" si="39"/>
        <v>79096.13</v>
      </c>
      <c r="AE413" s="1">
        <v>670428.72</v>
      </c>
      <c r="AF413" s="2">
        <f t="shared" si="40"/>
        <v>43616</v>
      </c>
      <c r="AG413" s="3">
        <f t="shared" si="41"/>
        <v>16161.119999999879</v>
      </c>
      <c r="AH413" s="1">
        <v>472739</v>
      </c>
      <c r="AI413" s="1">
        <v>449952.19</v>
      </c>
      <c r="AJ413">
        <v>0</v>
      </c>
      <c r="AK413" s="1">
        <v>328016.52</v>
      </c>
      <c r="AL413" s="1">
        <v>594674.67000000004</v>
      </c>
      <c r="AN413" s="1">
        <f t="shared" si="42"/>
        <v>1094674.67</v>
      </c>
      <c r="AO413" s="1">
        <f t="shared" si="43"/>
        <v>16161.119999999879</v>
      </c>
    </row>
    <row r="414" spans="1:41" x14ac:dyDescent="0.3">
      <c r="A414" t="s">
        <v>199</v>
      </c>
      <c r="B414" t="s">
        <v>200</v>
      </c>
      <c r="C414" t="s">
        <v>540</v>
      </c>
      <c r="D414" t="s">
        <v>122</v>
      </c>
      <c r="E414" t="s">
        <v>123</v>
      </c>
      <c r="F414" t="s">
        <v>49</v>
      </c>
      <c r="G414" t="s">
        <v>50</v>
      </c>
      <c r="H414" t="s">
        <v>529</v>
      </c>
      <c r="I414" t="s">
        <v>124</v>
      </c>
      <c r="J414" t="s">
        <v>125</v>
      </c>
      <c r="K414">
        <v>6</v>
      </c>
      <c r="L414" t="s">
        <v>40</v>
      </c>
      <c r="M414" t="s">
        <v>126</v>
      </c>
      <c r="N414" t="s">
        <v>127</v>
      </c>
      <c r="O414">
        <v>49</v>
      </c>
      <c r="P414" t="s">
        <v>295</v>
      </c>
      <c r="Q414">
        <v>5000</v>
      </c>
      <c r="R414" t="s">
        <v>79</v>
      </c>
      <c r="S414">
        <v>5151</v>
      </c>
      <c r="T414" t="s">
        <v>306</v>
      </c>
      <c r="U414">
        <v>37</v>
      </c>
      <c r="V414" t="s">
        <v>307</v>
      </c>
      <c r="W414" s="1">
        <v>165489.07999999999</v>
      </c>
      <c r="X414">
        <v>0</v>
      </c>
      <c r="Y414" s="1">
        <v>165489.07999999999</v>
      </c>
      <c r="Z414" s="1">
        <v>165489.07999999999</v>
      </c>
      <c r="AA414" s="1">
        <v>165489.07999999999</v>
      </c>
      <c r="AB414" s="2">
        <f t="shared" si="38"/>
        <v>0</v>
      </c>
      <c r="AC414" s="1">
        <v>128412</v>
      </c>
      <c r="AD414" s="2">
        <f t="shared" si="39"/>
        <v>37077.079999999987</v>
      </c>
      <c r="AE414" s="1">
        <v>128412</v>
      </c>
      <c r="AF414" s="2">
        <f t="shared" si="40"/>
        <v>0</v>
      </c>
      <c r="AG414" s="3">
        <f t="shared" si="41"/>
        <v>0</v>
      </c>
      <c r="AH414">
        <v>0</v>
      </c>
      <c r="AI414" s="1">
        <v>165489.07999999999</v>
      </c>
      <c r="AJ414">
        <v>0</v>
      </c>
      <c r="AK414">
        <v>0</v>
      </c>
      <c r="AL414" s="1">
        <v>165489.07999999999</v>
      </c>
      <c r="AN414" s="1">
        <f t="shared" si="42"/>
        <v>165489.07999999999</v>
      </c>
      <c r="AO414" s="1">
        <f t="shared" si="43"/>
        <v>0</v>
      </c>
    </row>
    <row r="415" spans="1:41" x14ac:dyDescent="0.3">
      <c r="A415" t="s">
        <v>199</v>
      </c>
      <c r="B415" t="s">
        <v>200</v>
      </c>
      <c r="C415" t="s">
        <v>538</v>
      </c>
      <c r="D415" t="s">
        <v>34</v>
      </c>
      <c r="E415" t="s">
        <v>35</v>
      </c>
      <c r="F415" t="s">
        <v>36</v>
      </c>
      <c r="G415" t="s">
        <v>37</v>
      </c>
      <c r="H415" t="s">
        <v>529</v>
      </c>
      <c r="I415" t="s">
        <v>38</v>
      </c>
      <c r="J415" t="s">
        <v>39</v>
      </c>
      <c r="K415">
        <v>6</v>
      </c>
      <c r="L415" t="s">
        <v>40</v>
      </c>
      <c r="M415" t="s">
        <v>335</v>
      </c>
      <c r="N415" t="s">
        <v>336</v>
      </c>
      <c r="O415">
        <v>18</v>
      </c>
      <c r="P415" t="s">
        <v>337</v>
      </c>
      <c r="Q415">
        <v>5000</v>
      </c>
      <c r="R415" t="s">
        <v>79</v>
      </c>
      <c r="S415">
        <v>5151</v>
      </c>
      <c r="T415" t="s">
        <v>306</v>
      </c>
      <c r="U415">
        <v>0</v>
      </c>
      <c r="V415" t="s">
        <v>46</v>
      </c>
      <c r="W415" s="1">
        <v>3852.81</v>
      </c>
      <c r="X415">
        <v>0</v>
      </c>
      <c r="Y415" s="1">
        <v>3852.81</v>
      </c>
      <c r="Z415" s="1">
        <v>3852.81</v>
      </c>
      <c r="AA415" s="1">
        <v>3852.81</v>
      </c>
      <c r="AB415" s="2">
        <f t="shared" si="38"/>
        <v>0</v>
      </c>
      <c r="AC415" s="1">
        <v>3852.81</v>
      </c>
      <c r="AD415" s="2">
        <f t="shared" si="39"/>
        <v>0</v>
      </c>
      <c r="AE415" s="1">
        <v>3852.81</v>
      </c>
      <c r="AF415" s="2">
        <f t="shared" si="40"/>
        <v>0</v>
      </c>
      <c r="AG415" s="3">
        <f t="shared" si="41"/>
        <v>0</v>
      </c>
      <c r="AH415" s="1">
        <v>450000</v>
      </c>
      <c r="AI415" s="1">
        <v>23000</v>
      </c>
      <c r="AJ415">
        <v>0</v>
      </c>
      <c r="AK415" s="1">
        <v>469147.19</v>
      </c>
      <c r="AL415" s="1">
        <v>3852.81</v>
      </c>
      <c r="AN415" s="1">
        <f t="shared" si="42"/>
        <v>3852.81</v>
      </c>
      <c r="AO415" s="1">
        <f t="shared" si="43"/>
        <v>0</v>
      </c>
    </row>
    <row r="416" spans="1:41" x14ac:dyDescent="0.3">
      <c r="A416" t="s">
        <v>491</v>
      </c>
      <c r="B416" t="s">
        <v>492</v>
      </c>
      <c r="C416" t="s">
        <v>540</v>
      </c>
      <c r="D416" t="s">
        <v>122</v>
      </c>
      <c r="E416" t="s">
        <v>123</v>
      </c>
      <c r="F416" t="s">
        <v>49</v>
      </c>
      <c r="G416" t="s">
        <v>50</v>
      </c>
      <c r="H416" t="s">
        <v>529</v>
      </c>
      <c r="I416" t="s">
        <v>124</v>
      </c>
      <c r="J416" t="s">
        <v>125</v>
      </c>
      <c r="K416">
        <v>6</v>
      </c>
      <c r="L416" t="s">
        <v>40</v>
      </c>
      <c r="M416" t="s">
        <v>126</v>
      </c>
      <c r="N416" t="s">
        <v>127</v>
      </c>
      <c r="O416">
        <v>49</v>
      </c>
      <c r="P416" t="s">
        <v>295</v>
      </c>
      <c r="Q416">
        <v>5000</v>
      </c>
      <c r="R416" t="s">
        <v>79</v>
      </c>
      <c r="S416">
        <v>5151</v>
      </c>
      <c r="T416" t="s">
        <v>306</v>
      </c>
      <c r="U416">
        <v>0</v>
      </c>
      <c r="V416" t="s">
        <v>46</v>
      </c>
      <c r="W416" s="1">
        <v>800000</v>
      </c>
      <c r="X416">
        <v>0</v>
      </c>
      <c r="Y416">
        <v>0</v>
      </c>
      <c r="Z416">
        <v>0</v>
      </c>
      <c r="AA416">
        <v>0</v>
      </c>
      <c r="AB416" s="2">
        <f t="shared" si="38"/>
        <v>0</v>
      </c>
      <c r="AC416">
        <v>0</v>
      </c>
      <c r="AD416" s="2">
        <f t="shared" si="39"/>
        <v>0</v>
      </c>
      <c r="AE416">
        <v>0</v>
      </c>
      <c r="AF416" s="2">
        <f t="shared" si="40"/>
        <v>0</v>
      </c>
      <c r="AG416" s="3">
        <f t="shared" si="41"/>
        <v>800000</v>
      </c>
      <c r="AH416" s="1">
        <v>800000</v>
      </c>
      <c r="AI416">
        <v>0</v>
      </c>
      <c r="AJ416">
        <v>0</v>
      </c>
      <c r="AK416">
        <v>0</v>
      </c>
      <c r="AL416" s="1">
        <v>800000</v>
      </c>
      <c r="AM416" s="5">
        <v>-800000</v>
      </c>
      <c r="AN416" s="1">
        <f t="shared" si="42"/>
        <v>0</v>
      </c>
      <c r="AO416" s="1">
        <f t="shared" si="43"/>
        <v>0</v>
      </c>
    </row>
    <row r="417" spans="1:41" x14ac:dyDescent="0.3">
      <c r="A417" t="s">
        <v>59</v>
      </c>
      <c r="B417" t="s">
        <v>60</v>
      </c>
      <c r="C417" t="s">
        <v>538</v>
      </c>
      <c r="D417" t="s">
        <v>34</v>
      </c>
      <c r="E417" t="s">
        <v>35</v>
      </c>
      <c r="F417" t="s">
        <v>49</v>
      </c>
      <c r="G417" t="s">
        <v>50</v>
      </c>
      <c r="H417" t="s">
        <v>529</v>
      </c>
      <c r="I417" t="s">
        <v>51</v>
      </c>
      <c r="J417" t="s">
        <v>52</v>
      </c>
      <c r="K417">
        <v>6</v>
      </c>
      <c r="L417" t="s">
        <v>40</v>
      </c>
      <c r="M417" t="s">
        <v>53</v>
      </c>
      <c r="N417" t="s">
        <v>54</v>
      </c>
      <c r="O417">
        <v>21</v>
      </c>
      <c r="P417" t="s">
        <v>71</v>
      </c>
      <c r="Q417">
        <v>5000</v>
      </c>
      <c r="R417" t="s">
        <v>79</v>
      </c>
      <c r="S417">
        <v>5191</v>
      </c>
      <c r="T417" t="s">
        <v>81</v>
      </c>
      <c r="U417">
        <v>50</v>
      </c>
      <c r="V417" t="s">
        <v>68</v>
      </c>
      <c r="W417" s="1">
        <v>5060</v>
      </c>
      <c r="X417">
        <v>0</v>
      </c>
      <c r="Y417" s="1">
        <v>3869.99</v>
      </c>
      <c r="Z417" s="1">
        <v>3869.99</v>
      </c>
      <c r="AA417" s="1">
        <v>3869.99</v>
      </c>
      <c r="AB417" s="2">
        <f t="shared" si="38"/>
        <v>0</v>
      </c>
      <c r="AC417">
        <v>0</v>
      </c>
      <c r="AD417" s="2">
        <f t="shared" si="39"/>
        <v>3869.99</v>
      </c>
      <c r="AE417">
        <v>0</v>
      </c>
      <c r="AF417" s="2">
        <f t="shared" si="40"/>
        <v>0</v>
      </c>
      <c r="AG417" s="3">
        <f t="shared" si="41"/>
        <v>1190.0100000000002</v>
      </c>
      <c r="AH417" s="1">
        <v>6800</v>
      </c>
      <c r="AI417">
        <v>0</v>
      </c>
      <c r="AJ417">
        <v>0</v>
      </c>
      <c r="AK417" s="1">
        <v>1740</v>
      </c>
      <c r="AL417" s="1">
        <v>5060</v>
      </c>
      <c r="AN417" s="1">
        <f t="shared" si="42"/>
        <v>5060</v>
      </c>
      <c r="AO417" s="1">
        <f t="shared" si="43"/>
        <v>1190.0100000000002</v>
      </c>
    </row>
    <row r="418" spans="1:41" x14ac:dyDescent="0.3">
      <c r="A418" t="s">
        <v>59</v>
      </c>
      <c r="B418" t="s">
        <v>60</v>
      </c>
      <c r="C418" t="s">
        <v>538</v>
      </c>
      <c r="D418" t="s">
        <v>34</v>
      </c>
      <c r="E418" t="s">
        <v>35</v>
      </c>
      <c r="F418" t="s">
        <v>49</v>
      </c>
      <c r="G418" t="s">
        <v>50</v>
      </c>
      <c r="H418" t="s">
        <v>529</v>
      </c>
      <c r="I418" t="s">
        <v>51</v>
      </c>
      <c r="J418" t="s">
        <v>52</v>
      </c>
      <c r="K418">
        <v>6</v>
      </c>
      <c r="L418" t="s">
        <v>40</v>
      </c>
      <c r="M418" t="s">
        <v>53</v>
      </c>
      <c r="N418" t="s">
        <v>54</v>
      </c>
      <c r="O418">
        <v>21</v>
      </c>
      <c r="P418" t="s">
        <v>71</v>
      </c>
      <c r="Q418">
        <v>5000</v>
      </c>
      <c r="R418" t="s">
        <v>79</v>
      </c>
      <c r="S418">
        <v>5191</v>
      </c>
      <c r="T418" t="s">
        <v>81</v>
      </c>
      <c r="U418">
        <v>67</v>
      </c>
      <c r="V418" t="s">
        <v>69</v>
      </c>
      <c r="W418" s="1">
        <v>1740</v>
      </c>
      <c r="X418">
        <v>0</v>
      </c>
      <c r="Y418" s="1">
        <v>1935</v>
      </c>
      <c r="Z418" s="1">
        <v>1935</v>
      </c>
      <c r="AA418" s="1">
        <v>1935</v>
      </c>
      <c r="AB418" s="2">
        <f t="shared" si="38"/>
        <v>0</v>
      </c>
      <c r="AC418" s="1">
        <v>1935</v>
      </c>
      <c r="AD418" s="2">
        <f t="shared" si="39"/>
        <v>0</v>
      </c>
      <c r="AE418" s="1">
        <v>1935</v>
      </c>
      <c r="AF418" s="2">
        <f t="shared" si="40"/>
        <v>0</v>
      </c>
      <c r="AG418" s="3">
        <f t="shared" si="41"/>
        <v>-195</v>
      </c>
      <c r="AH418">
        <v>0</v>
      </c>
      <c r="AI418" s="1">
        <v>1740</v>
      </c>
      <c r="AJ418">
        <v>0</v>
      </c>
      <c r="AK418">
        <v>0</v>
      </c>
      <c r="AL418" s="1">
        <v>1740</v>
      </c>
      <c r="AN418" s="1">
        <f t="shared" si="42"/>
        <v>1740</v>
      </c>
      <c r="AO418" s="1">
        <f t="shared" si="43"/>
        <v>-195</v>
      </c>
    </row>
    <row r="419" spans="1:41" x14ac:dyDescent="0.3">
      <c r="A419" t="s">
        <v>199</v>
      </c>
      <c r="B419" t="s">
        <v>200</v>
      </c>
      <c r="C419" t="s">
        <v>540</v>
      </c>
      <c r="D419" t="s">
        <v>122</v>
      </c>
      <c r="E419" t="s">
        <v>123</v>
      </c>
      <c r="F419" t="s">
        <v>49</v>
      </c>
      <c r="G419" t="s">
        <v>50</v>
      </c>
      <c r="H419" t="s">
        <v>529</v>
      </c>
      <c r="I419" t="s">
        <v>124</v>
      </c>
      <c r="J419" t="s">
        <v>125</v>
      </c>
      <c r="K419">
        <v>6</v>
      </c>
      <c r="L419" t="s">
        <v>40</v>
      </c>
      <c r="M419" t="s">
        <v>126</v>
      </c>
      <c r="N419" t="s">
        <v>127</v>
      </c>
      <c r="O419">
        <v>49</v>
      </c>
      <c r="P419" t="s">
        <v>295</v>
      </c>
      <c r="Q419">
        <v>5000</v>
      </c>
      <c r="R419" t="s">
        <v>79</v>
      </c>
      <c r="S419">
        <v>5191</v>
      </c>
      <c r="T419" t="s">
        <v>81</v>
      </c>
      <c r="U419">
        <v>0</v>
      </c>
      <c r="V419" t="s">
        <v>46</v>
      </c>
      <c r="W419" s="1">
        <v>13618.4</v>
      </c>
      <c r="X419">
        <v>0</v>
      </c>
      <c r="Y419" s="1">
        <v>13618.4</v>
      </c>
      <c r="Z419" s="1">
        <v>13618.4</v>
      </c>
      <c r="AA419" s="1">
        <v>13618.4</v>
      </c>
      <c r="AB419" s="2">
        <f t="shared" si="38"/>
        <v>0</v>
      </c>
      <c r="AC419" s="1">
        <v>13618.4</v>
      </c>
      <c r="AD419" s="2">
        <f t="shared" si="39"/>
        <v>0</v>
      </c>
      <c r="AE419" s="1">
        <v>13618.4</v>
      </c>
      <c r="AF419" s="2">
        <f t="shared" si="40"/>
        <v>0</v>
      </c>
      <c r="AG419" s="3">
        <f t="shared" si="41"/>
        <v>0</v>
      </c>
      <c r="AH419">
        <v>0</v>
      </c>
      <c r="AI419" s="1">
        <v>16200</v>
      </c>
      <c r="AJ419">
        <v>0</v>
      </c>
      <c r="AK419" s="1">
        <v>2581.6</v>
      </c>
      <c r="AL419" s="1">
        <v>13618.4</v>
      </c>
      <c r="AN419" s="1">
        <f t="shared" si="42"/>
        <v>13618.4</v>
      </c>
      <c r="AO419" s="1">
        <f t="shared" si="43"/>
        <v>0</v>
      </c>
    </row>
    <row r="420" spans="1:41" x14ac:dyDescent="0.3">
      <c r="A420" t="s">
        <v>199</v>
      </c>
      <c r="B420" t="s">
        <v>200</v>
      </c>
      <c r="C420" t="s">
        <v>538</v>
      </c>
      <c r="D420" t="s">
        <v>34</v>
      </c>
      <c r="E420" t="s">
        <v>35</v>
      </c>
      <c r="F420" t="s">
        <v>49</v>
      </c>
      <c r="G420" t="s">
        <v>50</v>
      </c>
      <c r="H420" t="s">
        <v>529</v>
      </c>
      <c r="I420" t="s">
        <v>51</v>
      </c>
      <c r="J420" t="s">
        <v>52</v>
      </c>
      <c r="K420">
        <v>6</v>
      </c>
      <c r="L420" t="s">
        <v>40</v>
      </c>
      <c r="M420" t="s">
        <v>53</v>
      </c>
      <c r="N420" t="s">
        <v>54</v>
      </c>
      <c r="O420">
        <v>21</v>
      </c>
      <c r="P420" t="s">
        <v>71</v>
      </c>
      <c r="Q420">
        <v>5000</v>
      </c>
      <c r="R420" t="s">
        <v>79</v>
      </c>
      <c r="S420">
        <v>5191</v>
      </c>
      <c r="T420" t="s">
        <v>81</v>
      </c>
      <c r="U420">
        <v>0</v>
      </c>
      <c r="V420" t="s">
        <v>46</v>
      </c>
      <c r="W420">
        <v>0</v>
      </c>
      <c r="X420" s="1">
        <v>68041</v>
      </c>
      <c r="Y420">
        <v>0</v>
      </c>
      <c r="Z420">
        <v>0</v>
      </c>
      <c r="AA420">
        <v>0</v>
      </c>
      <c r="AB420" s="2">
        <f t="shared" si="38"/>
        <v>0</v>
      </c>
      <c r="AC420">
        <v>0</v>
      </c>
      <c r="AD420" s="2">
        <f t="shared" si="39"/>
        <v>0</v>
      </c>
      <c r="AE420">
        <v>0</v>
      </c>
      <c r="AF420" s="2">
        <f t="shared" si="40"/>
        <v>0</v>
      </c>
      <c r="AG420" s="3">
        <f t="shared" si="41"/>
        <v>0</v>
      </c>
      <c r="AH420" s="1">
        <v>68041</v>
      </c>
      <c r="AI420">
        <v>0</v>
      </c>
      <c r="AJ420">
        <v>0</v>
      </c>
      <c r="AK420" s="1">
        <v>136082</v>
      </c>
      <c r="AL420" s="1">
        <v>-68041</v>
      </c>
      <c r="AN420" s="1">
        <f t="shared" si="42"/>
        <v>0</v>
      </c>
      <c r="AO420" s="1">
        <f t="shared" si="43"/>
        <v>0</v>
      </c>
    </row>
    <row r="421" spans="1:41" x14ac:dyDescent="0.3">
      <c r="A421" t="s">
        <v>199</v>
      </c>
      <c r="B421" t="s">
        <v>200</v>
      </c>
      <c r="C421" t="s">
        <v>540</v>
      </c>
      <c r="D421" t="s">
        <v>122</v>
      </c>
      <c r="E421" t="s">
        <v>123</v>
      </c>
      <c r="F421" t="s">
        <v>49</v>
      </c>
      <c r="G421" t="s">
        <v>50</v>
      </c>
      <c r="H421" t="s">
        <v>529</v>
      </c>
      <c r="I421" t="s">
        <v>124</v>
      </c>
      <c r="J421" t="s">
        <v>125</v>
      </c>
      <c r="K421">
        <v>6</v>
      </c>
      <c r="L421" t="s">
        <v>40</v>
      </c>
      <c r="M421" t="s">
        <v>126</v>
      </c>
      <c r="N421" t="s">
        <v>127</v>
      </c>
      <c r="O421">
        <v>49</v>
      </c>
      <c r="P421" t="s">
        <v>295</v>
      </c>
      <c r="Q421">
        <v>5000</v>
      </c>
      <c r="R421" t="s">
        <v>79</v>
      </c>
      <c r="S421">
        <v>5211</v>
      </c>
      <c r="T421" t="s">
        <v>308</v>
      </c>
      <c r="U421">
        <v>0</v>
      </c>
      <c r="V421" t="s">
        <v>46</v>
      </c>
      <c r="W421" s="1">
        <v>30750.44</v>
      </c>
      <c r="X421">
        <v>0</v>
      </c>
      <c r="Y421" s="1">
        <v>30750.44</v>
      </c>
      <c r="Z421" s="1">
        <v>14290.04</v>
      </c>
      <c r="AA421">
        <v>359.6</v>
      </c>
      <c r="AB421" s="2">
        <f t="shared" si="38"/>
        <v>13930.44</v>
      </c>
      <c r="AC421">
        <v>0</v>
      </c>
      <c r="AD421" s="2">
        <f t="shared" si="39"/>
        <v>359.6</v>
      </c>
      <c r="AE421">
        <v>0</v>
      </c>
      <c r="AF421" s="2">
        <f t="shared" si="40"/>
        <v>0</v>
      </c>
      <c r="AG421" s="3">
        <f t="shared" si="41"/>
        <v>0</v>
      </c>
      <c r="AH421" s="1">
        <v>23000</v>
      </c>
      <c r="AI421" s="1">
        <v>7750.44</v>
      </c>
      <c r="AJ421">
        <v>0</v>
      </c>
      <c r="AK421">
        <v>0</v>
      </c>
      <c r="AL421" s="1">
        <v>30750.44</v>
      </c>
      <c r="AN421" s="1">
        <f t="shared" si="42"/>
        <v>30750.44</v>
      </c>
      <c r="AO421" s="1">
        <f t="shared" si="43"/>
        <v>0</v>
      </c>
    </row>
    <row r="422" spans="1:41" x14ac:dyDescent="0.3">
      <c r="A422" t="s">
        <v>199</v>
      </c>
      <c r="B422" t="s">
        <v>200</v>
      </c>
      <c r="C422" t="s">
        <v>538</v>
      </c>
      <c r="D422" t="s">
        <v>34</v>
      </c>
      <c r="E422" t="s">
        <v>35</v>
      </c>
      <c r="F422" t="s">
        <v>49</v>
      </c>
      <c r="G422" t="s">
        <v>50</v>
      </c>
      <c r="H422" t="s">
        <v>529</v>
      </c>
      <c r="I422" t="s">
        <v>51</v>
      </c>
      <c r="J422" t="s">
        <v>52</v>
      </c>
      <c r="K422">
        <v>6</v>
      </c>
      <c r="L422" t="s">
        <v>40</v>
      </c>
      <c r="M422" t="s">
        <v>53</v>
      </c>
      <c r="N422" t="s">
        <v>54</v>
      </c>
      <c r="O422">
        <v>21</v>
      </c>
      <c r="P422" t="s">
        <v>71</v>
      </c>
      <c r="Q422">
        <v>5000</v>
      </c>
      <c r="R422" t="s">
        <v>79</v>
      </c>
      <c r="S422">
        <v>5211</v>
      </c>
      <c r="T422" t="s">
        <v>308</v>
      </c>
      <c r="U422">
        <v>0</v>
      </c>
      <c r="V422" t="s">
        <v>46</v>
      </c>
      <c r="W422" s="1">
        <v>108130.56</v>
      </c>
      <c r="X422">
        <v>0</v>
      </c>
      <c r="Y422" s="1">
        <v>108130.56</v>
      </c>
      <c r="Z422" s="1">
        <v>108130.56</v>
      </c>
      <c r="AA422" s="1">
        <v>108130.56</v>
      </c>
      <c r="AB422" s="2">
        <f t="shared" si="38"/>
        <v>0</v>
      </c>
      <c r="AC422" s="1">
        <v>108130.56</v>
      </c>
      <c r="AD422" s="2">
        <f t="shared" si="39"/>
        <v>0</v>
      </c>
      <c r="AE422" s="1">
        <v>108130.56</v>
      </c>
      <c r="AF422" s="2">
        <f t="shared" si="40"/>
        <v>0</v>
      </c>
      <c r="AG422" s="3">
        <f t="shared" si="41"/>
        <v>0</v>
      </c>
      <c r="AH422" s="1">
        <v>108130.56</v>
      </c>
      <c r="AI422">
        <v>0</v>
      </c>
      <c r="AJ422">
        <v>0</v>
      </c>
      <c r="AK422">
        <v>0</v>
      </c>
      <c r="AL422" s="1">
        <v>108130.56</v>
      </c>
      <c r="AN422" s="1">
        <f t="shared" si="42"/>
        <v>108130.56</v>
      </c>
      <c r="AO422" s="1">
        <f t="shared" si="43"/>
        <v>0</v>
      </c>
    </row>
    <row r="423" spans="1:41" x14ac:dyDescent="0.3">
      <c r="A423" t="s">
        <v>493</v>
      </c>
      <c r="B423" t="s">
        <v>494</v>
      </c>
      <c r="C423" t="s">
        <v>540</v>
      </c>
      <c r="D423" t="s">
        <v>431</v>
      </c>
      <c r="E423" t="s">
        <v>432</v>
      </c>
      <c r="F423" t="s">
        <v>49</v>
      </c>
      <c r="G423" t="s">
        <v>50</v>
      </c>
      <c r="H423" t="s">
        <v>529</v>
      </c>
      <c r="I423" t="s">
        <v>406</v>
      </c>
      <c r="J423" t="s">
        <v>407</v>
      </c>
      <c r="K423">
        <v>8</v>
      </c>
      <c r="L423" t="s">
        <v>433</v>
      </c>
      <c r="M423" t="s">
        <v>438</v>
      </c>
      <c r="N423" t="s">
        <v>439</v>
      </c>
      <c r="O423">
        <v>42</v>
      </c>
      <c r="P423" t="s">
        <v>440</v>
      </c>
      <c r="Q423">
        <v>5000</v>
      </c>
      <c r="R423" t="s">
        <v>79</v>
      </c>
      <c r="S423">
        <v>5211</v>
      </c>
      <c r="T423" t="s">
        <v>308</v>
      </c>
      <c r="U423">
        <v>0</v>
      </c>
      <c r="V423" t="s">
        <v>46</v>
      </c>
      <c r="W423" s="1">
        <v>1373020</v>
      </c>
      <c r="X423">
        <v>0</v>
      </c>
      <c r="Y423" s="1">
        <v>950000</v>
      </c>
      <c r="Z423" s="1">
        <v>950000</v>
      </c>
      <c r="AA423" s="1">
        <v>950000</v>
      </c>
      <c r="AB423" s="2">
        <f t="shared" si="38"/>
        <v>0</v>
      </c>
      <c r="AC423">
        <v>0</v>
      </c>
      <c r="AD423" s="2">
        <f t="shared" si="39"/>
        <v>950000</v>
      </c>
      <c r="AE423">
        <v>0</v>
      </c>
      <c r="AF423" s="2">
        <f t="shared" si="40"/>
        <v>0</v>
      </c>
      <c r="AG423" s="3">
        <f t="shared" si="41"/>
        <v>423020</v>
      </c>
      <c r="AH423" s="1">
        <v>1373020</v>
      </c>
      <c r="AI423">
        <v>0</v>
      </c>
      <c r="AJ423">
        <v>0</v>
      </c>
      <c r="AK423">
        <v>0</v>
      </c>
      <c r="AL423" s="1">
        <v>1373020</v>
      </c>
      <c r="AN423" s="1">
        <f t="shared" si="42"/>
        <v>1373020</v>
      </c>
      <c r="AO423" s="1">
        <f t="shared" si="43"/>
        <v>423020</v>
      </c>
    </row>
    <row r="424" spans="1:41" x14ac:dyDescent="0.3">
      <c r="A424" t="s">
        <v>495</v>
      </c>
      <c r="B424" t="s">
        <v>496</v>
      </c>
      <c r="C424" t="s">
        <v>540</v>
      </c>
      <c r="D424" t="s">
        <v>431</v>
      </c>
      <c r="E424" t="s">
        <v>432</v>
      </c>
      <c r="F424" t="s">
        <v>49</v>
      </c>
      <c r="G424" t="s">
        <v>50</v>
      </c>
      <c r="H424" t="s">
        <v>529</v>
      </c>
      <c r="I424" t="s">
        <v>406</v>
      </c>
      <c r="J424" t="s">
        <v>407</v>
      </c>
      <c r="K424">
        <v>8</v>
      </c>
      <c r="L424" t="s">
        <v>433</v>
      </c>
      <c r="M424" t="s">
        <v>438</v>
      </c>
      <c r="N424" t="s">
        <v>439</v>
      </c>
      <c r="O424">
        <v>42</v>
      </c>
      <c r="P424" t="s">
        <v>440</v>
      </c>
      <c r="Q424">
        <v>5000</v>
      </c>
      <c r="R424" t="s">
        <v>79</v>
      </c>
      <c r="S424">
        <v>5211</v>
      </c>
      <c r="T424" t="s">
        <v>308</v>
      </c>
      <c r="U424">
        <v>0</v>
      </c>
      <c r="V424" t="s">
        <v>46</v>
      </c>
      <c r="W424" s="1">
        <v>2000000</v>
      </c>
      <c r="X424">
        <v>0</v>
      </c>
      <c r="Y424" s="1">
        <v>1900000</v>
      </c>
      <c r="Z424" s="1">
        <v>1900000</v>
      </c>
      <c r="AA424" s="1">
        <v>1900000</v>
      </c>
      <c r="AB424" s="2">
        <f t="shared" si="38"/>
        <v>0</v>
      </c>
      <c r="AC424">
        <v>0</v>
      </c>
      <c r="AD424" s="2">
        <f t="shared" si="39"/>
        <v>1900000</v>
      </c>
      <c r="AE424">
        <v>0</v>
      </c>
      <c r="AF424" s="2">
        <f t="shared" si="40"/>
        <v>0</v>
      </c>
      <c r="AG424" s="3">
        <f t="shared" si="41"/>
        <v>100000</v>
      </c>
      <c r="AH424" s="1">
        <v>2000000</v>
      </c>
      <c r="AI424">
        <v>0</v>
      </c>
      <c r="AJ424">
        <v>0</v>
      </c>
      <c r="AK424">
        <v>0</v>
      </c>
      <c r="AL424" s="1">
        <v>2000000</v>
      </c>
      <c r="AN424" s="1">
        <f t="shared" si="42"/>
        <v>2000000</v>
      </c>
      <c r="AO424" s="1">
        <f t="shared" si="43"/>
        <v>100000</v>
      </c>
    </row>
    <row r="425" spans="1:41" x14ac:dyDescent="0.3">
      <c r="A425" t="s">
        <v>199</v>
      </c>
      <c r="B425" t="s">
        <v>200</v>
      </c>
      <c r="C425" t="s">
        <v>540</v>
      </c>
      <c r="D425" t="s">
        <v>122</v>
      </c>
      <c r="E425" t="s">
        <v>123</v>
      </c>
      <c r="F425" t="s">
        <v>49</v>
      </c>
      <c r="G425" t="s">
        <v>50</v>
      </c>
      <c r="H425" t="s">
        <v>529</v>
      </c>
      <c r="I425" t="s">
        <v>124</v>
      </c>
      <c r="J425" t="s">
        <v>125</v>
      </c>
      <c r="K425">
        <v>6</v>
      </c>
      <c r="L425" t="s">
        <v>40</v>
      </c>
      <c r="M425" t="s">
        <v>126</v>
      </c>
      <c r="N425" t="s">
        <v>127</v>
      </c>
      <c r="O425">
        <v>49</v>
      </c>
      <c r="P425" t="s">
        <v>295</v>
      </c>
      <c r="Q425">
        <v>5000</v>
      </c>
      <c r="R425" t="s">
        <v>79</v>
      </c>
      <c r="S425">
        <v>5231</v>
      </c>
      <c r="T425" t="s">
        <v>309</v>
      </c>
      <c r="U425">
        <v>0</v>
      </c>
      <c r="V425" t="s">
        <v>46</v>
      </c>
      <c r="W425" s="1">
        <v>237054.45</v>
      </c>
      <c r="X425">
        <v>0</v>
      </c>
      <c r="Y425" s="1">
        <v>237054.45</v>
      </c>
      <c r="Z425" s="1">
        <v>237054.45</v>
      </c>
      <c r="AA425" s="1">
        <v>211227.04</v>
      </c>
      <c r="AB425" s="2">
        <f t="shared" si="38"/>
        <v>25827.410000000003</v>
      </c>
      <c r="AC425" s="1">
        <v>170335.85</v>
      </c>
      <c r="AD425" s="2">
        <f t="shared" si="39"/>
        <v>40891.19</v>
      </c>
      <c r="AE425" s="1">
        <v>170335.85</v>
      </c>
      <c r="AF425" s="2">
        <f t="shared" si="40"/>
        <v>0</v>
      </c>
      <c r="AG425" s="3">
        <f t="shared" si="41"/>
        <v>0</v>
      </c>
      <c r="AH425" s="1">
        <v>50000</v>
      </c>
      <c r="AI425" s="1">
        <v>198306.45</v>
      </c>
      <c r="AJ425">
        <v>0</v>
      </c>
      <c r="AK425" s="1">
        <v>11252</v>
      </c>
      <c r="AL425" s="1">
        <v>237054.45</v>
      </c>
      <c r="AN425" s="1">
        <f t="shared" si="42"/>
        <v>237054.45</v>
      </c>
      <c r="AO425" s="1">
        <f t="shared" si="43"/>
        <v>0</v>
      </c>
    </row>
    <row r="426" spans="1:41" x14ac:dyDescent="0.3">
      <c r="A426" t="s">
        <v>199</v>
      </c>
      <c r="B426" t="s">
        <v>200</v>
      </c>
      <c r="C426" t="s">
        <v>539</v>
      </c>
      <c r="D426" t="s">
        <v>270</v>
      </c>
      <c r="E426" t="s">
        <v>271</v>
      </c>
      <c r="F426" t="s">
        <v>110</v>
      </c>
      <c r="G426" t="s">
        <v>111</v>
      </c>
      <c r="H426" t="s">
        <v>529</v>
      </c>
      <c r="I426" t="s">
        <v>272</v>
      </c>
      <c r="J426" t="s">
        <v>273</v>
      </c>
      <c r="K426">
        <v>4</v>
      </c>
      <c r="L426" t="s">
        <v>222</v>
      </c>
      <c r="M426" t="s">
        <v>274</v>
      </c>
      <c r="N426" t="s">
        <v>275</v>
      </c>
      <c r="O426">
        <v>56</v>
      </c>
      <c r="P426" t="s">
        <v>276</v>
      </c>
      <c r="Q426">
        <v>5000</v>
      </c>
      <c r="R426" t="s">
        <v>79</v>
      </c>
      <c r="S426">
        <v>5311</v>
      </c>
      <c r="T426" t="s">
        <v>281</v>
      </c>
      <c r="U426">
        <v>0</v>
      </c>
      <c r="V426" t="s">
        <v>46</v>
      </c>
      <c r="W426" s="1">
        <v>73486</v>
      </c>
      <c r="X426" s="1">
        <v>110000</v>
      </c>
      <c r="Y426" s="1">
        <v>73486</v>
      </c>
      <c r="Z426" s="1">
        <v>73486</v>
      </c>
      <c r="AA426">
        <v>0</v>
      </c>
      <c r="AB426" s="2">
        <f t="shared" si="38"/>
        <v>73486</v>
      </c>
      <c r="AC426">
        <v>0</v>
      </c>
      <c r="AD426" s="2">
        <f t="shared" si="39"/>
        <v>0</v>
      </c>
      <c r="AE426">
        <v>0</v>
      </c>
      <c r="AF426" s="2">
        <f t="shared" si="40"/>
        <v>0</v>
      </c>
      <c r="AG426" s="3">
        <f t="shared" si="41"/>
        <v>0</v>
      </c>
      <c r="AH426">
        <v>0</v>
      </c>
      <c r="AI426">
        <v>0</v>
      </c>
      <c r="AJ426">
        <v>0</v>
      </c>
      <c r="AK426" s="1">
        <v>36514</v>
      </c>
      <c r="AL426" s="1">
        <v>-36514</v>
      </c>
      <c r="AN426" s="1">
        <f t="shared" si="42"/>
        <v>73486</v>
      </c>
      <c r="AO426" s="1">
        <f t="shared" si="43"/>
        <v>0</v>
      </c>
    </row>
    <row r="427" spans="1:41" x14ac:dyDescent="0.3">
      <c r="A427" t="s">
        <v>199</v>
      </c>
      <c r="B427" t="s">
        <v>200</v>
      </c>
      <c r="C427" t="s">
        <v>539</v>
      </c>
      <c r="D427" t="s">
        <v>315</v>
      </c>
      <c r="E427" t="s">
        <v>316</v>
      </c>
      <c r="F427" t="s">
        <v>49</v>
      </c>
      <c r="G427" t="s">
        <v>50</v>
      </c>
      <c r="H427" t="s">
        <v>529</v>
      </c>
      <c r="I427" t="s">
        <v>132</v>
      </c>
      <c r="J427" t="s">
        <v>133</v>
      </c>
      <c r="K427">
        <v>3</v>
      </c>
      <c r="L427" t="s">
        <v>134</v>
      </c>
      <c r="M427" t="s">
        <v>317</v>
      </c>
      <c r="N427" t="s">
        <v>318</v>
      </c>
      <c r="O427">
        <v>39</v>
      </c>
      <c r="P427" t="s">
        <v>319</v>
      </c>
      <c r="Q427">
        <v>5000</v>
      </c>
      <c r="R427" t="s">
        <v>79</v>
      </c>
      <c r="S427">
        <v>5311</v>
      </c>
      <c r="T427" t="s">
        <v>281</v>
      </c>
      <c r="U427">
        <v>0</v>
      </c>
      <c r="V427" t="s">
        <v>46</v>
      </c>
      <c r="W427" s="1">
        <v>3921858.01</v>
      </c>
      <c r="X427" s="1">
        <v>3966039</v>
      </c>
      <c r="Y427" s="1">
        <v>3780301.57</v>
      </c>
      <c r="Z427" s="1">
        <v>3780301.57</v>
      </c>
      <c r="AA427" s="1">
        <v>2586666.21</v>
      </c>
      <c r="AB427" s="2">
        <f t="shared" si="38"/>
        <v>1193635.3599999999</v>
      </c>
      <c r="AC427" s="1">
        <v>2586666.21</v>
      </c>
      <c r="AD427" s="2">
        <f t="shared" si="39"/>
        <v>0</v>
      </c>
      <c r="AE427" s="1">
        <v>2586666.21</v>
      </c>
      <c r="AF427" s="2">
        <f t="shared" si="40"/>
        <v>0</v>
      </c>
      <c r="AG427" s="3">
        <f t="shared" si="41"/>
        <v>141556.43999999994</v>
      </c>
      <c r="AH427">
        <v>0</v>
      </c>
      <c r="AI427">
        <v>0</v>
      </c>
      <c r="AJ427">
        <v>0</v>
      </c>
      <c r="AK427" s="1">
        <v>44180.99</v>
      </c>
      <c r="AL427" s="1">
        <v>-44180.99</v>
      </c>
      <c r="AN427" s="1">
        <f t="shared" si="42"/>
        <v>3921858.01</v>
      </c>
      <c r="AO427" s="1">
        <f t="shared" si="43"/>
        <v>141556.43999999994</v>
      </c>
    </row>
    <row r="428" spans="1:41" x14ac:dyDescent="0.3">
      <c r="A428" t="s">
        <v>199</v>
      </c>
      <c r="B428" t="s">
        <v>200</v>
      </c>
      <c r="C428" t="s">
        <v>540</v>
      </c>
      <c r="D428" t="s">
        <v>431</v>
      </c>
      <c r="E428" t="s">
        <v>432</v>
      </c>
      <c r="F428" t="s">
        <v>49</v>
      </c>
      <c r="G428" t="s">
        <v>50</v>
      </c>
      <c r="H428" t="s">
        <v>529</v>
      </c>
      <c r="I428" t="s">
        <v>406</v>
      </c>
      <c r="J428" t="s">
        <v>407</v>
      </c>
      <c r="K428">
        <v>8</v>
      </c>
      <c r="L428" t="s">
        <v>433</v>
      </c>
      <c r="M428" t="s">
        <v>438</v>
      </c>
      <c r="N428" t="s">
        <v>439</v>
      </c>
      <c r="O428">
        <v>42</v>
      </c>
      <c r="P428" t="s">
        <v>440</v>
      </c>
      <c r="Q428">
        <v>5000</v>
      </c>
      <c r="R428" t="s">
        <v>79</v>
      </c>
      <c r="S428">
        <v>5311</v>
      </c>
      <c r="T428" t="s">
        <v>281</v>
      </c>
      <c r="U428">
        <v>0</v>
      </c>
      <c r="V428" t="s">
        <v>46</v>
      </c>
      <c r="W428" s="1">
        <v>187410.41</v>
      </c>
      <c r="X428" s="1">
        <v>86000</v>
      </c>
      <c r="Y428" s="1">
        <v>187410.41</v>
      </c>
      <c r="Z428" s="1">
        <v>187410.41</v>
      </c>
      <c r="AA428" s="1">
        <v>187410.41</v>
      </c>
      <c r="AB428" s="2">
        <f t="shared" si="38"/>
        <v>0</v>
      </c>
      <c r="AC428" s="1">
        <v>115919.61</v>
      </c>
      <c r="AD428" s="2">
        <f t="shared" si="39"/>
        <v>71490.8</v>
      </c>
      <c r="AE428" s="1">
        <v>115919.61</v>
      </c>
      <c r="AF428" s="2">
        <f t="shared" si="40"/>
        <v>0</v>
      </c>
      <c r="AG428" s="3">
        <f t="shared" si="41"/>
        <v>0</v>
      </c>
      <c r="AH428">
        <v>0</v>
      </c>
      <c r="AI428" s="1">
        <v>101410.41</v>
      </c>
      <c r="AJ428">
        <v>0</v>
      </c>
      <c r="AK428">
        <v>0</v>
      </c>
      <c r="AL428" s="1">
        <v>101410.41</v>
      </c>
      <c r="AN428" s="1">
        <f t="shared" si="42"/>
        <v>187410.41</v>
      </c>
      <c r="AO428" s="1">
        <f t="shared" si="43"/>
        <v>0</v>
      </c>
    </row>
    <row r="429" spans="1:41" x14ac:dyDescent="0.3">
      <c r="A429" t="s">
        <v>199</v>
      </c>
      <c r="B429" t="s">
        <v>200</v>
      </c>
      <c r="C429" t="s">
        <v>539</v>
      </c>
      <c r="D429" t="s">
        <v>270</v>
      </c>
      <c r="E429" t="s">
        <v>271</v>
      </c>
      <c r="F429" t="s">
        <v>110</v>
      </c>
      <c r="G429" t="s">
        <v>111</v>
      </c>
      <c r="H429" t="s">
        <v>529</v>
      </c>
      <c r="I429" t="s">
        <v>272</v>
      </c>
      <c r="J429" t="s">
        <v>273</v>
      </c>
      <c r="K429">
        <v>4</v>
      </c>
      <c r="L429" t="s">
        <v>222</v>
      </c>
      <c r="M429" t="s">
        <v>274</v>
      </c>
      <c r="N429" t="s">
        <v>275</v>
      </c>
      <c r="O429">
        <v>56</v>
      </c>
      <c r="P429" t="s">
        <v>276</v>
      </c>
      <c r="Q429">
        <v>5000</v>
      </c>
      <c r="R429" t="s">
        <v>79</v>
      </c>
      <c r="S429">
        <v>5321</v>
      </c>
      <c r="T429" t="s">
        <v>282</v>
      </c>
      <c r="U429">
        <v>0</v>
      </c>
      <c r="V429" t="s">
        <v>46</v>
      </c>
      <c r="W429" s="1">
        <v>3677.2</v>
      </c>
      <c r="X429" s="1">
        <v>10000</v>
      </c>
      <c r="Y429" s="1">
        <v>3677.2</v>
      </c>
      <c r="Z429" s="1">
        <v>3677.2</v>
      </c>
      <c r="AA429" s="1">
        <v>3677.2</v>
      </c>
      <c r="AB429" s="2">
        <f t="shared" si="38"/>
        <v>0</v>
      </c>
      <c r="AC429">
        <v>0</v>
      </c>
      <c r="AD429" s="2">
        <f t="shared" si="39"/>
        <v>3677.2</v>
      </c>
      <c r="AE429">
        <v>0</v>
      </c>
      <c r="AF429" s="2">
        <f t="shared" si="40"/>
        <v>0</v>
      </c>
      <c r="AG429" s="3">
        <f t="shared" si="41"/>
        <v>0</v>
      </c>
      <c r="AH429">
        <v>0</v>
      </c>
      <c r="AI429">
        <v>0</v>
      </c>
      <c r="AJ429">
        <v>0</v>
      </c>
      <c r="AK429" s="1">
        <v>6322.8</v>
      </c>
      <c r="AL429" s="1">
        <v>-6322.8</v>
      </c>
      <c r="AN429" s="1">
        <f t="shared" si="42"/>
        <v>3677.2</v>
      </c>
      <c r="AO429" s="1">
        <f t="shared" si="43"/>
        <v>0</v>
      </c>
    </row>
    <row r="430" spans="1:41" x14ac:dyDescent="0.3">
      <c r="A430" t="s">
        <v>199</v>
      </c>
      <c r="B430" t="s">
        <v>200</v>
      </c>
      <c r="C430" t="s">
        <v>539</v>
      </c>
      <c r="D430" t="s">
        <v>315</v>
      </c>
      <c r="E430" t="s">
        <v>316</v>
      </c>
      <c r="F430" t="s">
        <v>49</v>
      </c>
      <c r="G430" t="s">
        <v>50</v>
      </c>
      <c r="H430" t="s">
        <v>529</v>
      </c>
      <c r="I430" t="s">
        <v>132</v>
      </c>
      <c r="J430" t="s">
        <v>133</v>
      </c>
      <c r="K430">
        <v>3</v>
      </c>
      <c r="L430" t="s">
        <v>134</v>
      </c>
      <c r="M430" t="s">
        <v>317</v>
      </c>
      <c r="N430" t="s">
        <v>318</v>
      </c>
      <c r="O430">
        <v>39</v>
      </c>
      <c r="P430" t="s">
        <v>319</v>
      </c>
      <c r="Q430">
        <v>5000</v>
      </c>
      <c r="R430" t="s">
        <v>79</v>
      </c>
      <c r="S430">
        <v>5321</v>
      </c>
      <c r="T430" t="s">
        <v>282</v>
      </c>
      <c r="U430">
        <v>0</v>
      </c>
      <c r="V430" t="s">
        <v>46</v>
      </c>
      <c r="W430" s="1">
        <v>990060.77</v>
      </c>
      <c r="X430" s="1">
        <v>1005112</v>
      </c>
      <c r="Y430" s="1">
        <v>990060.77</v>
      </c>
      <c r="Z430" s="1">
        <v>656038.77</v>
      </c>
      <c r="AA430" s="1">
        <v>656038.77</v>
      </c>
      <c r="AB430" s="2">
        <f t="shared" si="38"/>
        <v>0</v>
      </c>
      <c r="AC430" s="1">
        <v>642422.79</v>
      </c>
      <c r="AD430" s="2">
        <f t="shared" si="39"/>
        <v>13615.979999999981</v>
      </c>
      <c r="AE430" s="1">
        <v>642422.79</v>
      </c>
      <c r="AF430" s="2">
        <f t="shared" si="40"/>
        <v>0</v>
      </c>
      <c r="AG430" s="3">
        <f t="shared" si="41"/>
        <v>0</v>
      </c>
      <c r="AH430">
        <v>0</v>
      </c>
      <c r="AI430">
        <v>0</v>
      </c>
      <c r="AJ430">
        <v>0</v>
      </c>
      <c r="AK430" s="1">
        <v>15051.23</v>
      </c>
      <c r="AL430" s="1">
        <v>-15051.23</v>
      </c>
      <c r="AN430" s="1">
        <f t="shared" si="42"/>
        <v>990060.77</v>
      </c>
      <c r="AO430" s="1">
        <f t="shared" si="43"/>
        <v>0</v>
      </c>
    </row>
    <row r="431" spans="1:41" x14ac:dyDescent="0.3">
      <c r="A431" t="s">
        <v>166</v>
      </c>
      <c r="B431" t="s">
        <v>167</v>
      </c>
      <c r="C431" t="s">
        <v>538</v>
      </c>
      <c r="D431" t="s">
        <v>34</v>
      </c>
      <c r="E431" t="s">
        <v>35</v>
      </c>
      <c r="F431" t="s">
        <v>49</v>
      </c>
      <c r="G431" t="s">
        <v>50</v>
      </c>
      <c r="H431" t="s">
        <v>529</v>
      </c>
      <c r="I431" t="s">
        <v>51</v>
      </c>
      <c r="J431" t="s">
        <v>52</v>
      </c>
      <c r="K431">
        <v>6</v>
      </c>
      <c r="L431" t="s">
        <v>40</v>
      </c>
      <c r="M431" t="s">
        <v>53</v>
      </c>
      <c r="N431" t="s">
        <v>54</v>
      </c>
      <c r="O431">
        <v>21</v>
      </c>
      <c r="P431" t="s">
        <v>71</v>
      </c>
      <c r="Q431">
        <v>5000</v>
      </c>
      <c r="R431" t="s">
        <v>79</v>
      </c>
      <c r="S431">
        <v>5411</v>
      </c>
      <c r="T431" t="s">
        <v>175</v>
      </c>
      <c r="U431">
        <v>0</v>
      </c>
      <c r="V431" t="s">
        <v>46</v>
      </c>
      <c r="W431" s="1">
        <v>361499.99</v>
      </c>
      <c r="X431">
        <v>0</v>
      </c>
      <c r="Y431" s="1">
        <v>351399.99</v>
      </c>
      <c r="Z431" s="1">
        <v>351399.99</v>
      </c>
      <c r="AA431" s="1">
        <v>351399.99</v>
      </c>
      <c r="AB431" s="2">
        <f t="shared" si="38"/>
        <v>0</v>
      </c>
      <c r="AC431" s="1">
        <v>351399.99</v>
      </c>
      <c r="AD431" s="2">
        <f t="shared" si="39"/>
        <v>0</v>
      </c>
      <c r="AE431" s="1">
        <v>351399.99</v>
      </c>
      <c r="AF431" s="2">
        <f t="shared" si="40"/>
        <v>0</v>
      </c>
      <c r="AG431" s="3">
        <f t="shared" si="41"/>
        <v>10100</v>
      </c>
      <c r="AH431" s="1">
        <v>361499.99</v>
      </c>
      <c r="AI431">
        <v>0</v>
      </c>
      <c r="AJ431">
        <v>0</v>
      </c>
      <c r="AK431">
        <v>0</v>
      </c>
      <c r="AL431" s="1">
        <v>361499.99</v>
      </c>
      <c r="AN431" s="1">
        <f t="shared" si="42"/>
        <v>361499.99</v>
      </c>
      <c r="AO431" s="1">
        <f t="shared" si="43"/>
        <v>10100</v>
      </c>
    </row>
    <row r="432" spans="1:41" x14ac:dyDescent="0.3">
      <c r="A432" t="s">
        <v>199</v>
      </c>
      <c r="B432" t="s">
        <v>200</v>
      </c>
      <c r="C432" t="s">
        <v>538</v>
      </c>
      <c r="D432" t="s">
        <v>34</v>
      </c>
      <c r="E432" t="s">
        <v>35</v>
      </c>
      <c r="F432" t="s">
        <v>49</v>
      </c>
      <c r="G432" t="s">
        <v>50</v>
      </c>
      <c r="H432" t="s">
        <v>529</v>
      </c>
      <c r="I432" t="s">
        <v>51</v>
      </c>
      <c r="J432" t="s">
        <v>52</v>
      </c>
      <c r="K432">
        <v>6</v>
      </c>
      <c r="L432" t="s">
        <v>40</v>
      </c>
      <c r="M432" t="s">
        <v>53</v>
      </c>
      <c r="N432" t="s">
        <v>54</v>
      </c>
      <c r="O432">
        <v>21</v>
      </c>
      <c r="P432" t="s">
        <v>71</v>
      </c>
      <c r="Q432">
        <v>5000</v>
      </c>
      <c r="R432" t="s">
        <v>79</v>
      </c>
      <c r="S432">
        <v>5411</v>
      </c>
      <c r="T432" t="s">
        <v>175</v>
      </c>
      <c r="U432">
        <v>0</v>
      </c>
      <c r="V432" t="s">
        <v>46</v>
      </c>
      <c r="W432" s="1">
        <v>3380000</v>
      </c>
      <c r="X432">
        <v>0</v>
      </c>
      <c r="Y432" s="1">
        <v>3380000</v>
      </c>
      <c r="Z432" s="1">
        <v>3380000</v>
      </c>
      <c r="AA432" s="1">
        <v>3380000</v>
      </c>
      <c r="AB432" s="2">
        <f t="shared" si="38"/>
        <v>0</v>
      </c>
      <c r="AC432" s="1">
        <v>3380000</v>
      </c>
      <c r="AD432" s="2">
        <f t="shared" si="39"/>
        <v>0</v>
      </c>
      <c r="AE432" s="1">
        <v>3380000</v>
      </c>
      <c r="AF432" s="2">
        <f t="shared" si="40"/>
        <v>0</v>
      </c>
      <c r="AG432" s="3">
        <f t="shared" si="41"/>
        <v>0</v>
      </c>
      <c r="AH432" s="1">
        <v>3380000</v>
      </c>
      <c r="AI432">
        <v>0</v>
      </c>
      <c r="AJ432">
        <v>0</v>
      </c>
      <c r="AK432">
        <v>0</v>
      </c>
      <c r="AL432" s="1">
        <v>3380000</v>
      </c>
      <c r="AN432" s="1">
        <f t="shared" si="42"/>
        <v>3380000</v>
      </c>
      <c r="AO432" s="1">
        <f t="shared" si="43"/>
        <v>0</v>
      </c>
    </row>
    <row r="433" spans="1:41" x14ac:dyDescent="0.3">
      <c r="A433" t="s">
        <v>199</v>
      </c>
      <c r="B433" t="s">
        <v>200</v>
      </c>
      <c r="C433" t="s">
        <v>540</v>
      </c>
      <c r="D433" t="s">
        <v>431</v>
      </c>
      <c r="E433" t="s">
        <v>432</v>
      </c>
      <c r="F433" t="s">
        <v>49</v>
      </c>
      <c r="G433" t="s">
        <v>50</v>
      </c>
      <c r="H433" t="s">
        <v>529</v>
      </c>
      <c r="I433" t="s">
        <v>406</v>
      </c>
      <c r="J433" t="s">
        <v>407</v>
      </c>
      <c r="K433">
        <v>8</v>
      </c>
      <c r="L433" t="s">
        <v>433</v>
      </c>
      <c r="M433" t="s">
        <v>438</v>
      </c>
      <c r="N433" t="s">
        <v>439</v>
      </c>
      <c r="O433">
        <v>42</v>
      </c>
      <c r="P433" t="s">
        <v>440</v>
      </c>
      <c r="Q433">
        <v>5000</v>
      </c>
      <c r="R433" t="s">
        <v>79</v>
      </c>
      <c r="S433">
        <v>5451</v>
      </c>
      <c r="T433" t="s">
        <v>453</v>
      </c>
      <c r="U433">
        <v>0</v>
      </c>
      <c r="V433" t="s">
        <v>46</v>
      </c>
      <c r="W433" s="1">
        <v>106000</v>
      </c>
      <c r="X433">
        <v>0</v>
      </c>
      <c r="Y433" s="1">
        <v>106000</v>
      </c>
      <c r="Z433" s="1">
        <v>106000</v>
      </c>
      <c r="AA433" s="1">
        <v>106000</v>
      </c>
      <c r="AB433" s="2">
        <f t="shared" si="38"/>
        <v>0</v>
      </c>
      <c r="AC433">
        <v>0</v>
      </c>
      <c r="AD433" s="2">
        <f t="shared" si="39"/>
        <v>106000</v>
      </c>
      <c r="AE433">
        <v>0</v>
      </c>
      <c r="AF433" s="2">
        <f t="shared" si="40"/>
        <v>0</v>
      </c>
      <c r="AG433" s="3">
        <f t="shared" si="41"/>
        <v>0</v>
      </c>
      <c r="AH433" s="1">
        <v>120000</v>
      </c>
      <c r="AI433">
        <v>0</v>
      </c>
      <c r="AJ433">
        <v>0</v>
      </c>
      <c r="AK433" s="1">
        <v>14000</v>
      </c>
      <c r="AL433" s="1">
        <v>106000</v>
      </c>
      <c r="AN433" s="1">
        <f t="shared" si="42"/>
        <v>106000</v>
      </c>
      <c r="AO433" s="1">
        <f t="shared" si="43"/>
        <v>0</v>
      </c>
    </row>
    <row r="434" spans="1:41" x14ac:dyDescent="0.3">
      <c r="A434" t="s">
        <v>199</v>
      </c>
      <c r="B434" t="s">
        <v>200</v>
      </c>
      <c r="C434" t="s">
        <v>539</v>
      </c>
      <c r="D434" t="s">
        <v>237</v>
      </c>
      <c r="E434" t="s">
        <v>238</v>
      </c>
      <c r="F434" t="s">
        <v>49</v>
      </c>
      <c r="G434" t="s">
        <v>50</v>
      </c>
      <c r="H434" t="s">
        <v>529</v>
      </c>
      <c r="I434" t="s">
        <v>132</v>
      </c>
      <c r="J434" t="s">
        <v>133</v>
      </c>
      <c r="K434">
        <v>2</v>
      </c>
      <c r="L434" t="s">
        <v>255</v>
      </c>
      <c r="M434" t="s">
        <v>256</v>
      </c>
      <c r="N434" t="s">
        <v>257</v>
      </c>
      <c r="O434">
        <v>36</v>
      </c>
      <c r="P434" t="s">
        <v>258</v>
      </c>
      <c r="Q434">
        <v>5000</v>
      </c>
      <c r="R434" t="s">
        <v>79</v>
      </c>
      <c r="S434">
        <v>5611</v>
      </c>
      <c r="T434" t="s">
        <v>269</v>
      </c>
      <c r="U434">
        <v>0</v>
      </c>
      <c r="V434" t="s">
        <v>46</v>
      </c>
      <c r="W434">
        <v>0</v>
      </c>
      <c r="X434" s="1">
        <v>150000</v>
      </c>
      <c r="Y434">
        <v>0</v>
      </c>
      <c r="Z434">
        <v>0</v>
      </c>
      <c r="AA434">
        <v>0</v>
      </c>
      <c r="AB434" s="2">
        <f t="shared" si="38"/>
        <v>0</v>
      </c>
      <c r="AC434">
        <v>0</v>
      </c>
      <c r="AD434" s="2">
        <f t="shared" si="39"/>
        <v>0</v>
      </c>
      <c r="AE434">
        <v>0</v>
      </c>
      <c r="AF434" s="2">
        <f t="shared" si="40"/>
        <v>0</v>
      </c>
      <c r="AG434" s="3">
        <f t="shared" si="41"/>
        <v>0</v>
      </c>
      <c r="AH434">
        <v>0</v>
      </c>
      <c r="AI434">
        <v>0</v>
      </c>
      <c r="AJ434">
        <v>0</v>
      </c>
      <c r="AK434" s="1">
        <v>150000</v>
      </c>
      <c r="AL434" s="1">
        <v>-150000</v>
      </c>
      <c r="AN434" s="1">
        <f t="shared" si="42"/>
        <v>0</v>
      </c>
      <c r="AO434" s="1">
        <f t="shared" si="43"/>
        <v>0</v>
      </c>
    </row>
    <row r="435" spans="1:41" x14ac:dyDescent="0.3">
      <c r="A435" t="s">
        <v>199</v>
      </c>
      <c r="B435" t="s">
        <v>200</v>
      </c>
      <c r="C435" t="s">
        <v>538</v>
      </c>
      <c r="D435" t="s">
        <v>34</v>
      </c>
      <c r="E435" t="s">
        <v>35</v>
      </c>
      <c r="F435" t="s">
        <v>49</v>
      </c>
      <c r="G435" t="s">
        <v>50</v>
      </c>
      <c r="H435" t="s">
        <v>529</v>
      </c>
      <c r="I435" t="s">
        <v>132</v>
      </c>
      <c r="J435" t="s">
        <v>133</v>
      </c>
      <c r="K435">
        <v>3</v>
      </c>
      <c r="L435" t="s">
        <v>134</v>
      </c>
      <c r="M435" t="s">
        <v>402</v>
      </c>
      <c r="N435" t="s">
        <v>403</v>
      </c>
      <c r="O435">
        <v>33</v>
      </c>
      <c r="P435" t="s">
        <v>404</v>
      </c>
      <c r="Q435">
        <v>5000</v>
      </c>
      <c r="R435" t="s">
        <v>79</v>
      </c>
      <c r="S435">
        <v>5611</v>
      </c>
      <c r="T435" t="s">
        <v>269</v>
      </c>
      <c r="U435">
        <v>0</v>
      </c>
      <c r="V435" t="s">
        <v>46</v>
      </c>
      <c r="W435" s="1">
        <v>127987.84</v>
      </c>
      <c r="X435">
        <v>0</v>
      </c>
      <c r="Y435" s="1">
        <v>124490.51</v>
      </c>
      <c r="Z435" s="1">
        <v>124490.51</v>
      </c>
      <c r="AA435" s="1">
        <v>79672.990000000005</v>
      </c>
      <c r="AB435" s="2">
        <f t="shared" si="38"/>
        <v>44817.51999999999</v>
      </c>
      <c r="AC435" s="1">
        <v>48178.99</v>
      </c>
      <c r="AD435" s="2">
        <f t="shared" si="39"/>
        <v>31494.000000000007</v>
      </c>
      <c r="AE435" s="1">
        <v>48178.99</v>
      </c>
      <c r="AF435" s="2">
        <f t="shared" si="40"/>
        <v>0</v>
      </c>
      <c r="AG435" s="3">
        <f t="shared" si="41"/>
        <v>3497.3300000000017</v>
      </c>
      <c r="AH435" s="1">
        <v>150000</v>
      </c>
      <c r="AI435" s="1">
        <v>61804.800000000003</v>
      </c>
      <c r="AJ435">
        <v>0</v>
      </c>
      <c r="AK435" s="1">
        <v>83816.960000000006</v>
      </c>
      <c r="AL435" s="1">
        <v>127987.84</v>
      </c>
      <c r="AN435" s="1">
        <f t="shared" si="42"/>
        <v>127987.84</v>
      </c>
      <c r="AO435" s="1">
        <f t="shared" si="43"/>
        <v>3497.3300000000017</v>
      </c>
    </row>
    <row r="436" spans="1:41" x14ac:dyDescent="0.3">
      <c r="A436" t="s">
        <v>199</v>
      </c>
      <c r="B436" t="s">
        <v>200</v>
      </c>
      <c r="C436" t="s">
        <v>540</v>
      </c>
      <c r="D436" t="s">
        <v>431</v>
      </c>
      <c r="E436" t="s">
        <v>432</v>
      </c>
      <c r="F436" t="s">
        <v>49</v>
      </c>
      <c r="G436" t="s">
        <v>50</v>
      </c>
      <c r="H436" t="s">
        <v>529</v>
      </c>
      <c r="I436" t="s">
        <v>406</v>
      </c>
      <c r="J436" t="s">
        <v>407</v>
      </c>
      <c r="K436">
        <v>8</v>
      </c>
      <c r="L436" t="s">
        <v>433</v>
      </c>
      <c r="M436" t="s">
        <v>438</v>
      </c>
      <c r="N436" t="s">
        <v>439</v>
      </c>
      <c r="O436">
        <v>42</v>
      </c>
      <c r="P436" t="s">
        <v>440</v>
      </c>
      <c r="Q436">
        <v>5000</v>
      </c>
      <c r="R436" t="s">
        <v>79</v>
      </c>
      <c r="S436">
        <v>5611</v>
      </c>
      <c r="T436" t="s">
        <v>269</v>
      </c>
      <c r="U436">
        <v>0</v>
      </c>
      <c r="V436" t="s">
        <v>46</v>
      </c>
      <c r="W436">
        <v>0</v>
      </c>
      <c r="X436">
        <v>0</v>
      </c>
      <c r="Y436">
        <v>0</v>
      </c>
      <c r="Z436">
        <v>0</v>
      </c>
      <c r="AA436">
        <v>0</v>
      </c>
      <c r="AB436" s="2">
        <f t="shared" si="38"/>
        <v>0</v>
      </c>
      <c r="AC436">
        <v>0</v>
      </c>
      <c r="AD436" s="2">
        <f t="shared" si="39"/>
        <v>0</v>
      </c>
      <c r="AE436">
        <v>0</v>
      </c>
      <c r="AF436" s="2">
        <f t="shared" si="40"/>
        <v>0</v>
      </c>
      <c r="AG436" s="3">
        <f t="shared" si="41"/>
        <v>0</v>
      </c>
      <c r="AH436" s="1">
        <v>150000</v>
      </c>
      <c r="AI436">
        <v>0</v>
      </c>
      <c r="AJ436">
        <v>0</v>
      </c>
      <c r="AK436" s="1">
        <v>150000</v>
      </c>
      <c r="AL436">
        <v>0</v>
      </c>
      <c r="AN436" s="1">
        <f t="shared" si="42"/>
        <v>0</v>
      </c>
      <c r="AO436" s="1">
        <f t="shared" si="43"/>
        <v>0</v>
      </c>
    </row>
    <row r="437" spans="1:41" x14ac:dyDescent="0.3">
      <c r="A437" t="s">
        <v>199</v>
      </c>
      <c r="B437" t="s">
        <v>200</v>
      </c>
      <c r="C437" t="s">
        <v>539</v>
      </c>
      <c r="D437" t="s">
        <v>315</v>
      </c>
      <c r="E437" t="s">
        <v>316</v>
      </c>
      <c r="F437" t="s">
        <v>49</v>
      </c>
      <c r="G437" t="s">
        <v>50</v>
      </c>
      <c r="H437" t="s">
        <v>529</v>
      </c>
      <c r="I437" t="s">
        <v>132</v>
      </c>
      <c r="J437" t="s">
        <v>133</v>
      </c>
      <c r="K437">
        <v>3</v>
      </c>
      <c r="L437" t="s">
        <v>134</v>
      </c>
      <c r="M437" t="s">
        <v>317</v>
      </c>
      <c r="N437" t="s">
        <v>318</v>
      </c>
      <c r="O437">
        <v>39</v>
      </c>
      <c r="P437" t="s">
        <v>319</v>
      </c>
      <c r="Q437">
        <v>5000</v>
      </c>
      <c r="R437" t="s">
        <v>79</v>
      </c>
      <c r="S437">
        <v>5621</v>
      </c>
      <c r="T437" t="s">
        <v>323</v>
      </c>
      <c r="U437">
        <v>0</v>
      </c>
      <c r="V437" t="s">
        <v>46</v>
      </c>
      <c r="W437">
        <v>0</v>
      </c>
      <c r="X437" s="1">
        <v>90000</v>
      </c>
      <c r="Y437">
        <v>0</v>
      </c>
      <c r="Z437">
        <v>0</v>
      </c>
      <c r="AA437">
        <v>0</v>
      </c>
      <c r="AB437" s="2">
        <f t="shared" si="38"/>
        <v>0</v>
      </c>
      <c r="AC437">
        <v>0</v>
      </c>
      <c r="AD437" s="2">
        <f t="shared" si="39"/>
        <v>0</v>
      </c>
      <c r="AE437">
        <v>0</v>
      </c>
      <c r="AF437" s="2">
        <f t="shared" si="40"/>
        <v>0</v>
      </c>
      <c r="AG437" s="3">
        <f t="shared" si="41"/>
        <v>0</v>
      </c>
      <c r="AH437">
        <v>0</v>
      </c>
      <c r="AI437">
        <v>0</v>
      </c>
      <c r="AJ437">
        <v>0</v>
      </c>
      <c r="AK437" s="1">
        <v>90000</v>
      </c>
      <c r="AL437" s="1">
        <v>-90000</v>
      </c>
      <c r="AN437" s="1">
        <f t="shared" si="42"/>
        <v>0</v>
      </c>
      <c r="AO437" s="1">
        <f t="shared" si="43"/>
        <v>0</v>
      </c>
    </row>
    <row r="438" spans="1:41" x14ac:dyDescent="0.3">
      <c r="A438" t="s">
        <v>199</v>
      </c>
      <c r="B438" t="s">
        <v>200</v>
      </c>
      <c r="C438" t="s">
        <v>538</v>
      </c>
      <c r="D438" t="s">
        <v>34</v>
      </c>
      <c r="E438" t="s">
        <v>35</v>
      </c>
      <c r="F438" t="s">
        <v>49</v>
      </c>
      <c r="G438" t="s">
        <v>50</v>
      </c>
      <c r="H438" t="s">
        <v>529</v>
      </c>
      <c r="I438" t="s">
        <v>132</v>
      </c>
      <c r="J438" t="s">
        <v>133</v>
      </c>
      <c r="K438">
        <v>3</v>
      </c>
      <c r="L438" t="s">
        <v>134</v>
      </c>
      <c r="M438" t="s">
        <v>402</v>
      </c>
      <c r="N438" t="s">
        <v>403</v>
      </c>
      <c r="O438">
        <v>33</v>
      </c>
      <c r="P438" t="s">
        <v>404</v>
      </c>
      <c r="Q438">
        <v>5000</v>
      </c>
      <c r="R438" t="s">
        <v>79</v>
      </c>
      <c r="S438">
        <v>5631</v>
      </c>
      <c r="T438" t="s">
        <v>405</v>
      </c>
      <c r="U438">
        <v>0</v>
      </c>
      <c r="V438" t="s">
        <v>46</v>
      </c>
      <c r="W438" s="1">
        <v>45765</v>
      </c>
      <c r="X438">
        <v>0</v>
      </c>
      <c r="Y438" s="1">
        <v>45765</v>
      </c>
      <c r="Z438" s="1">
        <v>45765</v>
      </c>
      <c r="AA438" s="1">
        <v>41050</v>
      </c>
      <c r="AB438" s="2">
        <f t="shared" si="38"/>
        <v>4715</v>
      </c>
      <c r="AC438" s="1">
        <v>41050</v>
      </c>
      <c r="AD438" s="2">
        <f t="shared" si="39"/>
        <v>0</v>
      </c>
      <c r="AE438" s="1">
        <v>41050</v>
      </c>
      <c r="AF438" s="2">
        <f t="shared" si="40"/>
        <v>0</v>
      </c>
      <c r="AG438" s="3">
        <f t="shared" si="41"/>
        <v>0</v>
      </c>
      <c r="AH438">
        <v>0</v>
      </c>
      <c r="AI438" s="1">
        <v>45765</v>
      </c>
      <c r="AJ438">
        <v>0</v>
      </c>
      <c r="AK438">
        <v>0</v>
      </c>
      <c r="AL438" s="1">
        <v>45765</v>
      </c>
      <c r="AN438" s="1">
        <f t="shared" si="42"/>
        <v>45765</v>
      </c>
      <c r="AO438" s="1">
        <f t="shared" si="43"/>
        <v>0</v>
      </c>
    </row>
    <row r="439" spans="1:41" x14ac:dyDescent="0.3">
      <c r="A439" t="s">
        <v>166</v>
      </c>
      <c r="B439" t="s">
        <v>167</v>
      </c>
      <c r="C439" t="s">
        <v>538</v>
      </c>
      <c r="D439" t="s">
        <v>108</v>
      </c>
      <c r="E439" t="s">
        <v>109</v>
      </c>
      <c r="F439" t="s">
        <v>110</v>
      </c>
      <c r="G439" t="s">
        <v>111</v>
      </c>
      <c r="H439" t="s">
        <v>529</v>
      </c>
      <c r="I439" t="s">
        <v>112</v>
      </c>
      <c r="J439" t="s">
        <v>113</v>
      </c>
      <c r="K439">
        <v>7</v>
      </c>
      <c r="L439" t="s">
        <v>114</v>
      </c>
      <c r="M439" t="s">
        <v>115</v>
      </c>
      <c r="N439" t="s">
        <v>116</v>
      </c>
      <c r="O439">
        <v>41</v>
      </c>
      <c r="P439" t="s">
        <v>119</v>
      </c>
      <c r="Q439">
        <v>5000</v>
      </c>
      <c r="R439" t="s">
        <v>79</v>
      </c>
      <c r="S439">
        <v>5641</v>
      </c>
      <c r="T439" t="s">
        <v>169</v>
      </c>
      <c r="U439">
        <v>0</v>
      </c>
      <c r="V439" t="s">
        <v>46</v>
      </c>
      <c r="W439" s="1">
        <v>3960</v>
      </c>
      <c r="X439">
        <v>0</v>
      </c>
      <c r="Y439" s="1">
        <v>3880.2</v>
      </c>
      <c r="Z439" s="1">
        <v>3880.2</v>
      </c>
      <c r="AA439" s="1">
        <v>3880.2</v>
      </c>
      <c r="AB439" s="2">
        <f t="shared" si="38"/>
        <v>0</v>
      </c>
      <c r="AC439">
        <v>0</v>
      </c>
      <c r="AD439" s="2">
        <f t="shared" si="39"/>
        <v>3880.2</v>
      </c>
      <c r="AE439">
        <v>0</v>
      </c>
      <c r="AF439" s="2">
        <f t="shared" si="40"/>
        <v>0</v>
      </c>
      <c r="AG439" s="3">
        <f t="shared" si="41"/>
        <v>79.800000000000182</v>
      </c>
      <c r="AH439" s="1">
        <v>3960</v>
      </c>
      <c r="AI439">
        <v>0</v>
      </c>
      <c r="AJ439">
        <v>0</v>
      </c>
      <c r="AK439">
        <v>0</v>
      </c>
      <c r="AL439" s="1">
        <v>3960</v>
      </c>
      <c r="AN439" s="1">
        <f t="shared" si="42"/>
        <v>3960</v>
      </c>
      <c r="AO439" s="1">
        <f t="shared" si="43"/>
        <v>79.800000000000182</v>
      </c>
    </row>
    <row r="440" spans="1:41" x14ac:dyDescent="0.3">
      <c r="A440" t="s">
        <v>199</v>
      </c>
      <c r="B440" t="s">
        <v>200</v>
      </c>
      <c r="C440" t="s">
        <v>539</v>
      </c>
      <c r="D440" t="s">
        <v>315</v>
      </c>
      <c r="E440" t="s">
        <v>316</v>
      </c>
      <c r="F440" t="s">
        <v>49</v>
      </c>
      <c r="G440" t="s">
        <v>50</v>
      </c>
      <c r="H440" t="s">
        <v>529</v>
      </c>
      <c r="I440" t="s">
        <v>132</v>
      </c>
      <c r="J440" t="s">
        <v>133</v>
      </c>
      <c r="K440">
        <v>3</v>
      </c>
      <c r="L440" t="s">
        <v>134</v>
      </c>
      <c r="M440" t="s">
        <v>317</v>
      </c>
      <c r="N440" t="s">
        <v>318</v>
      </c>
      <c r="O440">
        <v>39</v>
      </c>
      <c r="P440" t="s">
        <v>319</v>
      </c>
      <c r="Q440">
        <v>5000</v>
      </c>
      <c r="R440" t="s">
        <v>79</v>
      </c>
      <c r="S440">
        <v>5641</v>
      </c>
      <c r="T440" t="s">
        <v>169</v>
      </c>
      <c r="U440">
        <v>0</v>
      </c>
      <c r="V440" t="s">
        <v>46</v>
      </c>
      <c r="W440" s="1">
        <v>313834.90999999997</v>
      </c>
      <c r="X440">
        <v>0</v>
      </c>
      <c r="Y440" s="1">
        <v>234842</v>
      </c>
      <c r="Z440" s="1">
        <v>176842</v>
      </c>
      <c r="AA440">
        <v>0</v>
      </c>
      <c r="AB440" s="2">
        <f t="shared" si="38"/>
        <v>176842</v>
      </c>
      <c r="AC440">
        <v>0</v>
      </c>
      <c r="AD440" s="2">
        <f t="shared" si="39"/>
        <v>0</v>
      </c>
      <c r="AE440">
        <v>0</v>
      </c>
      <c r="AF440" s="2">
        <f t="shared" si="40"/>
        <v>0</v>
      </c>
      <c r="AG440" s="3">
        <f t="shared" si="41"/>
        <v>78992.909999999974</v>
      </c>
      <c r="AH440">
        <v>0</v>
      </c>
      <c r="AI440" s="1">
        <v>500000</v>
      </c>
      <c r="AJ440">
        <v>0</v>
      </c>
      <c r="AK440" s="1">
        <v>186165.09</v>
      </c>
      <c r="AL440" s="1">
        <v>313834.90999999997</v>
      </c>
      <c r="AN440" s="1">
        <f t="shared" si="42"/>
        <v>313834.90999999997</v>
      </c>
      <c r="AO440" s="1">
        <f t="shared" si="43"/>
        <v>78992.909999999974</v>
      </c>
    </row>
    <row r="441" spans="1:41" x14ac:dyDescent="0.3">
      <c r="A441" t="s">
        <v>199</v>
      </c>
      <c r="B441" t="s">
        <v>200</v>
      </c>
      <c r="C441" t="s">
        <v>538</v>
      </c>
      <c r="D441" t="s">
        <v>34</v>
      </c>
      <c r="E441" t="s">
        <v>35</v>
      </c>
      <c r="F441" t="s">
        <v>49</v>
      </c>
      <c r="G441" t="s">
        <v>50</v>
      </c>
      <c r="H441" t="s">
        <v>529</v>
      </c>
      <c r="I441" t="s">
        <v>51</v>
      </c>
      <c r="J441" t="s">
        <v>52</v>
      </c>
      <c r="K441">
        <v>6</v>
      </c>
      <c r="L441" t="s">
        <v>40</v>
      </c>
      <c r="M441" t="s">
        <v>53</v>
      </c>
      <c r="N441" t="s">
        <v>54</v>
      </c>
      <c r="O441">
        <v>21</v>
      </c>
      <c r="P441" t="s">
        <v>71</v>
      </c>
      <c r="Q441">
        <v>5000</v>
      </c>
      <c r="R441" t="s">
        <v>79</v>
      </c>
      <c r="S441">
        <v>5641</v>
      </c>
      <c r="T441" t="s">
        <v>169</v>
      </c>
      <c r="U441">
        <v>0</v>
      </c>
      <c r="V441" t="s">
        <v>46</v>
      </c>
      <c r="W441" s="1">
        <v>79145.64</v>
      </c>
      <c r="X441">
        <v>0</v>
      </c>
      <c r="Y441" s="1">
        <v>79145.64</v>
      </c>
      <c r="Z441" s="1">
        <v>61745.64</v>
      </c>
      <c r="AA441" s="1">
        <v>61745.64</v>
      </c>
      <c r="AB441" s="2">
        <f t="shared" si="38"/>
        <v>0</v>
      </c>
      <c r="AC441" s="1">
        <v>61745.64</v>
      </c>
      <c r="AD441" s="2">
        <f t="shared" si="39"/>
        <v>0</v>
      </c>
      <c r="AE441" s="1">
        <v>61745.64</v>
      </c>
      <c r="AF441" s="2">
        <f t="shared" si="40"/>
        <v>0</v>
      </c>
      <c r="AG441" s="3">
        <f t="shared" si="41"/>
        <v>0</v>
      </c>
      <c r="AH441" s="1">
        <v>61745.64</v>
      </c>
      <c r="AI441" s="1">
        <v>17500</v>
      </c>
      <c r="AJ441">
        <v>0</v>
      </c>
      <c r="AK441">
        <v>100</v>
      </c>
      <c r="AL441" s="1">
        <v>79145.64</v>
      </c>
      <c r="AN441" s="1">
        <f t="shared" si="42"/>
        <v>79145.64</v>
      </c>
      <c r="AO441" s="1">
        <f t="shared" si="43"/>
        <v>0</v>
      </c>
    </row>
    <row r="442" spans="1:41" x14ac:dyDescent="0.3">
      <c r="A442" t="s">
        <v>199</v>
      </c>
      <c r="B442" t="s">
        <v>200</v>
      </c>
      <c r="C442" t="s">
        <v>540</v>
      </c>
      <c r="D442" t="s">
        <v>122</v>
      </c>
      <c r="E442" t="s">
        <v>123</v>
      </c>
      <c r="F442" t="s">
        <v>49</v>
      </c>
      <c r="G442" t="s">
        <v>50</v>
      </c>
      <c r="H442" t="s">
        <v>529</v>
      </c>
      <c r="I442" t="s">
        <v>124</v>
      </c>
      <c r="J442" t="s">
        <v>125</v>
      </c>
      <c r="K442">
        <v>6</v>
      </c>
      <c r="L442" t="s">
        <v>40</v>
      </c>
      <c r="M442" t="s">
        <v>126</v>
      </c>
      <c r="N442" t="s">
        <v>127</v>
      </c>
      <c r="O442">
        <v>49</v>
      </c>
      <c r="P442" t="s">
        <v>295</v>
      </c>
      <c r="Q442">
        <v>5000</v>
      </c>
      <c r="R442" t="s">
        <v>79</v>
      </c>
      <c r="S442">
        <v>5651</v>
      </c>
      <c r="T442" t="s">
        <v>310</v>
      </c>
      <c r="U442">
        <v>0</v>
      </c>
      <c r="V442" t="s">
        <v>46</v>
      </c>
      <c r="W442" s="1">
        <v>3241991.2</v>
      </c>
      <c r="X442" s="1">
        <v>170000</v>
      </c>
      <c r="Y442" s="1">
        <v>3241991.2</v>
      </c>
      <c r="Z442" s="1">
        <v>3214151.2</v>
      </c>
      <c r="AA442" s="1">
        <v>11020</v>
      </c>
      <c r="AB442" s="2">
        <f t="shared" si="38"/>
        <v>3203131.2</v>
      </c>
      <c r="AC442" s="1">
        <v>11020</v>
      </c>
      <c r="AD442" s="2">
        <f t="shared" si="39"/>
        <v>0</v>
      </c>
      <c r="AE442" s="1">
        <v>11020</v>
      </c>
      <c r="AF442" s="2">
        <f t="shared" si="40"/>
        <v>0</v>
      </c>
      <c r="AG442" s="3">
        <f t="shared" si="41"/>
        <v>0</v>
      </c>
      <c r="AH442" s="1">
        <v>1900000</v>
      </c>
      <c r="AI442" s="1">
        <v>1341991.2</v>
      </c>
      <c r="AJ442">
        <v>0</v>
      </c>
      <c r="AK442" s="1">
        <v>170000</v>
      </c>
      <c r="AL442" s="1">
        <v>3071991.2</v>
      </c>
      <c r="AN442" s="1">
        <f t="shared" si="42"/>
        <v>3241991.2</v>
      </c>
      <c r="AO442" s="1">
        <f t="shared" si="43"/>
        <v>0</v>
      </c>
    </row>
    <row r="443" spans="1:41" x14ac:dyDescent="0.3">
      <c r="A443" t="s">
        <v>199</v>
      </c>
      <c r="B443" t="s">
        <v>200</v>
      </c>
      <c r="C443" t="s">
        <v>538</v>
      </c>
      <c r="D443" t="s">
        <v>158</v>
      </c>
      <c r="E443" t="s">
        <v>159</v>
      </c>
      <c r="F443" t="s">
        <v>49</v>
      </c>
      <c r="G443" t="s">
        <v>50</v>
      </c>
      <c r="H443" t="s">
        <v>529</v>
      </c>
      <c r="I443" t="s">
        <v>160</v>
      </c>
      <c r="J443" t="s">
        <v>161</v>
      </c>
      <c r="K443">
        <v>3</v>
      </c>
      <c r="L443" t="s">
        <v>134</v>
      </c>
      <c r="M443" t="s">
        <v>162</v>
      </c>
      <c r="N443" t="s">
        <v>163</v>
      </c>
      <c r="O443">
        <v>12</v>
      </c>
      <c r="P443" t="s">
        <v>423</v>
      </c>
      <c r="Q443">
        <v>5000</v>
      </c>
      <c r="R443" t="s">
        <v>79</v>
      </c>
      <c r="S443">
        <v>5651</v>
      </c>
      <c r="T443" t="s">
        <v>310</v>
      </c>
      <c r="U443">
        <v>0</v>
      </c>
      <c r="V443" t="s">
        <v>46</v>
      </c>
      <c r="W443" s="1">
        <v>71050</v>
      </c>
      <c r="X443" s="1">
        <v>100000</v>
      </c>
      <c r="Y443" s="1">
        <v>71050</v>
      </c>
      <c r="Z443" s="1">
        <v>71050</v>
      </c>
      <c r="AA443" s="1">
        <v>71050</v>
      </c>
      <c r="AB443" s="2">
        <f t="shared" si="38"/>
        <v>0</v>
      </c>
      <c r="AC443" s="1">
        <v>71050</v>
      </c>
      <c r="AD443" s="2">
        <f t="shared" si="39"/>
        <v>0</v>
      </c>
      <c r="AE443" s="1">
        <v>71050</v>
      </c>
      <c r="AF443" s="2">
        <f t="shared" si="40"/>
        <v>0</v>
      </c>
      <c r="AG443" s="3">
        <f t="shared" si="41"/>
        <v>0</v>
      </c>
      <c r="AH443">
        <v>0</v>
      </c>
      <c r="AI443">
        <v>0</v>
      </c>
      <c r="AJ443">
        <v>0</v>
      </c>
      <c r="AK443" s="1">
        <v>28950</v>
      </c>
      <c r="AL443" s="1">
        <v>-28950</v>
      </c>
      <c r="AN443" s="1">
        <f t="shared" si="42"/>
        <v>71050</v>
      </c>
      <c r="AO443" s="1">
        <f t="shared" si="43"/>
        <v>0</v>
      </c>
    </row>
    <row r="444" spans="1:41" x14ac:dyDescent="0.3">
      <c r="A444" t="s">
        <v>199</v>
      </c>
      <c r="B444" t="s">
        <v>200</v>
      </c>
      <c r="C444" t="s">
        <v>539</v>
      </c>
      <c r="D444" t="s">
        <v>315</v>
      </c>
      <c r="E444" t="s">
        <v>316</v>
      </c>
      <c r="F444" t="s">
        <v>49</v>
      </c>
      <c r="G444" t="s">
        <v>50</v>
      </c>
      <c r="H444" t="s">
        <v>529</v>
      </c>
      <c r="I444" t="s">
        <v>132</v>
      </c>
      <c r="J444" t="s">
        <v>133</v>
      </c>
      <c r="K444">
        <v>3</v>
      </c>
      <c r="L444" t="s">
        <v>134</v>
      </c>
      <c r="M444" t="s">
        <v>317</v>
      </c>
      <c r="N444" t="s">
        <v>318</v>
      </c>
      <c r="O444">
        <v>39</v>
      </c>
      <c r="P444" t="s">
        <v>319</v>
      </c>
      <c r="Q444">
        <v>5000</v>
      </c>
      <c r="R444" t="s">
        <v>79</v>
      </c>
      <c r="S444">
        <v>5661</v>
      </c>
      <c r="T444" t="s">
        <v>324</v>
      </c>
      <c r="U444">
        <v>0</v>
      </c>
      <c r="V444" t="s">
        <v>46</v>
      </c>
      <c r="W444" s="1">
        <v>27747.200000000001</v>
      </c>
      <c r="X444" s="1">
        <v>581805</v>
      </c>
      <c r="Y444" s="1">
        <v>27747.200000000001</v>
      </c>
      <c r="Z444" s="1">
        <v>27747.200000000001</v>
      </c>
      <c r="AA444" s="1">
        <v>27747.200000000001</v>
      </c>
      <c r="AB444" s="2">
        <f t="shared" si="38"/>
        <v>0</v>
      </c>
      <c r="AC444" s="1">
        <v>27747.200000000001</v>
      </c>
      <c r="AD444" s="2">
        <f t="shared" si="39"/>
        <v>0</v>
      </c>
      <c r="AE444" s="1">
        <v>27747.200000000001</v>
      </c>
      <c r="AF444" s="2">
        <f t="shared" si="40"/>
        <v>0</v>
      </c>
      <c r="AG444" s="3">
        <f t="shared" si="41"/>
        <v>0</v>
      </c>
      <c r="AH444" s="1">
        <v>45000</v>
      </c>
      <c r="AI444">
        <v>0</v>
      </c>
      <c r="AJ444">
        <v>0</v>
      </c>
      <c r="AK444" s="1">
        <v>599057.80000000005</v>
      </c>
      <c r="AL444" s="1">
        <v>-554057.80000000005</v>
      </c>
      <c r="AN444" s="1">
        <f t="shared" si="42"/>
        <v>27747.200000000001</v>
      </c>
      <c r="AO444" s="1">
        <f t="shared" si="43"/>
        <v>0</v>
      </c>
    </row>
    <row r="445" spans="1:41" x14ac:dyDescent="0.3">
      <c r="A445" t="s">
        <v>199</v>
      </c>
      <c r="B445" t="s">
        <v>200</v>
      </c>
      <c r="C445" t="s">
        <v>538</v>
      </c>
      <c r="D445" t="s">
        <v>34</v>
      </c>
      <c r="E445" t="s">
        <v>35</v>
      </c>
      <c r="F445" t="s">
        <v>49</v>
      </c>
      <c r="G445" t="s">
        <v>50</v>
      </c>
      <c r="H445" t="s">
        <v>529</v>
      </c>
      <c r="I445" t="s">
        <v>51</v>
      </c>
      <c r="J445" t="s">
        <v>52</v>
      </c>
      <c r="K445">
        <v>6</v>
      </c>
      <c r="L445" t="s">
        <v>40</v>
      </c>
      <c r="M445" t="s">
        <v>53</v>
      </c>
      <c r="N445" t="s">
        <v>54</v>
      </c>
      <c r="O445">
        <v>21</v>
      </c>
      <c r="P445" t="s">
        <v>71</v>
      </c>
      <c r="Q445">
        <v>5000</v>
      </c>
      <c r="R445" t="s">
        <v>79</v>
      </c>
      <c r="S445">
        <v>5662</v>
      </c>
      <c r="T445" t="s">
        <v>391</v>
      </c>
      <c r="U445">
        <v>0</v>
      </c>
      <c r="V445" t="s">
        <v>46</v>
      </c>
      <c r="W445" s="1">
        <v>42224</v>
      </c>
      <c r="X445">
        <v>0</v>
      </c>
      <c r="Y445" s="1">
        <v>42224</v>
      </c>
      <c r="Z445" s="1">
        <v>42224</v>
      </c>
      <c r="AA445" s="1">
        <v>42224</v>
      </c>
      <c r="AB445" s="2">
        <f t="shared" si="38"/>
        <v>0</v>
      </c>
      <c r="AC445" s="1">
        <v>42224</v>
      </c>
      <c r="AD445" s="2">
        <f t="shared" si="39"/>
        <v>0</v>
      </c>
      <c r="AE445" s="1">
        <v>42224</v>
      </c>
      <c r="AF445" s="2">
        <f t="shared" si="40"/>
        <v>0</v>
      </c>
      <c r="AG445" s="3">
        <f t="shared" si="41"/>
        <v>0</v>
      </c>
      <c r="AH445" s="1">
        <v>42224</v>
      </c>
      <c r="AI445">
        <v>0</v>
      </c>
      <c r="AJ445">
        <v>0</v>
      </c>
      <c r="AK445">
        <v>0</v>
      </c>
      <c r="AL445" s="1">
        <v>42224</v>
      </c>
      <c r="AN445" s="1">
        <f t="shared" si="42"/>
        <v>42224</v>
      </c>
      <c r="AO445" s="1">
        <f t="shared" si="43"/>
        <v>0</v>
      </c>
    </row>
    <row r="446" spans="1:41" x14ac:dyDescent="0.3">
      <c r="A446" t="s">
        <v>199</v>
      </c>
      <c r="B446" t="s">
        <v>200</v>
      </c>
      <c r="C446" t="s">
        <v>539</v>
      </c>
      <c r="D446" t="s">
        <v>201</v>
      </c>
      <c r="E446" t="s">
        <v>202</v>
      </c>
      <c r="F446" t="s">
        <v>49</v>
      </c>
      <c r="G446" t="s">
        <v>50</v>
      </c>
      <c r="H446" t="s">
        <v>529</v>
      </c>
      <c r="I446" t="s">
        <v>220</v>
      </c>
      <c r="J446" t="s">
        <v>221</v>
      </c>
      <c r="K446">
        <v>4</v>
      </c>
      <c r="L446" t="s">
        <v>222</v>
      </c>
      <c r="M446" t="s">
        <v>223</v>
      </c>
      <c r="N446" t="s">
        <v>224</v>
      </c>
      <c r="O446">
        <v>48</v>
      </c>
      <c r="P446" t="s">
        <v>225</v>
      </c>
      <c r="Q446">
        <v>5000</v>
      </c>
      <c r="R446" t="s">
        <v>79</v>
      </c>
      <c r="S446">
        <v>5671</v>
      </c>
      <c r="T446" t="s">
        <v>230</v>
      </c>
      <c r="U446">
        <v>0</v>
      </c>
      <c r="V446" t="s">
        <v>46</v>
      </c>
      <c r="W446">
        <v>0</v>
      </c>
      <c r="X446" s="1">
        <v>100000</v>
      </c>
      <c r="Y446">
        <v>0</v>
      </c>
      <c r="Z446">
        <v>0</v>
      </c>
      <c r="AA446">
        <v>0</v>
      </c>
      <c r="AB446" s="2">
        <f t="shared" si="38"/>
        <v>0</v>
      </c>
      <c r="AC446">
        <v>0</v>
      </c>
      <c r="AD446" s="2">
        <f t="shared" si="39"/>
        <v>0</v>
      </c>
      <c r="AE446">
        <v>0</v>
      </c>
      <c r="AF446" s="2">
        <f t="shared" si="40"/>
        <v>0</v>
      </c>
      <c r="AG446" s="3">
        <f t="shared" si="41"/>
        <v>0</v>
      </c>
      <c r="AH446">
        <v>0</v>
      </c>
      <c r="AI446">
        <v>0</v>
      </c>
      <c r="AJ446">
        <v>0</v>
      </c>
      <c r="AK446" s="1">
        <v>100000</v>
      </c>
      <c r="AL446" s="1">
        <v>-100000</v>
      </c>
      <c r="AN446" s="1">
        <f t="shared" si="42"/>
        <v>0</v>
      </c>
      <c r="AO446" s="1">
        <f t="shared" si="43"/>
        <v>0</v>
      </c>
    </row>
    <row r="447" spans="1:41" x14ac:dyDescent="0.3">
      <c r="A447" t="s">
        <v>199</v>
      </c>
      <c r="B447" t="s">
        <v>200</v>
      </c>
      <c r="C447" t="s">
        <v>539</v>
      </c>
      <c r="D447" t="s">
        <v>270</v>
      </c>
      <c r="E447" t="s">
        <v>271</v>
      </c>
      <c r="F447" t="s">
        <v>110</v>
      </c>
      <c r="G447" t="s">
        <v>111</v>
      </c>
      <c r="H447" t="s">
        <v>529</v>
      </c>
      <c r="I447" t="s">
        <v>272</v>
      </c>
      <c r="J447" t="s">
        <v>273</v>
      </c>
      <c r="K447">
        <v>4</v>
      </c>
      <c r="L447" t="s">
        <v>222</v>
      </c>
      <c r="M447" t="s">
        <v>274</v>
      </c>
      <c r="N447" t="s">
        <v>275</v>
      </c>
      <c r="O447">
        <v>56</v>
      </c>
      <c r="P447" t="s">
        <v>276</v>
      </c>
      <c r="Q447">
        <v>5000</v>
      </c>
      <c r="R447" t="s">
        <v>79</v>
      </c>
      <c r="S447">
        <v>5671</v>
      </c>
      <c r="T447" t="s">
        <v>230</v>
      </c>
      <c r="U447">
        <v>0</v>
      </c>
      <c r="V447" t="s">
        <v>46</v>
      </c>
      <c r="W447" s="1">
        <v>2611.6799999999998</v>
      </c>
      <c r="X447">
        <v>0</v>
      </c>
      <c r="Y447" s="1">
        <v>2611.6799999999998</v>
      </c>
      <c r="Z447" s="1">
        <v>2611.6799999999998</v>
      </c>
      <c r="AA447" s="1">
        <v>2611.6799999999998</v>
      </c>
      <c r="AB447" s="2">
        <f t="shared" si="38"/>
        <v>0</v>
      </c>
      <c r="AC447">
        <v>0</v>
      </c>
      <c r="AD447" s="2">
        <f t="shared" si="39"/>
        <v>2611.6799999999998</v>
      </c>
      <c r="AE447">
        <v>0</v>
      </c>
      <c r="AF447" s="2">
        <f t="shared" si="40"/>
        <v>0</v>
      </c>
      <c r="AG447" s="3">
        <f t="shared" si="41"/>
        <v>0</v>
      </c>
      <c r="AH447">
        <v>0</v>
      </c>
      <c r="AI447" s="1">
        <v>10000</v>
      </c>
      <c r="AJ447">
        <v>0</v>
      </c>
      <c r="AK447" s="1">
        <v>7388.32</v>
      </c>
      <c r="AL447" s="1">
        <v>2611.6799999999998</v>
      </c>
      <c r="AN447" s="1">
        <f t="shared" si="42"/>
        <v>2611.6799999999998</v>
      </c>
      <c r="AO447" s="1">
        <f t="shared" si="43"/>
        <v>0</v>
      </c>
    </row>
    <row r="448" spans="1:41" x14ac:dyDescent="0.3">
      <c r="A448" t="s">
        <v>199</v>
      </c>
      <c r="B448" t="s">
        <v>200</v>
      </c>
      <c r="C448" t="s">
        <v>538</v>
      </c>
      <c r="D448" t="s">
        <v>34</v>
      </c>
      <c r="E448" t="s">
        <v>35</v>
      </c>
      <c r="F448" t="s">
        <v>49</v>
      </c>
      <c r="G448" t="s">
        <v>50</v>
      </c>
      <c r="H448" t="s">
        <v>529</v>
      </c>
      <c r="I448" t="s">
        <v>132</v>
      </c>
      <c r="J448" t="s">
        <v>133</v>
      </c>
      <c r="K448">
        <v>3</v>
      </c>
      <c r="L448" t="s">
        <v>134</v>
      </c>
      <c r="M448" t="s">
        <v>402</v>
      </c>
      <c r="N448" t="s">
        <v>403</v>
      </c>
      <c r="O448">
        <v>33</v>
      </c>
      <c r="P448" t="s">
        <v>404</v>
      </c>
      <c r="Q448">
        <v>5000</v>
      </c>
      <c r="R448" t="s">
        <v>79</v>
      </c>
      <c r="S448">
        <v>5671</v>
      </c>
      <c r="T448" t="s">
        <v>230</v>
      </c>
      <c r="U448">
        <v>0</v>
      </c>
      <c r="V448" t="s">
        <v>46</v>
      </c>
      <c r="W448" s="1">
        <v>1985171.12</v>
      </c>
      <c r="X448">
        <v>0</v>
      </c>
      <c r="Y448" s="1">
        <v>1985171.12</v>
      </c>
      <c r="Z448" s="1">
        <v>1985171.12</v>
      </c>
      <c r="AA448" s="1">
        <v>1890309.48</v>
      </c>
      <c r="AB448" s="2">
        <f t="shared" si="38"/>
        <v>94861.64000000013</v>
      </c>
      <c r="AC448" s="1">
        <v>1890309.48</v>
      </c>
      <c r="AD448" s="2">
        <f t="shared" si="39"/>
        <v>0</v>
      </c>
      <c r="AE448" s="1">
        <v>1833237.48</v>
      </c>
      <c r="AF448" s="2">
        <f t="shared" si="40"/>
        <v>57072</v>
      </c>
      <c r="AG448" s="3">
        <f t="shared" si="41"/>
        <v>0</v>
      </c>
      <c r="AH448" s="1">
        <v>1000000</v>
      </c>
      <c r="AI448" s="1">
        <v>1006747.12</v>
      </c>
      <c r="AJ448">
        <v>0</v>
      </c>
      <c r="AK448" s="1">
        <v>21576</v>
      </c>
      <c r="AL448" s="1">
        <v>1985171.12</v>
      </c>
      <c r="AN448" s="1">
        <f t="shared" si="42"/>
        <v>1985171.12</v>
      </c>
      <c r="AO448" s="1">
        <f t="shared" si="43"/>
        <v>0</v>
      </c>
    </row>
    <row r="449" spans="1:41" x14ac:dyDescent="0.3">
      <c r="A449" t="s">
        <v>199</v>
      </c>
      <c r="B449" t="s">
        <v>200</v>
      </c>
      <c r="C449" t="s">
        <v>540</v>
      </c>
      <c r="D449" t="s">
        <v>431</v>
      </c>
      <c r="E449" t="s">
        <v>432</v>
      </c>
      <c r="F449" t="s">
        <v>49</v>
      </c>
      <c r="G449" t="s">
        <v>50</v>
      </c>
      <c r="H449" t="s">
        <v>529</v>
      </c>
      <c r="I449" t="s">
        <v>406</v>
      </c>
      <c r="J449" t="s">
        <v>407</v>
      </c>
      <c r="K449">
        <v>8</v>
      </c>
      <c r="L449" t="s">
        <v>433</v>
      </c>
      <c r="M449" t="s">
        <v>438</v>
      </c>
      <c r="N449" t="s">
        <v>439</v>
      </c>
      <c r="O449">
        <v>42</v>
      </c>
      <c r="P449" t="s">
        <v>440</v>
      </c>
      <c r="Q449">
        <v>5000</v>
      </c>
      <c r="R449" t="s">
        <v>79</v>
      </c>
      <c r="S449">
        <v>5671</v>
      </c>
      <c r="T449" t="s">
        <v>230</v>
      </c>
      <c r="U449">
        <v>0</v>
      </c>
      <c r="V449" t="s">
        <v>46</v>
      </c>
      <c r="W449" s="1">
        <v>148480</v>
      </c>
      <c r="X449">
        <v>0</v>
      </c>
      <c r="Y449" s="1">
        <v>148480</v>
      </c>
      <c r="Z449" s="1">
        <v>148480</v>
      </c>
      <c r="AA449" s="1">
        <v>148480</v>
      </c>
      <c r="AB449" s="2">
        <f t="shared" si="38"/>
        <v>0</v>
      </c>
      <c r="AC449">
        <v>0</v>
      </c>
      <c r="AD449" s="2">
        <f t="shared" si="39"/>
        <v>148480</v>
      </c>
      <c r="AE449">
        <v>0</v>
      </c>
      <c r="AF449" s="2">
        <f t="shared" si="40"/>
        <v>0</v>
      </c>
      <c r="AG449" s="3">
        <f t="shared" si="41"/>
        <v>0</v>
      </c>
      <c r="AH449">
        <v>0</v>
      </c>
      <c r="AI449" s="1">
        <v>150000</v>
      </c>
      <c r="AJ449">
        <v>0</v>
      </c>
      <c r="AK449" s="1">
        <v>1520</v>
      </c>
      <c r="AL449" s="1">
        <v>148480</v>
      </c>
      <c r="AN449" s="1">
        <f t="shared" si="42"/>
        <v>148480</v>
      </c>
      <c r="AO449" s="1">
        <f t="shared" si="43"/>
        <v>0</v>
      </c>
    </row>
    <row r="450" spans="1:41" x14ac:dyDescent="0.3">
      <c r="A450" t="s">
        <v>199</v>
      </c>
      <c r="B450" t="s">
        <v>200</v>
      </c>
      <c r="C450" t="s">
        <v>539</v>
      </c>
      <c r="D450" t="s">
        <v>91</v>
      </c>
      <c r="E450" t="s">
        <v>92</v>
      </c>
      <c r="F450" t="s">
        <v>93</v>
      </c>
      <c r="G450" t="s">
        <v>94</v>
      </c>
      <c r="H450" t="s">
        <v>529</v>
      </c>
      <c r="I450" t="s">
        <v>95</v>
      </c>
      <c r="J450" t="s">
        <v>96</v>
      </c>
      <c r="K450">
        <v>5</v>
      </c>
      <c r="L450" t="s">
        <v>97</v>
      </c>
      <c r="M450" t="s">
        <v>98</v>
      </c>
      <c r="N450" t="s">
        <v>99</v>
      </c>
      <c r="O450">
        <v>25</v>
      </c>
      <c r="P450" t="s">
        <v>100</v>
      </c>
      <c r="Q450">
        <v>5000</v>
      </c>
      <c r="R450" t="s">
        <v>79</v>
      </c>
      <c r="S450">
        <v>5671</v>
      </c>
      <c r="T450" t="s">
        <v>230</v>
      </c>
      <c r="U450">
        <v>0</v>
      </c>
      <c r="V450" t="s">
        <v>46</v>
      </c>
      <c r="W450" s="1">
        <v>186600</v>
      </c>
      <c r="X450" s="1">
        <v>250000</v>
      </c>
      <c r="Y450" s="1">
        <v>186600</v>
      </c>
      <c r="Z450" s="1">
        <v>186600</v>
      </c>
      <c r="AA450" s="1">
        <v>186600</v>
      </c>
      <c r="AB450" s="2">
        <f t="shared" si="38"/>
        <v>0</v>
      </c>
      <c r="AC450" s="1">
        <v>186600</v>
      </c>
      <c r="AD450" s="2">
        <f t="shared" si="39"/>
        <v>0</v>
      </c>
      <c r="AE450" s="1">
        <v>186600</v>
      </c>
      <c r="AF450" s="2">
        <f t="shared" si="40"/>
        <v>0</v>
      </c>
      <c r="AG450" s="3">
        <f t="shared" si="41"/>
        <v>0</v>
      </c>
      <c r="AH450">
        <v>0</v>
      </c>
      <c r="AI450">
        <v>0</v>
      </c>
      <c r="AJ450">
        <v>0</v>
      </c>
      <c r="AK450" s="1">
        <v>63400</v>
      </c>
      <c r="AL450" s="1">
        <v>-63400</v>
      </c>
      <c r="AN450" s="1">
        <f t="shared" si="42"/>
        <v>186600</v>
      </c>
      <c r="AO450" s="1">
        <f t="shared" si="43"/>
        <v>0</v>
      </c>
    </row>
    <row r="451" spans="1:41" x14ac:dyDescent="0.3">
      <c r="A451" s="10" t="s">
        <v>106</v>
      </c>
      <c r="B451" t="s">
        <v>107</v>
      </c>
      <c r="C451" t="s">
        <v>540</v>
      </c>
      <c r="D451" t="s">
        <v>122</v>
      </c>
      <c r="E451" t="s">
        <v>123</v>
      </c>
      <c r="F451" t="s">
        <v>49</v>
      </c>
      <c r="G451" t="s">
        <v>50</v>
      </c>
      <c r="H451" t="s">
        <v>529</v>
      </c>
      <c r="I451" t="s">
        <v>124</v>
      </c>
      <c r="J451" t="s">
        <v>125</v>
      </c>
      <c r="K451">
        <v>6</v>
      </c>
      <c r="L451" t="s">
        <v>40</v>
      </c>
      <c r="M451" t="s">
        <v>126</v>
      </c>
      <c r="N451" t="s">
        <v>127</v>
      </c>
      <c r="O451">
        <v>50</v>
      </c>
      <c r="P451" t="s">
        <v>128</v>
      </c>
      <c r="Q451">
        <v>5000</v>
      </c>
      <c r="R451" t="s">
        <v>79</v>
      </c>
      <c r="S451">
        <v>5691</v>
      </c>
      <c r="T451" t="s">
        <v>129</v>
      </c>
      <c r="U451">
        <v>0</v>
      </c>
      <c r="V451" t="s">
        <v>46</v>
      </c>
      <c r="W451" s="1">
        <v>70724000</v>
      </c>
      <c r="X451" s="1">
        <v>34907948</v>
      </c>
      <c r="Y451" s="1">
        <v>70723059.019999996</v>
      </c>
      <c r="Z451" s="1">
        <v>70723059.019999996</v>
      </c>
      <c r="AA451" s="1">
        <v>70723059.019999996</v>
      </c>
      <c r="AB451" s="2">
        <f t="shared" si="38"/>
        <v>0</v>
      </c>
      <c r="AC451">
        <v>0</v>
      </c>
      <c r="AD451" s="2">
        <f t="shared" si="39"/>
        <v>70723059.019999996</v>
      </c>
      <c r="AE451">
        <v>0</v>
      </c>
      <c r="AF451" s="2">
        <f t="shared" si="40"/>
        <v>0</v>
      </c>
      <c r="AG451" s="3">
        <f t="shared" si="41"/>
        <v>940.98000000417233</v>
      </c>
      <c r="AH451" s="1">
        <v>35816052</v>
      </c>
      <c r="AI451">
        <v>0</v>
      </c>
      <c r="AJ451">
        <v>0</v>
      </c>
      <c r="AK451">
        <v>0</v>
      </c>
      <c r="AL451" s="1">
        <v>35816052</v>
      </c>
      <c r="AM451" s="5">
        <v>-940.98</v>
      </c>
      <c r="AN451" s="1">
        <f t="shared" si="42"/>
        <v>70723059.019999996</v>
      </c>
      <c r="AO451" s="1">
        <f t="shared" si="43"/>
        <v>0</v>
      </c>
    </row>
    <row r="452" spans="1:41" x14ac:dyDescent="0.3">
      <c r="A452" t="s">
        <v>199</v>
      </c>
      <c r="B452" t="s">
        <v>200</v>
      </c>
      <c r="C452" t="s">
        <v>539</v>
      </c>
      <c r="D452" t="s">
        <v>270</v>
      </c>
      <c r="E452" t="s">
        <v>271</v>
      </c>
      <c r="F452" t="s">
        <v>110</v>
      </c>
      <c r="G452" t="s">
        <v>111</v>
      </c>
      <c r="H452" t="s">
        <v>529</v>
      </c>
      <c r="I452" t="s">
        <v>272</v>
      </c>
      <c r="J452" t="s">
        <v>273</v>
      </c>
      <c r="K452">
        <v>4</v>
      </c>
      <c r="L452" t="s">
        <v>222</v>
      </c>
      <c r="M452" t="s">
        <v>274</v>
      </c>
      <c r="N452" t="s">
        <v>275</v>
      </c>
      <c r="O452">
        <v>56</v>
      </c>
      <c r="P452" t="s">
        <v>276</v>
      </c>
      <c r="Q452">
        <v>5000</v>
      </c>
      <c r="R452" t="s">
        <v>79</v>
      </c>
      <c r="S452">
        <v>5691</v>
      </c>
      <c r="T452" t="s">
        <v>129</v>
      </c>
      <c r="U452">
        <v>0</v>
      </c>
      <c r="V452" t="s">
        <v>46</v>
      </c>
      <c r="W452">
        <v>0</v>
      </c>
      <c r="X452">
        <v>0</v>
      </c>
      <c r="Y452">
        <v>0</v>
      </c>
      <c r="Z452">
        <v>0</v>
      </c>
      <c r="AA452">
        <v>0</v>
      </c>
      <c r="AB452" s="2">
        <f t="shared" si="38"/>
        <v>0</v>
      </c>
      <c r="AC452">
        <v>0</v>
      </c>
      <c r="AD452" s="2">
        <f t="shared" si="39"/>
        <v>0</v>
      </c>
      <c r="AE452">
        <v>0</v>
      </c>
      <c r="AF452" s="2">
        <f t="shared" si="40"/>
        <v>0</v>
      </c>
      <c r="AG452" s="3">
        <f t="shared" si="41"/>
        <v>0</v>
      </c>
      <c r="AH452">
        <v>0</v>
      </c>
      <c r="AI452" s="1">
        <v>20000</v>
      </c>
      <c r="AJ452">
        <v>0</v>
      </c>
      <c r="AK452" s="1">
        <v>20000</v>
      </c>
      <c r="AL452">
        <v>0</v>
      </c>
      <c r="AN452" s="1">
        <f t="shared" si="42"/>
        <v>0</v>
      </c>
      <c r="AO452" s="1">
        <f t="shared" si="43"/>
        <v>0</v>
      </c>
    </row>
    <row r="453" spans="1:41" x14ac:dyDescent="0.3">
      <c r="A453" t="s">
        <v>199</v>
      </c>
      <c r="B453" t="s">
        <v>200</v>
      </c>
      <c r="C453" t="s">
        <v>539</v>
      </c>
      <c r="D453" t="s">
        <v>315</v>
      </c>
      <c r="E453" t="s">
        <v>316</v>
      </c>
      <c r="F453" t="s">
        <v>49</v>
      </c>
      <c r="G453" t="s">
        <v>50</v>
      </c>
      <c r="H453" t="s">
        <v>529</v>
      </c>
      <c r="I453" t="s">
        <v>132</v>
      </c>
      <c r="J453" t="s">
        <v>133</v>
      </c>
      <c r="K453">
        <v>3</v>
      </c>
      <c r="L453" t="s">
        <v>134</v>
      </c>
      <c r="M453" t="s">
        <v>317</v>
      </c>
      <c r="N453" t="s">
        <v>318</v>
      </c>
      <c r="O453">
        <v>39</v>
      </c>
      <c r="P453" t="s">
        <v>319</v>
      </c>
      <c r="Q453">
        <v>5000</v>
      </c>
      <c r="R453" t="s">
        <v>79</v>
      </c>
      <c r="S453">
        <v>5691</v>
      </c>
      <c r="T453" t="s">
        <v>129</v>
      </c>
      <c r="U453">
        <v>0</v>
      </c>
      <c r="V453" t="s">
        <v>46</v>
      </c>
      <c r="W453" s="1">
        <v>66575.839999999997</v>
      </c>
      <c r="X453" s="1">
        <v>92000</v>
      </c>
      <c r="Y453" s="1">
        <v>66575.839999999997</v>
      </c>
      <c r="Z453" s="1">
        <v>66575.839999999997</v>
      </c>
      <c r="AA453" s="1">
        <v>66575.839999999997</v>
      </c>
      <c r="AB453" s="2">
        <f t="shared" si="38"/>
        <v>0</v>
      </c>
      <c r="AC453" s="1">
        <v>66575.839999999997</v>
      </c>
      <c r="AD453" s="2">
        <f t="shared" si="39"/>
        <v>0</v>
      </c>
      <c r="AE453" s="1">
        <v>66575.839999999997</v>
      </c>
      <c r="AF453" s="2">
        <f t="shared" si="40"/>
        <v>0</v>
      </c>
      <c r="AG453" s="3">
        <f t="shared" si="41"/>
        <v>0</v>
      </c>
      <c r="AH453">
        <v>0</v>
      </c>
      <c r="AI453">
        <v>0</v>
      </c>
      <c r="AJ453">
        <v>0</v>
      </c>
      <c r="AK453" s="1">
        <v>25424.16</v>
      </c>
      <c r="AL453" s="1">
        <v>-25424.16</v>
      </c>
      <c r="AN453" s="1">
        <f t="shared" si="42"/>
        <v>66575.839999999997</v>
      </c>
      <c r="AO453" s="1">
        <f t="shared" si="43"/>
        <v>0</v>
      </c>
    </row>
    <row r="454" spans="1:41" x14ac:dyDescent="0.3">
      <c r="A454" t="s">
        <v>199</v>
      </c>
      <c r="B454" t="s">
        <v>200</v>
      </c>
      <c r="C454" t="s">
        <v>538</v>
      </c>
      <c r="D454" t="s">
        <v>158</v>
      </c>
      <c r="E454" t="s">
        <v>159</v>
      </c>
      <c r="F454" t="s">
        <v>49</v>
      </c>
      <c r="G454" t="s">
        <v>50</v>
      </c>
      <c r="H454" t="s">
        <v>529</v>
      </c>
      <c r="I454" t="s">
        <v>160</v>
      </c>
      <c r="J454" t="s">
        <v>161</v>
      </c>
      <c r="K454">
        <v>3</v>
      </c>
      <c r="L454" t="s">
        <v>134</v>
      </c>
      <c r="M454" t="s">
        <v>162</v>
      </c>
      <c r="N454" t="s">
        <v>163</v>
      </c>
      <c r="O454">
        <v>12</v>
      </c>
      <c r="P454" t="s">
        <v>423</v>
      </c>
      <c r="Q454">
        <v>5000</v>
      </c>
      <c r="R454" t="s">
        <v>79</v>
      </c>
      <c r="S454">
        <v>5691</v>
      </c>
      <c r="T454" t="s">
        <v>129</v>
      </c>
      <c r="U454">
        <v>0</v>
      </c>
      <c r="V454" t="s">
        <v>46</v>
      </c>
      <c r="W454" s="1">
        <v>1581950</v>
      </c>
      <c r="X454" s="1">
        <v>1000000</v>
      </c>
      <c r="Y454" s="1">
        <v>1581950</v>
      </c>
      <c r="Z454" s="1">
        <v>1581950</v>
      </c>
      <c r="AA454" s="1">
        <v>1581950</v>
      </c>
      <c r="AB454" s="2">
        <f t="shared" si="38"/>
        <v>0</v>
      </c>
      <c r="AC454" s="1">
        <v>1581950</v>
      </c>
      <c r="AD454" s="2">
        <f t="shared" si="39"/>
        <v>0</v>
      </c>
      <c r="AE454" s="1">
        <v>1581950</v>
      </c>
      <c r="AF454" s="2">
        <f t="shared" si="40"/>
        <v>0</v>
      </c>
      <c r="AG454" s="3">
        <f t="shared" si="41"/>
        <v>0</v>
      </c>
      <c r="AH454" s="1">
        <v>581950</v>
      </c>
      <c r="AI454">
        <v>0</v>
      </c>
      <c r="AJ454">
        <v>0</v>
      </c>
      <c r="AK454">
        <v>0</v>
      </c>
      <c r="AL454" s="1">
        <v>581950</v>
      </c>
      <c r="AN454" s="1">
        <f t="shared" si="42"/>
        <v>1581950</v>
      </c>
      <c r="AO454" s="1">
        <f t="shared" si="43"/>
        <v>0</v>
      </c>
    </row>
    <row r="455" spans="1:41" x14ac:dyDescent="0.3">
      <c r="A455" t="s">
        <v>199</v>
      </c>
      <c r="B455" t="s">
        <v>200</v>
      </c>
      <c r="C455" t="s">
        <v>539</v>
      </c>
      <c r="D455" t="s">
        <v>201</v>
      </c>
      <c r="E455" t="s">
        <v>202</v>
      </c>
      <c r="F455" t="s">
        <v>49</v>
      </c>
      <c r="G455" t="s">
        <v>50</v>
      </c>
      <c r="H455" t="s">
        <v>529</v>
      </c>
      <c r="I455" t="s">
        <v>220</v>
      </c>
      <c r="J455" t="s">
        <v>221</v>
      </c>
      <c r="K455">
        <v>4</v>
      </c>
      <c r="L455" t="s">
        <v>222</v>
      </c>
      <c r="M455" t="s">
        <v>223</v>
      </c>
      <c r="N455" t="s">
        <v>224</v>
      </c>
      <c r="O455">
        <v>48</v>
      </c>
      <c r="P455" t="s">
        <v>225</v>
      </c>
      <c r="Q455">
        <v>5000</v>
      </c>
      <c r="R455" t="s">
        <v>79</v>
      </c>
      <c r="S455">
        <v>5781</v>
      </c>
      <c r="T455" t="s">
        <v>231</v>
      </c>
      <c r="U455">
        <v>0</v>
      </c>
      <c r="V455" t="s">
        <v>46</v>
      </c>
      <c r="W455">
        <v>0</v>
      </c>
      <c r="X455" s="1">
        <v>50000</v>
      </c>
      <c r="Y455">
        <v>0</v>
      </c>
      <c r="Z455">
        <v>0</v>
      </c>
      <c r="AA455">
        <v>0</v>
      </c>
      <c r="AB455" s="2">
        <f t="shared" si="38"/>
        <v>0</v>
      </c>
      <c r="AC455">
        <v>0</v>
      </c>
      <c r="AD455" s="2">
        <f t="shared" si="39"/>
        <v>0</v>
      </c>
      <c r="AE455">
        <v>0</v>
      </c>
      <c r="AF455" s="2">
        <f t="shared" si="40"/>
        <v>0</v>
      </c>
      <c r="AG455" s="3">
        <f t="shared" si="41"/>
        <v>0</v>
      </c>
      <c r="AH455">
        <v>0</v>
      </c>
      <c r="AI455">
        <v>0</v>
      </c>
      <c r="AJ455">
        <v>0</v>
      </c>
      <c r="AK455" s="1">
        <v>50000</v>
      </c>
      <c r="AL455" s="1">
        <v>-50000</v>
      </c>
      <c r="AN455" s="1">
        <f t="shared" si="42"/>
        <v>0</v>
      </c>
      <c r="AO455" s="1">
        <f t="shared" si="43"/>
        <v>0</v>
      </c>
    </row>
    <row r="456" spans="1:41" x14ac:dyDescent="0.3">
      <c r="A456" t="s">
        <v>179</v>
      </c>
      <c r="B456" t="s">
        <v>180</v>
      </c>
      <c r="C456" t="s">
        <v>538</v>
      </c>
      <c r="D456" t="s">
        <v>34</v>
      </c>
      <c r="E456" t="s">
        <v>35</v>
      </c>
      <c r="F456" t="s">
        <v>36</v>
      </c>
      <c r="G456" t="s">
        <v>37</v>
      </c>
      <c r="H456" t="s">
        <v>529</v>
      </c>
      <c r="I456" t="s">
        <v>38</v>
      </c>
      <c r="J456" t="s">
        <v>39</v>
      </c>
      <c r="K456">
        <v>6</v>
      </c>
      <c r="L456" t="s">
        <v>40</v>
      </c>
      <c r="M456" t="s">
        <v>41</v>
      </c>
      <c r="N456" t="s">
        <v>42</v>
      </c>
      <c r="O456">
        <v>19</v>
      </c>
      <c r="P456" t="s">
        <v>43</v>
      </c>
      <c r="Q456">
        <v>5000</v>
      </c>
      <c r="R456" t="s">
        <v>79</v>
      </c>
      <c r="S456">
        <v>5811</v>
      </c>
      <c r="T456" t="s">
        <v>181</v>
      </c>
      <c r="U456">
        <v>0</v>
      </c>
      <c r="V456" t="s">
        <v>46</v>
      </c>
      <c r="W456">
        <v>0</v>
      </c>
      <c r="X456" s="1">
        <v>8000000</v>
      </c>
      <c r="Y456" s="1">
        <v>1127888.92</v>
      </c>
      <c r="Z456" s="1">
        <v>1127888.92</v>
      </c>
      <c r="AA456" s="1">
        <v>1127888.92</v>
      </c>
      <c r="AB456" s="2">
        <f t="shared" ref="AB456:AB493" si="44">Z456-AA456</f>
        <v>0</v>
      </c>
      <c r="AC456" s="1">
        <v>1127888.92</v>
      </c>
      <c r="AD456" s="2">
        <f t="shared" ref="AD456:AD493" si="45">AA456-AC456</f>
        <v>0</v>
      </c>
      <c r="AE456" s="1">
        <v>1127888.92</v>
      </c>
      <c r="AF456" s="2">
        <f t="shared" ref="AF456:AF493" si="46">AC456-AE456</f>
        <v>0</v>
      </c>
      <c r="AG456" s="3">
        <f t="shared" ref="AG456:AG493" si="47">W456-Y456</f>
        <v>-1127888.92</v>
      </c>
      <c r="AH456">
        <v>0</v>
      </c>
      <c r="AI456">
        <v>0</v>
      </c>
      <c r="AJ456">
        <v>0</v>
      </c>
      <c r="AK456" s="1">
        <v>8000000</v>
      </c>
      <c r="AL456" s="1">
        <v>-8000000</v>
      </c>
      <c r="AM456" s="5">
        <v>1127888.92</v>
      </c>
      <c r="AN456" s="1">
        <f t="shared" si="42"/>
        <v>1127888.92</v>
      </c>
      <c r="AO456" s="1">
        <f t="shared" si="43"/>
        <v>0</v>
      </c>
    </row>
    <row r="457" spans="1:41" x14ac:dyDescent="0.3">
      <c r="A457" t="s">
        <v>179</v>
      </c>
      <c r="B457" t="s">
        <v>180</v>
      </c>
      <c r="C457" t="s">
        <v>538</v>
      </c>
      <c r="D457" t="s">
        <v>34</v>
      </c>
      <c r="E457" t="s">
        <v>35</v>
      </c>
      <c r="F457" t="s">
        <v>182</v>
      </c>
      <c r="G457" t="s">
        <v>183</v>
      </c>
      <c r="H457" t="s">
        <v>529</v>
      </c>
      <c r="I457" t="s">
        <v>160</v>
      </c>
      <c r="J457" t="s">
        <v>161</v>
      </c>
      <c r="K457">
        <v>1</v>
      </c>
      <c r="L457" t="s">
        <v>184</v>
      </c>
      <c r="M457" t="s">
        <v>185</v>
      </c>
      <c r="N457" t="s">
        <v>186</v>
      </c>
      <c r="O457">
        <v>7</v>
      </c>
      <c r="P457" t="s">
        <v>187</v>
      </c>
      <c r="Q457">
        <v>5000</v>
      </c>
      <c r="R457" t="s">
        <v>79</v>
      </c>
      <c r="S457">
        <v>5811</v>
      </c>
      <c r="T457" t="s">
        <v>181</v>
      </c>
      <c r="U457">
        <v>0</v>
      </c>
      <c r="V457" t="s">
        <v>46</v>
      </c>
      <c r="W457" s="1">
        <v>8970600</v>
      </c>
      <c r="X457">
        <v>0</v>
      </c>
      <c r="Y457" s="1">
        <v>8970600</v>
      </c>
      <c r="Z457" s="1">
        <v>8970600</v>
      </c>
      <c r="AA457" s="1">
        <v>8970600</v>
      </c>
      <c r="AB457" s="2">
        <f t="shared" si="44"/>
        <v>0</v>
      </c>
      <c r="AC457" s="1">
        <v>8970600</v>
      </c>
      <c r="AD457" s="2">
        <f t="shared" si="45"/>
        <v>0</v>
      </c>
      <c r="AE457" s="1">
        <v>8970600</v>
      </c>
      <c r="AF457" s="2">
        <f t="shared" si="46"/>
        <v>0</v>
      </c>
      <c r="AG457" s="3">
        <f t="shared" si="47"/>
        <v>0</v>
      </c>
      <c r="AH457" s="1">
        <v>970600</v>
      </c>
      <c r="AI457" s="1">
        <v>8000000</v>
      </c>
      <c r="AJ457">
        <v>0</v>
      </c>
      <c r="AK457">
        <v>0</v>
      </c>
      <c r="AL457" s="1">
        <v>8970600</v>
      </c>
      <c r="AN457" s="1">
        <f t="shared" ref="AN457:AN493" si="48">W457+AM457</f>
        <v>8970600</v>
      </c>
      <c r="AO457" s="1">
        <f t="shared" ref="AO457:AO493" si="49">AN457-Y457</f>
        <v>0</v>
      </c>
    </row>
    <row r="458" spans="1:41" x14ac:dyDescent="0.3">
      <c r="A458" t="s">
        <v>199</v>
      </c>
      <c r="B458" t="s">
        <v>200</v>
      </c>
      <c r="C458" t="s">
        <v>538</v>
      </c>
      <c r="D458" t="s">
        <v>34</v>
      </c>
      <c r="E458" t="s">
        <v>35</v>
      </c>
      <c r="F458" t="s">
        <v>36</v>
      </c>
      <c r="G458" t="s">
        <v>37</v>
      </c>
      <c r="H458" t="s">
        <v>529</v>
      </c>
      <c r="I458" t="s">
        <v>38</v>
      </c>
      <c r="J458" t="s">
        <v>39</v>
      </c>
      <c r="K458">
        <v>6</v>
      </c>
      <c r="L458" t="s">
        <v>40</v>
      </c>
      <c r="M458" t="s">
        <v>41</v>
      </c>
      <c r="N458" t="s">
        <v>42</v>
      </c>
      <c r="O458">
        <v>19</v>
      </c>
      <c r="P458" t="s">
        <v>43</v>
      </c>
      <c r="Q458">
        <v>5000</v>
      </c>
      <c r="R458" t="s">
        <v>79</v>
      </c>
      <c r="S458">
        <v>5811</v>
      </c>
      <c r="T458" t="s">
        <v>181</v>
      </c>
      <c r="U458">
        <v>0</v>
      </c>
      <c r="V458" t="s">
        <v>46</v>
      </c>
      <c r="W458" s="1">
        <v>4224116.51</v>
      </c>
      <c r="X458">
        <v>0</v>
      </c>
      <c r="Y458" s="1">
        <v>1750138.99</v>
      </c>
      <c r="Z458" s="1">
        <v>1750138.99</v>
      </c>
      <c r="AA458" s="1">
        <v>1750138.99</v>
      </c>
      <c r="AB458" s="2">
        <f t="shared" si="44"/>
        <v>0</v>
      </c>
      <c r="AC458" s="1">
        <v>1750138.99</v>
      </c>
      <c r="AD458" s="2">
        <f t="shared" si="45"/>
        <v>0</v>
      </c>
      <c r="AE458" s="1">
        <v>1750138.99</v>
      </c>
      <c r="AF458" s="2">
        <f t="shared" si="46"/>
        <v>0</v>
      </c>
      <c r="AG458" s="3">
        <f t="shared" si="47"/>
        <v>2473977.5199999996</v>
      </c>
      <c r="AH458" s="1">
        <v>4750138.99</v>
      </c>
      <c r="AI458">
        <v>0</v>
      </c>
      <c r="AJ458">
        <v>0</v>
      </c>
      <c r="AK458" s="1">
        <v>526022.48</v>
      </c>
      <c r="AL458" s="1">
        <v>4224116.51</v>
      </c>
      <c r="AN458" s="1">
        <f t="shared" si="48"/>
        <v>4224116.51</v>
      </c>
      <c r="AO458" s="1">
        <f t="shared" si="49"/>
        <v>2473977.5199999996</v>
      </c>
    </row>
    <row r="459" spans="1:41" x14ac:dyDescent="0.3">
      <c r="A459" t="s">
        <v>199</v>
      </c>
      <c r="B459" t="s">
        <v>200</v>
      </c>
      <c r="C459" t="s">
        <v>538</v>
      </c>
      <c r="D459" t="s">
        <v>34</v>
      </c>
      <c r="E459" t="s">
        <v>35</v>
      </c>
      <c r="F459" t="s">
        <v>182</v>
      </c>
      <c r="G459" t="s">
        <v>183</v>
      </c>
      <c r="H459" t="s">
        <v>529</v>
      </c>
      <c r="I459" t="s">
        <v>160</v>
      </c>
      <c r="J459" t="s">
        <v>161</v>
      </c>
      <c r="K459">
        <v>1</v>
      </c>
      <c r="L459" t="s">
        <v>184</v>
      </c>
      <c r="M459" t="s">
        <v>185</v>
      </c>
      <c r="N459" t="s">
        <v>186</v>
      </c>
      <c r="O459">
        <v>7</v>
      </c>
      <c r="P459" t="s">
        <v>187</v>
      </c>
      <c r="Q459">
        <v>5000</v>
      </c>
      <c r="R459" t="s">
        <v>79</v>
      </c>
      <c r="S459">
        <v>5811</v>
      </c>
      <c r="T459" t="s">
        <v>181</v>
      </c>
      <c r="U459">
        <v>0</v>
      </c>
      <c r="V459" t="s">
        <v>46</v>
      </c>
      <c r="W459" s="1">
        <v>30325555.600000001</v>
      </c>
      <c r="X459">
        <v>0</v>
      </c>
      <c r="Y459" s="1">
        <v>27329768.440000001</v>
      </c>
      <c r="Z459" s="1">
        <v>27329768.440000001</v>
      </c>
      <c r="AA459" s="1">
        <v>27329768.440000001</v>
      </c>
      <c r="AB459" s="2">
        <f t="shared" si="44"/>
        <v>0</v>
      </c>
      <c r="AC459" s="1">
        <v>26621528.09</v>
      </c>
      <c r="AD459" s="2">
        <f t="shared" si="45"/>
        <v>708240.35000000149</v>
      </c>
      <c r="AE459" s="1">
        <v>26621528.09</v>
      </c>
      <c r="AF459" s="2">
        <f t="shared" si="46"/>
        <v>0</v>
      </c>
      <c r="AG459" s="3">
        <f t="shared" si="47"/>
        <v>2995787.16</v>
      </c>
      <c r="AH459" s="1">
        <v>30325555.600000001</v>
      </c>
      <c r="AI459">
        <v>0</v>
      </c>
      <c r="AJ459">
        <v>0</v>
      </c>
      <c r="AK459">
        <v>0</v>
      </c>
      <c r="AL459" s="1">
        <v>30325555.600000001</v>
      </c>
      <c r="AM459" s="5">
        <v>4000000</v>
      </c>
      <c r="AN459" s="1">
        <f t="shared" si="48"/>
        <v>34325555.600000001</v>
      </c>
      <c r="AO459" s="1">
        <f t="shared" si="49"/>
        <v>6995787.1600000001</v>
      </c>
    </row>
    <row r="460" spans="1:41" x14ac:dyDescent="0.3">
      <c r="A460" t="s">
        <v>199</v>
      </c>
      <c r="B460" t="s">
        <v>200</v>
      </c>
      <c r="C460" t="s">
        <v>540</v>
      </c>
      <c r="D460" t="s">
        <v>122</v>
      </c>
      <c r="E460" t="s">
        <v>123</v>
      </c>
      <c r="F460" t="s">
        <v>49</v>
      </c>
      <c r="G460" t="s">
        <v>50</v>
      </c>
      <c r="H460" t="s">
        <v>529</v>
      </c>
      <c r="I460" t="s">
        <v>124</v>
      </c>
      <c r="J460" t="s">
        <v>125</v>
      </c>
      <c r="K460">
        <v>6</v>
      </c>
      <c r="L460" t="s">
        <v>40</v>
      </c>
      <c r="M460" t="s">
        <v>126</v>
      </c>
      <c r="N460" t="s">
        <v>127</v>
      </c>
      <c r="O460">
        <v>50</v>
      </c>
      <c r="P460" t="s">
        <v>128</v>
      </c>
      <c r="Q460">
        <v>5000</v>
      </c>
      <c r="R460" t="s">
        <v>79</v>
      </c>
      <c r="S460">
        <v>5911</v>
      </c>
      <c r="T460" t="s">
        <v>313</v>
      </c>
      <c r="U460">
        <v>0</v>
      </c>
      <c r="V460" t="s">
        <v>46</v>
      </c>
      <c r="W460" s="1">
        <v>6020779.5999999996</v>
      </c>
      <c r="X460" s="1">
        <v>5841164</v>
      </c>
      <c r="Y460" s="1">
        <v>6020779.5999999996</v>
      </c>
      <c r="Z460" s="1">
        <v>6020779.5999999996</v>
      </c>
      <c r="AA460" s="1">
        <v>5017316.3</v>
      </c>
      <c r="AB460" s="2">
        <f t="shared" si="44"/>
        <v>1003463.2999999998</v>
      </c>
      <c r="AC460" s="1">
        <v>4907348.3</v>
      </c>
      <c r="AD460" s="2">
        <f t="shared" si="45"/>
        <v>109968</v>
      </c>
      <c r="AE460" s="1">
        <v>4515584.67</v>
      </c>
      <c r="AF460" s="2">
        <f t="shared" si="46"/>
        <v>391763.62999999989</v>
      </c>
      <c r="AG460" s="3">
        <f t="shared" si="47"/>
        <v>0</v>
      </c>
      <c r="AH460" s="1">
        <v>150000</v>
      </c>
      <c r="AI460" s="1">
        <v>29615.599999999999</v>
      </c>
      <c r="AJ460">
        <v>0</v>
      </c>
      <c r="AK460">
        <v>0</v>
      </c>
      <c r="AL460" s="1">
        <v>179615.6</v>
      </c>
      <c r="AN460" s="1">
        <f t="shared" si="48"/>
        <v>6020779.5999999996</v>
      </c>
      <c r="AO460" s="1">
        <f t="shared" si="49"/>
        <v>0</v>
      </c>
    </row>
    <row r="461" spans="1:41" x14ac:dyDescent="0.3">
      <c r="A461" t="s">
        <v>199</v>
      </c>
      <c r="B461" t="s">
        <v>200</v>
      </c>
      <c r="C461" t="s">
        <v>540</v>
      </c>
      <c r="D461" t="s">
        <v>122</v>
      </c>
      <c r="E461" t="s">
        <v>123</v>
      </c>
      <c r="F461" t="s">
        <v>49</v>
      </c>
      <c r="G461" t="s">
        <v>50</v>
      </c>
      <c r="H461" t="s">
        <v>529</v>
      </c>
      <c r="I461" t="s">
        <v>124</v>
      </c>
      <c r="J461" t="s">
        <v>125</v>
      </c>
      <c r="K461">
        <v>6</v>
      </c>
      <c r="L461" t="s">
        <v>40</v>
      </c>
      <c r="M461" t="s">
        <v>126</v>
      </c>
      <c r="N461" t="s">
        <v>127</v>
      </c>
      <c r="O461">
        <v>50</v>
      </c>
      <c r="P461" t="s">
        <v>128</v>
      </c>
      <c r="Q461">
        <v>5000</v>
      </c>
      <c r="R461" t="s">
        <v>79</v>
      </c>
      <c r="S461">
        <v>5971</v>
      </c>
      <c r="T461" t="s">
        <v>314</v>
      </c>
      <c r="U461">
        <v>0</v>
      </c>
      <c r="V461" t="s">
        <v>46</v>
      </c>
      <c r="W461" s="1">
        <v>5003679.0199999996</v>
      </c>
      <c r="X461" s="1">
        <v>4091000</v>
      </c>
      <c r="Y461" s="1">
        <v>8003439.0199999996</v>
      </c>
      <c r="Z461" s="1">
        <v>5003679.0199999996</v>
      </c>
      <c r="AA461" s="1">
        <v>5003679.0199999996</v>
      </c>
      <c r="AB461" s="2">
        <f t="shared" si="44"/>
        <v>0</v>
      </c>
      <c r="AC461" s="1">
        <v>4874456.62</v>
      </c>
      <c r="AD461" s="2">
        <f t="shared" si="45"/>
        <v>129222.39999999944</v>
      </c>
      <c r="AE461" s="1">
        <v>4874456.62</v>
      </c>
      <c r="AF461" s="2">
        <f t="shared" si="46"/>
        <v>0</v>
      </c>
      <c r="AG461" s="3">
        <f t="shared" si="47"/>
        <v>-2999760</v>
      </c>
      <c r="AH461" s="1">
        <v>822538.02</v>
      </c>
      <c r="AI461" s="1">
        <v>119756.6</v>
      </c>
      <c r="AJ461">
        <v>0</v>
      </c>
      <c r="AK461" s="1">
        <v>29615.599999999999</v>
      </c>
      <c r="AL461" s="1">
        <v>912679.02</v>
      </c>
      <c r="AM461" s="5">
        <v>2999760</v>
      </c>
      <c r="AN461" s="1">
        <f t="shared" si="48"/>
        <v>8003439.0199999996</v>
      </c>
      <c r="AO461" s="1">
        <f t="shared" si="49"/>
        <v>0</v>
      </c>
    </row>
    <row r="462" spans="1:41" x14ac:dyDescent="0.3">
      <c r="A462" s="10" t="s">
        <v>106</v>
      </c>
      <c r="B462" t="s">
        <v>107</v>
      </c>
      <c r="C462" t="s">
        <v>538</v>
      </c>
      <c r="D462" t="s">
        <v>34</v>
      </c>
      <c r="E462" t="s">
        <v>35</v>
      </c>
      <c r="F462" t="s">
        <v>149</v>
      </c>
      <c r="G462" t="s">
        <v>150</v>
      </c>
      <c r="H462" t="s">
        <v>529</v>
      </c>
      <c r="I462" t="s">
        <v>132</v>
      </c>
      <c r="J462" t="s">
        <v>133</v>
      </c>
      <c r="K462">
        <v>3</v>
      </c>
      <c r="L462" t="s">
        <v>134</v>
      </c>
      <c r="M462" t="s">
        <v>151</v>
      </c>
      <c r="N462" t="s">
        <v>152</v>
      </c>
      <c r="O462">
        <v>37</v>
      </c>
      <c r="P462" t="s">
        <v>153</v>
      </c>
      <c r="Q462">
        <v>6000</v>
      </c>
      <c r="R462" t="s">
        <v>154</v>
      </c>
      <c r="S462">
        <v>6121</v>
      </c>
      <c r="T462" t="s">
        <v>155</v>
      </c>
      <c r="U462">
        <v>0</v>
      </c>
      <c r="V462" t="s">
        <v>46</v>
      </c>
      <c r="W462" s="1">
        <v>32222274.07</v>
      </c>
      <c r="X462" s="1">
        <v>10000001.279999999</v>
      </c>
      <c r="Y462" s="1">
        <v>32212338.280000001</v>
      </c>
      <c r="Z462" s="1">
        <v>32212338.280000001</v>
      </c>
      <c r="AA462" s="1">
        <v>17226868.59</v>
      </c>
      <c r="AB462" s="2">
        <f t="shared" si="44"/>
        <v>14985469.690000001</v>
      </c>
      <c r="AC462" s="1">
        <v>17226868.59</v>
      </c>
      <c r="AD462" s="2">
        <f t="shared" si="45"/>
        <v>0</v>
      </c>
      <c r="AE462" s="1">
        <v>17226868.59</v>
      </c>
      <c r="AF462" s="2">
        <f t="shared" si="46"/>
        <v>0</v>
      </c>
      <c r="AG462" s="3">
        <f t="shared" si="47"/>
        <v>9935.7899999991059</v>
      </c>
      <c r="AH462" s="1">
        <v>53414250.359999999</v>
      </c>
      <c r="AI462">
        <v>0</v>
      </c>
      <c r="AJ462">
        <v>0</v>
      </c>
      <c r="AK462" s="1">
        <v>31191977.57</v>
      </c>
      <c r="AL462" s="1">
        <v>22222272.789999999</v>
      </c>
      <c r="AN462" s="1">
        <f t="shared" si="48"/>
        <v>32222274.07</v>
      </c>
      <c r="AO462" s="1">
        <f t="shared" si="49"/>
        <v>9935.7899999991059</v>
      </c>
    </row>
    <row r="463" spans="1:41" x14ac:dyDescent="0.3">
      <c r="A463" t="s">
        <v>199</v>
      </c>
      <c r="B463" t="s">
        <v>200</v>
      </c>
      <c r="C463" t="s">
        <v>538</v>
      </c>
      <c r="D463" t="s">
        <v>34</v>
      </c>
      <c r="E463" t="s">
        <v>35</v>
      </c>
      <c r="F463" t="s">
        <v>149</v>
      </c>
      <c r="G463" t="s">
        <v>150</v>
      </c>
      <c r="H463" t="s">
        <v>529</v>
      </c>
      <c r="I463" t="s">
        <v>132</v>
      </c>
      <c r="J463" t="s">
        <v>133</v>
      </c>
      <c r="K463">
        <v>3</v>
      </c>
      <c r="L463" t="s">
        <v>134</v>
      </c>
      <c r="M463" t="s">
        <v>151</v>
      </c>
      <c r="N463" t="s">
        <v>152</v>
      </c>
      <c r="O463">
        <v>37</v>
      </c>
      <c r="P463" t="s">
        <v>153</v>
      </c>
      <c r="Q463">
        <v>6000</v>
      </c>
      <c r="R463" t="s">
        <v>154</v>
      </c>
      <c r="S463">
        <v>6121</v>
      </c>
      <c r="T463" t="s">
        <v>155</v>
      </c>
      <c r="U463">
        <v>0</v>
      </c>
      <c r="V463" t="s">
        <v>46</v>
      </c>
      <c r="W463" s="1">
        <v>8200000</v>
      </c>
      <c r="X463" s="1">
        <v>20466278.190000001</v>
      </c>
      <c r="Y463" s="1">
        <v>7696700.4400000004</v>
      </c>
      <c r="Z463" s="1">
        <v>7696700.4400000004</v>
      </c>
      <c r="AA463">
        <v>0</v>
      </c>
      <c r="AB463" s="2">
        <f t="shared" si="44"/>
        <v>7696700.4400000004</v>
      </c>
      <c r="AC463">
        <v>0</v>
      </c>
      <c r="AD463" s="2">
        <f t="shared" si="45"/>
        <v>0</v>
      </c>
      <c r="AE463">
        <v>0</v>
      </c>
      <c r="AF463" s="2">
        <f t="shared" si="46"/>
        <v>0</v>
      </c>
      <c r="AG463" s="3">
        <f t="shared" si="47"/>
        <v>503299.55999999959</v>
      </c>
      <c r="AH463">
        <v>0</v>
      </c>
      <c r="AI463" s="1">
        <v>8200001.2800000003</v>
      </c>
      <c r="AJ463">
        <v>0</v>
      </c>
      <c r="AK463" s="1">
        <v>20466279.469999999</v>
      </c>
      <c r="AL463" s="1">
        <v>-12266278.189999999</v>
      </c>
      <c r="AM463" s="5">
        <v>500000</v>
      </c>
      <c r="AN463" s="1">
        <f t="shared" si="48"/>
        <v>8700000</v>
      </c>
      <c r="AO463" s="1">
        <f t="shared" si="49"/>
        <v>1003299.5599999996</v>
      </c>
    </row>
    <row r="464" spans="1:41" x14ac:dyDescent="0.3">
      <c r="A464" s="10" t="s">
        <v>106</v>
      </c>
      <c r="B464" t="s">
        <v>107</v>
      </c>
      <c r="C464" t="s">
        <v>538</v>
      </c>
      <c r="D464" t="s">
        <v>34</v>
      </c>
      <c r="E464" t="s">
        <v>35</v>
      </c>
      <c r="F464" t="s">
        <v>149</v>
      </c>
      <c r="G464" t="s">
        <v>150</v>
      </c>
      <c r="H464" t="s">
        <v>529</v>
      </c>
      <c r="I464" t="s">
        <v>132</v>
      </c>
      <c r="J464" t="s">
        <v>133</v>
      </c>
      <c r="K464">
        <v>3</v>
      </c>
      <c r="L464" t="s">
        <v>134</v>
      </c>
      <c r="M464" t="s">
        <v>151</v>
      </c>
      <c r="N464" t="s">
        <v>152</v>
      </c>
      <c r="O464">
        <v>37</v>
      </c>
      <c r="P464" t="s">
        <v>153</v>
      </c>
      <c r="Q464">
        <v>6000</v>
      </c>
      <c r="R464" t="s">
        <v>154</v>
      </c>
      <c r="S464">
        <v>6121</v>
      </c>
      <c r="T464" t="s">
        <v>155</v>
      </c>
      <c r="U464">
        <v>68</v>
      </c>
      <c r="V464" t="s">
        <v>411</v>
      </c>
      <c r="W464" s="1">
        <v>0</v>
      </c>
      <c r="X464">
        <v>0</v>
      </c>
      <c r="Y464">
        <v>0</v>
      </c>
      <c r="Z464">
        <v>0</v>
      </c>
      <c r="AA464">
        <v>0</v>
      </c>
      <c r="AB464" s="2">
        <f t="shared" ref="AB464" si="50">Z464-AA464</f>
        <v>0</v>
      </c>
      <c r="AC464">
        <v>0</v>
      </c>
      <c r="AD464" s="2">
        <f t="shared" ref="AD464" si="51">AA464-AC464</f>
        <v>0</v>
      </c>
      <c r="AE464">
        <v>0</v>
      </c>
      <c r="AF464" s="2">
        <f t="shared" ref="AF464" si="52">AC464-AE464</f>
        <v>0</v>
      </c>
      <c r="AG464" s="3">
        <f t="shared" ref="AG464" si="53">W464-Y464</f>
        <v>0</v>
      </c>
      <c r="AH464" s="1">
        <v>0</v>
      </c>
      <c r="AI464">
        <v>0</v>
      </c>
      <c r="AJ464">
        <v>0</v>
      </c>
      <c r="AK464">
        <v>0</v>
      </c>
      <c r="AL464" s="1">
        <v>0</v>
      </c>
      <c r="AM464" s="5">
        <v>27000000</v>
      </c>
      <c r="AN464" s="1">
        <f t="shared" ref="AN464" si="54">W464+AM464</f>
        <v>27000000</v>
      </c>
      <c r="AO464" s="1">
        <f t="shared" ref="AO464" si="55">AN464-Y464</f>
        <v>27000000</v>
      </c>
    </row>
    <row r="465" spans="1:41" x14ac:dyDescent="0.3">
      <c r="A465" t="s">
        <v>199</v>
      </c>
      <c r="B465" t="s">
        <v>200</v>
      </c>
      <c r="C465" t="s">
        <v>538</v>
      </c>
      <c r="D465" t="s">
        <v>34</v>
      </c>
      <c r="E465" t="s">
        <v>35</v>
      </c>
      <c r="F465" t="s">
        <v>149</v>
      </c>
      <c r="G465" t="s">
        <v>150</v>
      </c>
      <c r="H465" t="s">
        <v>529</v>
      </c>
      <c r="I465" t="s">
        <v>132</v>
      </c>
      <c r="J465" t="s">
        <v>133</v>
      </c>
      <c r="K465">
        <v>3</v>
      </c>
      <c r="L465" t="s">
        <v>134</v>
      </c>
      <c r="M465" t="s">
        <v>151</v>
      </c>
      <c r="N465" t="s">
        <v>152</v>
      </c>
      <c r="O465">
        <v>37</v>
      </c>
      <c r="P465" t="s">
        <v>153</v>
      </c>
      <c r="Q465">
        <v>6000</v>
      </c>
      <c r="R465" t="s">
        <v>154</v>
      </c>
      <c r="S465">
        <v>6121</v>
      </c>
      <c r="T465" t="s">
        <v>155</v>
      </c>
      <c r="U465">
        <v>68</v>
      </c>
      <c r="V465" t="s">
        <v>411</v>
      </c>
      <c r="W465" s="1">
        <v>75000000</v>
      </c>
      <c r="X465">
        <v>0</v>
      </c>
      <c r="Y465">
        <v>0</v>
      </c>
      <c r="Z465">
        <v>0</v>
      </c>
      <c r="AA465">
        <v>0</v>
      </c>
      <c r="AB465" s="2">
        <f t="shared" si="44"/>
        <v>0</v>
      </c>
      <c r="AC465">
        <v>0</v>
      </c>
      <c r="AD465" s="2">
        <f t="shared" si="45"/>
        <v>0</v>
      </c>
      <c r="AE465">
        <v>0</v>
      </c>
      <c r="AF465" s="2">
        <f t="shared" si="46"/>
        <v>0</v>
      </c>
      <c r="AG465" s="3">
        <f t="shared" si="47"/>
        <v>75000000</v>
      </c>
      <c r="AH465" s="1">
        <v>75000000</v>
      </c>
      <c r="AI465">
        <v>0</v>
      </c>
      <c r="AJ465">
        <v>0</v>
      </c>
      <c r="AK465">
        <v>0</v>
      </c>
      <c r="AL465" s="1">
        <v>75000000</v>
      </c>
      <c r="AN465" s="1">
        <f t="shared" si="48"/>
        <v>75000000</v>
      </c>
      <c r="AO465" s="1">
        <f t="shared" si="49"/>
        <v>75000000</v>
      </c>
    </row>
    <row r="466" spans="1:41" x14ac:dyDescent="0.3">
      <c r="A466" t="s">
        <v>199</v>
      </c>
      <c r="B466" t="s">
        <v>200</v>
      </c>
      <c r="C466" t="s">
        <v>538</v>
      </c>
      <c r="D466" t="s">
        <v>34</v>
      </c>
      <c r="E466" t="s">
        <v>35</v>
      </c>
      <c r="F466" t="s">
        <v>149</v>
      </c>
      <c r="G466" t="s">
        <v>150</v>
      </c>
      <c r="H466" t="s">
        <v>529</v>
      </c>
      <c r="I466" t="s">
        <v>132</v>
      </c>
      <c r="J466" t="s">
        <v>133</v>
      </c>
      <c r="K466">
        <v>3</v>
      </c>
      <c r="L466" t="s">
        <v>134</v>
      </c>
      <c r="M466" t="s">
        <v>151</v>
      </c>
      <c r="N466" t="s">
        <v>152</v>
      </c>
      <c r="O466">
        <v>38</v>
      </c>
      <c r="P466" t="s">
        <v>413</v>
      </c>
      <c r="Q466">
        <v>6000</v>
      </c>
      <c r="R466" t="s">
        <v>154</v>
      </c>
      <c r="S466">
        <v>6121</v>
      </c>
      <c r="T466" t="s">
        <v>155</v>
      </c>
      <c r="U466">
        <v>0</v>
      </c>
      <c r="V466" t="s">
        <v>46</v>
      </c>
      <c r="W466" s="1">
        <v>5724717.4800000004</v>
      </c>
      <c r="X466" s="1">
        <v>16000000</v>
      </c>
      <c r="Y466" s="1">
        <v>3998966.69</v>
      </c>
      <c r="Z466" s="1">
        <v>3998966.69</v>
      </c>
      <c r="AA466" s="1">
        <v>3686713.17</v>
      </c>
      <c r="AB466" s="2">
        <f t="shared" si="44"/>
        <v>312253.52</v>
      </c>
      <c r="AC466" s="1">
        <v>3686713.17</v>
      </c>
      <c r="AD466" s="2">
        <f t="shared" si="45"/>
        <v>0</v>
      </c>
      <c r="AE466" s="1">
        <v>3686713.17</v>
      </c>
      <c r="AF466" s="2">
        <f t="shared" si="46"/>
        <v>0</v>
      </c>
      <c r="AG466" s="3">
        <f t="shared" si="47"/>
        <v>1725750.7900000005</v>
      </c>
      <c r="AH466">
        <v>0</v>
      </c>
      <c r="AI466">
        <v>0</v>
      </c>
      <c r="AJ466">
        <v>0</v>
      </c>
      <c r="AK466" s="1">
        <v>10275282.52</v>
      </c>
      <c r="AL466" s="1">
        <v>-10275282.52</v>
      </c>
      <c r="AN466" s="1">
        <f t="shared" si="48"/>
        <v>5724717.4800000004</v>
      </c>
      <c r="AO466" s="1">
        <f t="shared" si="49"/>
        <v>1725750.7900000005</v>
      </c>
    </row>
    <row r="467" spans="1:41" x14ac:dyDescent="0.3">
      <c r="A467" t="s">
        <v>491</v>
      </c>
      <c r="B467" t="s">
        <v>492</v>
      </c>
      <c r="C467" t="s">
        <v>538</v>
      </c>
      <c r="D467" t="s">
        <v>34</v>
      </c>
      <c r="E467" t="s">
        <v>35</v>
      </c>
      <c r="F467" t="s">
        <v>149</v>
      </c>
      <c r="G467" t="s">
        <v>150</v>
      </c>
      <c r="H467" t="s">
        <v>529</v>
      </c>
      <c r="I467" t="s">
        <v>132</v>
      </c>
      <c r="J467" t="s">
        <v>133</v>
      </c>
      <c r="K467">
        <v>3</v>
      </c>
      <c r="L467" t="s">
        <v>134</v>
      </c>
      <c r="M467" t="s">
        <v>151</v>
      </c>
      <c r="N467" t="s">
        <v>152</v>
      </c>
      <c r="O467">
        <v>37</v>
      </c>
      <c r="P467" t="s">
        <v>153</v>
      </c>
      <c r="Q467">
        <v>6000</v>
      </c>
      <c r="R467" t="s">
        <v>154</v>
      </c>
      <c r="S467">
        <v>6121</v>
      </c>
      <c r="T467" t="s">
        <v>155</v>
      </c>
      <c r="U467">
        <v>0</v>
      </c>
      <c r="V467" t="s">
        <v>46</v>
      </c>
      <c r="W467" s="1">
        <v>3584500</v>
      </c>
      <c r="X467">
        <v>0</v>
      </c>
      <c r="Y467" s="1">
        <v>2390906.23</v>
      </c>
      <c r="Z467" s="1">
        <v>2390906.23</v>
      </c>
      <c r="AA467" s="1">
        <v>446898.99</v>
      </c>
      <c r="AB467" s="2">
        <f t="shared" si="44"/>
        <v>1944007.24</v>
      </c>
      <c r="AC467" s="1">
        <v>298046.18</v>
      </c>
      <c r="AD467" s="2">
        <f t="shared" si="45"/>
        <v>148852.81</v>
      </c>
      <c r="AE467" s="1">
        <v>298046.18</v>
      </c>
      <c r="AF467" s="2">
        <f t="shared" si="46"/>
        <v>0</v>
      </c>
      <c r="AG467" s="3">
        <f t="shared" si="47"/>
        <v>1193593.77</v>
      </c>
      <c r="AH467">
        <v>0</v>
      </c>
      <c r="AI467" s="1">
        <v>3200000</v>
      </c>
      <c r="AJ467">
        <v>0</v>
      </c>
      <c r="AK467">
        <v>0</v>
      </c>
      <c r="AL467" s="1">
        <v>3200000</v>
      </c>
      <c r="AM467" s="5">
        <v>0</v>
      </c>
      <c r="AN467" s="1">
        <f t="shared" si="48"/>
        <v>3584500</v>
      </c>
      <c r="AO467" s="1">
        <f t="shared" si="49"/>
        <v>1193593.77</v>
      </c>
    </row>
    <row r="468" spans="1:41" x14ac:dyDescent="0.3">
      <c r="A468" t="s">
        <v>497</v>
      </c>
      <c r="B468" t="s">
        <v>498</v>
      </c>
      <c r="C468" t="s">
        <v>538</v>
      </c>
      <c r="D468" t="s">
        <v>34</v>
      </c>
      <c r="E468" t="s">
        <v>35</v>
      </c>
      <c r="F468" t="s">
        <v>149</v>
      </c>
      <c r="G468" t="s">
        <v>150</v>
      </c>
      <c r="H468" t="s">
        <v>529</v>
      </c>
      <c r="I468" t="s">
        <v>132</v>
      </c>
      <c r="J468" t="s">
        <v>133</v>
      </c>
      <c r="K468">
        <v>3</v>
      </c>
      <c r="L468" t="s">
        <v>134</v>
      </c>
      <c r="M468" t="s">
        <v>151</v>
      </c>
      <c r="N468" t="s">
        <v>152</v>
      </c>
      <c r="O468">
        <v>37</v>
      </c>
      <c r="P468" t="s">
        <v>153</v>
      </c>
      <c r="Q468">
        <v>6000</v>
      </c>
      <c r="R468" t="s">
        <v>154</v>
      </c>
      <c r="S468">
        <v>6121</v>
      </c>
      <c r="T468" t="s">
        <v>155</v>
      </c>
      <c r="U468">
        <v>0</v>
      </c>
      <c r="V468" t="s">
        <v>46</v>
      </c>
      <c r="W468" s="1">
        <v>11200000</v>
      </c>
      <c r="X468">
        <v>0</v>
      </c>
      <c r="Y468" s="1">
        <v>11197719.1</v>
      </c>
      <c r="Z468" s="1">
        <v>11197719.1</v>
      </c>
      <c r="AA468" s="1">
        <v>2799429.77</v>
      </c>
      <c r="AB468" s="2">
        <f t="shared" si="44"/>
        <v>8398289.3300000001</v>
      </c>
      <c r="AC468" s="1">
        <v>2799429.77</v>
      </c>
      <c r="AD468" s="2">
        <f t="shared" si="45"/>
        <v>0</v>
      </c>
      <c r="AE468" s="1">
        <v>2799429.77</v>
      </c>
      <c r="AF468" s="2">
        <f t="shared" si="46"/>
        <v>0</v>
      </c>
      <c r="AG468" s="3">
        <f t="shared" si="47"/>
        <v>2280.9000000003725</v>
      </c>
      <c r="AH468">
        <v>0</v>
      </c>
      <c r="AI468" s="1">
        <v>11200000</v>
      </c>
      <c r="AJ468">
        <v>0</v>
      </c>
      <c r="AK468">
        <v>0</v>
      </c>
      <c r="AL468" s="1">
        <v>11200000</v>
      </c>
      <c r="AN468" s="1">
        <f t="shared" si="48"/>
        <v>11200000</v>
      </c>
      <c r="AO468" s="1">
        <f t="shared" si="49"/>
        <v>2280.9000000003725</v>
      </c>
    </row>
    <row r="469" spans="1:41" x14ac:dyDescent="0.3">
      <c r="A469" s="10" t="s">
        <v>106</v>
      </c>
      <c r="B469" t="s">
        <v>107</v>
      </c>
      <c r="C469" t="s">
        <v>538</v>
      </c>
      <c r="D469" t="s">
        <v>34</v>
      </c>
      <c r="E469" t="s">
        <v>35</v>
      </c>
      <c r="F469" t="s">
        <v>149</v>
      </c>
      <c r="G469" t="s">
        <v>150</v>
      </c>
      <c r="H469" t="s">
        <v>529</v>
      </c>
      <c r="I469" t="s">
        <v>132</v>
      </c>
      <c r="J469" t="s">
        <v>133</v>
      </c>
      <c r="K469">
        <v>3</v>
      </c>
      <c r="L469" t="s">
        <v>134</v>
      </c>
      <c r="M469" t="s">
        <v>151</v>
      </c>
      <c r="N469" t="s">
        <v>152</v>
      </c>
      <c r="O469">
        <v>37</v>
      </c>
      <c r="P469" t="s">
        <v>153</v>
      </c>
      <c r="Q469">
        <v>6000</v>
      </c>
      <c r="R469" t="s">
        <v>154</v>
      </c>
      <c r="S469">
        <v>6131</v>
      </c>
      <c r="T469" t="s">
        <v>156</v>
      </c>
      <c r="U469">
        <v>0</v>
      </c>
      <c r="V469" t="s">
        <v>46</v>
      </c>
      <c r="W469" s="1">
        <v>65098326.170000002</v>
      </c>
      <c r="X469" s="1">
        <v>19999999.440000001</v>
      </c>
      <c r="Y469" s="1">
        <v>64828749.060000002</v>
      </c>
      <c r="Z469" s="1">
        <v>64828749.060000002</v>
      </c>
      <c r="AA469" s="1">
        <v>52231095.619999997</v>
      </c>
      <c r="AB469" s="2">
        <f t="shared" si="44"/>
        <v>12597653.440000005</v>
      </c>
      <c r="AC469" s="1">
        <v>52062595.350000001</v>
      </c>
      <c r="AD469" s="2">
        <f t="shared" si="45"/>
        <v>168500.26999999583</v>
      </c>
      <c r="AE469" s="1">
        <v>52062595.350000001</v>
      </c>
      <c r="AF469" s="2">
        <f t="shared" si="46"/>
        <v>0</v>
      </c>
      <c r="AG469" s="3">
        <f t="shared" si="47"/>
        <v>269577.1099999994</v>
      </c>
      <c r="AH469" s="1">
        <v>22563366.170000002</v>
      </c>
      <c r="AI469" s="1">
        <v>22534960.559999999</v>
      </c>
      <c r="AJ469">
        <v>0</v>
      </c>
      <c r="AK469">
        <v>0</v>
      </c>
      <c r="AL469" s="1">
        <v>45098326.729999997</v>
      </c>
      <c r="AN469" s="1">
        <f t="shared" si="48"/>
        <v>65098326.170000002</v>
      </c>
      <c r="AO469" s="1">
        <f t="shared" si="49"/>
        <v>269577.1099999994</v>
      </c>
    </row>
    <row r="470" spans="1:41" x14ac:dyDescent="0.3">
      <c r="A470" t="s">
        <v>199</v>
      </c>
      <c r="B470" t="s">
        <v>200</v>
      </c>
      <c r="C470" t="s">
        <v>538</v>
      </c>
      <c r="D470" t="s">
        <v>34</v>
      </c>
      <c r="E470" t="s">
        <v>35</v>
      </c>
      <c r="F470" t="s">
        <v>36</v>
      </c>
      <c r="G470" t="s">
        <v>37</v>
      </c>
      <c r="H470" t="s">
        <v>529</v>
      </c>
      <c r="I470" t="s">
        <v>38</v>
      </c>
      <c r="J470" t="s">
        <v>39</v>
      </c>
      <c r="K470">
        <v>6</v>
      </c>
      <c r="L470" t="s">
        <v>40</v>
      </c>
      <c r="M470" t="s">
        <v>335</v>
      </c>
      <c r="N470" t="s">
        <v>336</v>
      </c>
      <c r="O470">
        <v>18</v>
      </c>
      <c r="P470" t="s">
        <v>337</v>
      </c>
      <c r="Q470">
        <v>6000</v>
      </c>
      <c r="R470" t="s">
        <v>154</v>
      </c>
      <c r="S470">
        <v>6131</v>
      </c>
      <c r="T470" t="s">
        <v>156</v>
      </c>
      <c r="U470">
        <v>0</v>
      </c>
      <c r="V470" t="s">
        <v>46</v>
      </c>
      <c r="W470">
        <v>0</v>
      </c>
      <c r="X470">
        <v>0</v>
      </c>
      <c r="Y470">
        <v>0</v>
      </c>
      <c r="Z470">
        <v>0</v>
      </c>
      <c r="AA470">
        <v>0</v>
      </c>
      <c r="AB470" s="2">
        <f t="shared" si="44"/>
        <v>0</v>
      </c>
      <c r="AC470">
        <v>0</v>
      </c>
      <c r="AD470" s="2">
        <f t="shared" si="45"/>
        <v>0</v>
      </c>
      <c r="AE470">
        <v>0</v>
      </c>
      <c r="AF470" s="2">
        <f t="shared" si="46"/>
        <v>0</v>
      </c>
      <c r="AG470" s="3">
        <f t="shared" si="47"/>
        <v>0</v>
      </c>
      <c r="AH470">
        <v>0</v>
      </c>
      <c r="AI470">
        <v>0</v>
      </c>
      <c r="AJ470">
        <v>0</v>
      </c>
      <c r="AK470">
        <v>0</v>
      </c>
      <c r="AL470">
        <v>0</v>
      </c>
      <c r="AN470" s="1">
        <f t="shared" si="48"/>
        <v>0</v>
      </c>
      <c r="AO470" s="1">
        <f t="shared" si="49"/>
        <v>0</v>
      </c>
    </row>
    <row r="471" spans="1:41" x14ac:dyDescent="0.3">
      <c r="A471" t="s">
        <v>199</v>
      </c>
      <c r="B471" t="s">
        <v>200</v>
      </c>
      <c r="C471" t="s">
        <v>538</v>
      </c>
      <c r="D471" t="s">
        <v>34</v>
      </c>
      <c r="E471" t="s">
        <v>35</v>
      </c>
      <c r="F471" t="s">
        <v>36</v>
      </c>
      <c r="G471" t="s">
        <v>37</v>
      </c>
      <c r="H471" t="s">
        <v>529</v>
      </c>
      <c r="I471" t="s">
        <v>38</v>
      </c>
      <c r="J471" t="s">
        <v>39</v>
      </c>
      <c r="K471">
        <v>6</v>
      </c>
      <c r="L471" t="s">
        <v>40</v>
      </c>
      <c r="M471" t="s">
        <v>335</v>
      </c>
      <c r="N471" t="s">
        <v>336</v>
      </c>
      <c r="O471">
        <v>18</v>
      </c>
      <c r="P471" t="s">
        <v>337</v>
      </c>
      <c r="Q471">
        <v>6000</v>
      </c>
      <c r="R471" t="s">
        <v>154</v>
      </c>
      <c r="S471">
        <v>6131</v>
      </c>
      <c r="T471" t="s">
        <v>156</v>
      </c>
      <c r="U471">
        <v>66</v>
      </c>
      <c r="V471" t="s">
        <v>347</v>
      </c>
      <c r="W471" s="1">
        <v>15105020.039999999</v>
      </c>
      <c r="X471">
        <v>0</v>
      </c>
      <c r="Y471" s="1">
        <v>28299479.25</v>
      </c>
      <c r="Z471" s="1">
        <v>28299479.25</v>
      </c>
      <c r="AA471" s="1">
        <v>28299479.25</v>
      </c>
      <c r="AB471" s="2">
        <f t="shared" si="44"/>
        <v>0</v>
      </c>
      <c r="AC471" s="1">
        <v>28299479.25</v>
      </c>
      <c r="AD471" s="2">
        <f t="shared" si="45"/>
        <v>0</v>
      </c>
      <c r="AE471" s="1">
        <v>28299479.25</v>
      </c>
      <c r="AF471" s="2">
        <f t="shared" si="46"/>
        <v>0</v>
      </c>
      <c r="AG471" s="3">
        <f t="shared" si="47"/>
        <v>-13194459.210000001</v>
      </c>
      <c r="AH471" s="1">
        <v>15105020.039999999</v>
      </c>
      <c r="AI471">
        <v>0</v>
      </c>
      <c r="AJ471">
        <v>0</v>
      </c>
      <c r="AK471">
        <v>0</v>
      </c>
      <c r="AL471" s="1">
        <v>15105020.039999999</v>
      </c>
      <c r="AM471" s="5">
        <v>19063628.560000002</v>
      </c>
      <c r="AN471" s="1">
        <f t="shared" si="48"/>
        <v>34168648.600000001</v>
      </c>
      <c r="AO471" s="1">
        <f t="shared" si="49"/>
        <v>5869169.3500000015</v>
      </c>
    </row>
    <row r="472" spans="1:41" x14ac:dyDescent="0.3">
      <c r="A472" t="s">
        <v>199</v>
      </c>
      <c r="B472" t="s">
        <v>200</v>
      </c>
      <c r="C472" t="s">
        <v>538</v>
      </c>
      <c r="D472" t="s">
        <v>34</v>
      </c>
      <c r="E472" t="s">
        <v>35</v>
      </c>
      <c r="F472" t="s">
        <v>149</v>
      </c>
      <c r="G472" t="s">
        <v>150</v>
      </c>
      <c r="H472" t="s">
        <v>529</v>
      </c>
      <c r="I472" t="s">
        <v>132</v>
      </c>
      <c r="J472" t="s">
        <v>133</v>
      </c>
      <c r="K472">
        <v>3</v>
      </c>
      <c r="L472" t="s">
        <v>134</v>
      </c>
      <c r="M472" t="s">
        <v>151</v>
      </c>
      <c r="N472" t="s">
        <v>152</v>
      </c>
      <c r="O472">
        <v>37</v>
      </c>
      <c r="P472" t="s">
        <v>153</v>
      </c>
      <c r="Q472">
        <v>6000</v>
      </c>
      <c r="R472" t="s">
        <v>154</v>
      </c>
      <c r="S472">
        <v>6131</v>
      </c>
      <c r="T472" t="s">
        <v>156</v>
      </c>
      <c r="U472">
        <v>0</v>
      </c>
      <c r="V472" t="s">
        <v>46</v>
      </c>
      <c r="W472" s="1">
        <v>19133296.25</v>
      </c>
      <c r="X472">
        <v>0</v>
      </c>
      <c r="Y472" s="1">
        <v>16503883.720000001</v>
      </c>
      <c r="Z472" s="1">
        <v>16503883.720000001</v>
      </c>
      <c r="AA472" s="1">
        <v>5822768.4500000002</v>
      </c>
      <c r="AB472" s="2">
        <f t="shared" si="44"/>
        <v>10681115.27</v>
      </c>
      <c r="AC472" s="1">
        <v>5822768.4500000002</v>
      </c>
      <c r="AD472" s="2">
        <f t="shared" si="45"/>
        <v>0</v>
      </c>
      <c r="AE472" s="1">
        <v>5538880.3399999999</v>
      </c>
      <c r="AF472" s="2">
        <f t="shared" si="46"/>
        <v>283888.11000000034</v>
      </c>
      <c r="AG472" s="3">
        <f t="shared" si="47"/>
        <v>2629412.5299999993</v>
      </c>
      <c r="AH472" s="1">
        <v>28683296.25</v>
      </c>
      <c r="AI472" s="1">
        <v>5000000</v>
      </c>
      <c r="AJ472">
        <v>0</v>
      </c>
      <c r="AK472" s="1">
        <v>14550000</v>
      </c>
      <c r="AL472" s="1">
        <v>19133296.25</v>
      </c>
      <c r="AN472" s="1">
        <f t="shared" si="48"/>
        <v>19133296.25</v>
      </c>
      <c r="AO472" s="1">
        <f t="shared" si="49"/>
        <v>2629412.5299999993</v>
      </c>
    </row>
    <row r="473" spans="1:41" x14ac:dyDescent="0.3">
      <c r="A473" t="s">
        <v>199</v>
      </c>
      <c r="B473" t="s">
        <v>200</v>
      </c>
      <c r="C473" t="s">
        <v>538</v>
      </c>
      <c r="D473" t="s">
        <v>34</v>
      </c>
      <c r="E473" t="s">
        <v>35</v>
      </c>
      <c r="F473" t="s">
        <v>149</v>
      </c>
      <c r="G473" t="s">
        <v>150</v>
      </c>
      <c r="H473" t="s">
        <v>529</v>
      </c>
      <c r="I473" t="s">
        <v>132</v>
      </c>
      <c r="J473" t="s">
        <v>133</v>
      </c>
      <c r="K473">
        <v>3</v>
      </c>
      <c r="L473" t="s">
        <v>134</v>
      </c>
      <c r="M473" t="s">
        <v>151</v>
      </c>
      <c r="N473" t="s">
        <v>152</v>
      </c>
      <c r="O473">
        <v>37</v>
      </c>
      <c r="P473" t="s">
        <v>153</v>
      </c>
      <c r="Q473">
        <v>6000</v>
      </c>
      <c r="R473" t="s">
        <v>154</v>
      </c>
      <c r="S473">
        <v>6131</v>
      </c>
      <c r="T473" t="s">
        <v>156</v>
      </c>
      <c r="U473">
        <v>28</v>
      </c>
      <c r="V473" t="s">
        <v>412</v>
      </c>
      <c r="W473" s="1">
        <v>70368847.280000001</v>
      </c>
      <c r="X473" s="1">
        <v>34090909.229999997</v>
      </c>
      <c r="Y473" s="1">
        <v>68181818.180000007</v>
      </c>
      <c r="Z473" s="1">
        <v>68181818.180000007</v>
      </c>
      <c r="AA473" s="1">
        <v>39771373.950000003</v>
      </c>
      <c r="AB473" s="2">
        <f t="shared" si="44"/>
        <v>28410444.230000004</v>
      </c>
      <c r="AC473" s="1">
        <v>39771373.950000003</v>
      </c>
      <c r="AD473" s="2">
        <f t="shared" si="45"/>
        <v>0</v>
      </c>
      <c r="AE473" s="1">
        <v>39771373.950000003</v>
      </c>
      <c r="AF473" s="2">
        <f t="shared" si="46"/>
        <v>0</v>
      </c>
      <c r="AG473" s="3">
        <f t="shared" si="47"/>
        <v>2187029.099999994</v>
      </c>
      <c r="AH473" s="1">
        <v>22794702.18</v>
      </c>
      <c r="AI473" s="1">
        <v>13483236.01</v>
      </c>
      <c r="AJ473">
        <v>0</v>
      </c>
      <c r="AK473">
        <v>0.14000000000000001</v>
      </c>
      <c r="AL473" s="1">
        <v>36277938.049999997</v>
      </c>
      <c r="AN473" s="1">
        <f t="shared" si="48"/>
        <v>70368847.280000001</v>
      </c>
      <c r="AO473" s="1">
        <f t="shared" si="49"/>
        <v>2187029.099999994</v>
      </c>
    </row>
    <row r="474" spans="1:41" x14ac:dyDescent="0.3">
      <c r="A474" t="s">
        <v>491</v>
      </c>
      <c r="B474" t="s">
        <v>492</v>
      </c>
      <c r="C474" t="s">
        <v>538</v>
      </c>
      <c r="D474" t="s">
        <v>34</v>
      </c>
      <c r="E474" t="s">
        <v>35</v>
      </c>
      <c r="F474" t="s">
        <v>149</v>
      </c>
      <c r="G474" t="s">
        <v>150</v>
      </c>
      <c r="H474" t="s">
        <v>529</v>
      </c>
      <c r="I474" t="s">
        <v>132</v>
      </c>
      <c r="J474" t="s">
        <v>133</v>
      </c>
      <c r="K474">
        <v>3</v>
      </c>
      <c r="L474" t="s">
        <v>134</v>
      </c>
      <c r="M474" t="s">
        <v>151</v>
      </c>
      <c r="N474" t="s">
        <v>152</v>
      </c>
      <c r="O474">
        <v>37</v>
      </c>
      <c r="P474" t="s">
        <v>153</v>
      </c>
      <c r="Q474">
        <v>6000</v>
      </c>
      <c r="R474" t="s">
        <v>154</v>
      </c>
      <c r="S474">
        <v>6131</v>
      </c>
      <c r="T474" t="s">
        <v>156</v>
      </c>
      <c r="U474">
        <v>1</v>
      </c>
      <c r="V474" t="s">
        <v>519</v>
      </c>
      <c r="W474" s="1">
        <v>0</v>
      </c>
      <c r="X474" s="1">
        <v>0</v>
      </c>
      <c r="Y474" s="1">
        <v>0</v>
      </c>
      <c r="Z474" s="1">
        <v>0</v>
      </c>
      <c r="AA474" s="1">
        <v>0</v>
      </c>
      <c r="AB474" s="2">
        <v>0</v>
      </c>
      <c r="AC474" s="1">
        <v>0</v>
      </c>
      <c r="AD474" s="2">
        <v>0</v>
      </c>
      <c r="AE474" s="1">
        <v>0</v>
      </c>
      <c r="AF474" s="2">
        <v>0</v>
      </c>
      <c r="AG474" s="3">
        <v>0</v>
      </c>
      <c r="AH474" s="1">
        <v>0</v>
      </c>
      <c r="AI474">
        <v>0</v>
      </c>
      <c r="AJ474">
        <v>0</v>
      </c>
      <c r="AK474">
        <v>0</v>
      </c>
      <c r="AL474" s="1">
        <v>0</v>
      </c>
      <c r="AM474" s="5">
        <v>4000000</v>
      </c>
      <c r="AN474" s="1">
        <f t="shared" si="48"/>
        <v>4000000</v>
      </c>
      <c r="AO474" s="1">
        <v>0</v>
      </c>
    </row>
    <row r="475" spans="1:41" x14ac:dyDescent="0.3">
      <c r="A475" t="s">
        <v>491</v>
      </c>
      <c r="B475" t="s">
        <v>492</v>
      </c>
      <c r="C475" t="s">
        <v>538</v>
      </c>
      <c r="D475" t="s">
        <v>34</v>
      </c>
      <c r="E475" t="s">
        <v>35</v>
      </c>
      <c r="F475" t="s">
        <v>149</v>
      </c>
      <c r="G475" t="s">
        <v>150</v>
      </c>
      <c r="H475" t="s">
        <v>529</v>
      </c>
      <c r="I475" t="s">
        <v>132</v>
      </c>
      <c r="J475" t="s">
        <v>133</v>
      </c>
      <c r="K475">
        <v>3</v>
      </c>
      <c r="L475" t="s">
        <v>134</v>
      </c>
      <c r="M475" t="s">
        <v>151</v>
      </c>
      <c r="N475" t="s">
        <v>152</v>
      </c>
      <c r="O475">
        <v>37</v>
      </c>
      <c r="P475" t="s">
        <v>153</v>
      </c>
      <c r="Q475">
        <v>6000</v>
      </c>
      <c r="R475" t="s">
        <v>154</v>
      </c>
      <c r="S475">
        <v>6131</v>
      </c>
      <c r="T475" t="s">
        <v>156</v>
      </c>
      <c r="U475">
        <v>0</v>
      </c>
      <c r="V475" t="s">
        <v>46</v>
      </c>
      <c r="W475" s="1">
        <v>65790616</v>
      </c>
      <c r="X475" s="1">
        <v>33091667.420000002</v>
      </c>
      <c r="Y475" s="1">
        <v>38917468.509999998</v>
      </c>
      <c r="Z475" s="1">
        <v>38917468.509999998</v>
      </c>
      <c r="AA475" s="1">
        <v>22022441.789999999</v>
      </c>
      <c r="AB475" s="2">
        <f t="shared" si="44"/>
        <v>16895026.719999999</v>
      </c>
      <c r="AC475" s="1">
        <v>22022441.789999999</v>
      </c>
      <c r="AD475" s="2">
        <f t="shared" si="45"/>
        <v>0</v>
      </c>
      <c r="AE475" s="1">
        <v>22022441.789999999</v>
      </c>
      <c r="AF475" s="2">
        <f t="shared" si="46"/>
        <v>0</v>
      </c>
      <c r="AG475" s="3">
        <f t="shared" si="47"/>
        <v>26873147.490000002</v>
      </c>
      <c r="AH475" s="1">
        <v>32698949</v>
      </c>
      <c r="AI475">
        <v>0</v>
      </c>
      <c r="AJ475">
        <v>0</v>
      </c>
      <c r="AK475">
        <v>0.42</v>
      </c>
      <c r="AL475" s="1">
        <v>32698948.579999998</v>
      </c>
      <c r="AN475" s="1">
        <f t="shared" si="48"/>
        <v>65790616</v>
      </c>
      <c r="AO475" s="1">
        <f t="shared" si="49"/>
        <v>26873147.490000002</v>
      </c>
    </row>
    <row r="476" spans="1:41" x14ac:dyDescent="0.3">
      <c r="A476" t="s">
        <v>497</v>
      </c>
      <c r="B476" t="s">
        <v>498</v>
      </c>
      <c r="C476" t="s">
        <v>538</v>
      </c>
      <c r="D476" t="s">
        <v>34</v>
      </c>
      <c r="E476" t="s">
        <v>35</v>
      </c>
      <c r="F476" t="s">
        <v>149</v>
      </c>
      <c r="G476" t="s">
        <v>150</v>
      </c>
      <c r="H476" t="s">
        <v>529</v>
      </c>
      <c r="I476" t="s">
        <v>132</v>
      </c>
      <c r="J476" t="s">
        <v>133</v>
      </c>
      <c r="K476">
        <v>3</v>
      </c>
      <c r="L476" t="s">
        <v>134</v>
      </c>
      <c r="M476" t="s">
        <v>151</v>
      </c>
      <c r="N476" t="s">
        <v>152</v>
      </c>
      <c r="O476">
        <v>37</v>
      </c>
      <c r="P476" t="s">
        <v>153</v>
      </c>
      <c r="Q476">
        <v>6000</v>
      </c>
      <c r="R476" t="s">
        <v>154</v>
      </c>
      <c r="S476">
        <v>6131</v>
      </c>
      <c r="T476" t="s">
        <v>156</v>
      </c>
      <c r="U476">
        <v>0</v>
      </c>
      <c r="V476" t="s">
        <v>46</v>
      </c>
      <c r="W476">
        <v>0</v>
      </c>
      <c r="X476">
        <v>0</v>
      </c>
      <c r="Y476">
        <v>0</v>
      </c>
      <c r="Z476">
        <v>0</v>
      </c>
      <c r="AA476">
        <v>0</v>
      </c>
      <c r="AB476" s="2">
        <f t="shared" si="44"/>
        <v>0</v>
      </c>
      <c r="AC476">
        <v>0</v>
      </c>
      <c r="AD476" s="2">
        <f t="shared" si="45"/>
        <v>0</v>
      </c>
      <c r="AE476">
        <v>0</v>
      </c>
      <c r="AF476" s="2">
        <f t="shared" si="46"/>
        <v>0</v>
      </c>
      <c r="AG476" s="3">
        <f t="shared" si="47"/>
        <v>0</v>
      </c>
      <c r="AH476" s="1">
        <v>11200000</v>
      </c>
      <c r="AI476">
        <v>0</v>
      </c>
      <c r="AJ476">
        <v>0</v>
      </c>
      <c r="AK476" s="1">
        <v>11200000</v>
      </c>
      <c r="AL476">
        <v>0</v>
      </c>
      <c r="AN476" s="1">
        <f t="shared" si="48"/>
        <v>0</v>
      </c>
      <c r="AO476" s="1">
        <f t="shared" si="49"/>
        <v>0</v>
      </c>
    </row>
    <row r="477" spans="1:41" x14ac:dyDescent="0.3">
      <c r="A477" t="s">
        <v>499</v>
      </c>
      <c r="B477" t="s">
        <v>500</v>
      </c>
      <c r="C477" t="s">
        <v>538</v>
      </c>
      <c r="D477" t="s">
        <v>34</v>
      </c>
      <c r="E477" t="s">
        <v>35</v>
      </c>
      <c r="F477" t="s">
        <v>149</v>
      </c>
      <c r="G477" t="s">
        <v>150</v>
      </c>
      <c r="H477" t="s">
        <v>529</v>
      </c>
      <c r="I477" t="s">
        <v>132</v>
      </c>
      <c r="J477" t="s">
        <v>133</v>
      </c>
      <c r="K477">
        <v>3</v>
      </c>
      <c r="L477" t="s">
        <v>134</v>
      </c>
      <c r="M477" t="s">
        <v>151</v>
      </c>
      <c r="N477" t="s">
        <v>152</v>
      </c>
      <c r="O477">
        <v>37</v>
      </c>
      <c r="P477" t="s">
        <v>153</v>
      </c>
      <c r="Q477">
        <v>6000</v>
      </c>
      <c r="R477" t="s">
        <v>154</v>
      </c>
      <c r="S477">
        <v>6131</v>
      </c>
      <c r="T477" t="s">
        <v>156</v>
      </c>
      <c r="U477">
        <v>0</v>
      </c>
      <c r="V477" t="s">
        <v>46</v>
      </c>
      <c r="W477" s="1">
        <v>8000000</v>
      </c>
      <c r="X477">
        <v>0</v>
      </c>
      <c r="Y477">
        <v>0</v>
      </c>
      <c r="Z477">
        <v>0</v>
      </c>
      <c r="AA477">
        <v>0</v>
      </c>
      <c r="AB477" s="2">
        <f t="shared" si="44"/>
        <v>0</v>
      </c>
      <c r="AC477">
        <v>0</v>
      </c>
      <c r="AD477" s="2">
        <f t="shared" si="45"/>
        <v>0</v>
      </c>
      <c r="AE477">
        <v>0</v>
      </c>
      <c r="AF477" s="2">
        <f t="shared" si="46"/>
        <v>0</v>
      </c>
      <c r="AG477" s="3">
        <f t="shared" si="47"/>
        <v>8000000</v>
      </c>
      <c r="AH477" s="1">
        <v>8000000</v>
      </c>
      <c r="AI477">
        <v>0</v>
      </c>
      <c r="AJ477">
        <v>0</v>
      </c>
      <c r="AK477">
        <v>0</v>
      </c>
      <c r="AL477" s="1">
        <v>8000000</v>
      </c>
      <c r="AN477" s="1">
        <f t="shared" si="48"/>
        <v>8000000</v>
      </c>
      <c r="AO477" s="1">
        <f t="shared" si="49"/>
        <v>8000000</v>
      </c>
    </row>
    <row r="478" spans="1:41" x14ac:dyDescent="0.3">
      <c r="A478" t="s">
        <v>501</v>
      </c>
      <c r="B478" t="s">
        <v>502</v>
      </c>
      <c r="C478" t="s">
        <v>538</v>
      </c>
      <c r="D478" t="s">
        <v>34</v>
      </c>
      <c r="E478" t="s">
        <v>35</v>
      </c>
      <c r="F478" t="s">
        <v>149</v>
      </c>
      <c r="G478" t="s">
        <v>150</v>
      </c>
      <c r="H478" t="s">
        <v>529</v>
      </c>
      <c r="I478" t="s">
        <v>132</v>
      </c>
      <c r="J478" t="s">
        <v>133</v>
      </c>
      <c r="K478">
        <v>3</v>
      </c>
      <c r="L478" t="s">
        <v>134</v>
      </c>
      <c r="M478" t="s">
        <v>151</v>
      </c>
      <c r="N478" t="s">
        <v>152</v>
      </c>
      <c r="O478">
        <v>37</v>
      </c>
      <c r="P478" t="s">
        <v>153</v>
      </c>
      <c r="Q478">
        <v>6000</v>
      </c>
      <c r="R478" t="s">
        <v>154</v>
      </c>
      <c r="S478">
        <v>6131</v>
      </c>
      <c r="T478" t="s">
        <v>156</v>
      </c>
      <c r="U478">
        <v>0</v>
      </c>
      <c r="V478" t="s">
        <v>46</v>
      </c>
      <c r="W478" s="1">
        <v>8000000</v>
      </c>
      <c r="X478">
        <v>0</v>
      </c>
      <c r="Y478">
        <v>0</v>
      </c>
      <c r="Z478">
        <v>0</v>
      </c>
      <c r="AA478">
        <v>0</v>
      </c>
      <c r="AB478" s="2">
        <f t="shared" si="44"/>
        <v>0</v>
      </c>
      <c r="AC478">
        <v>0</v>
      </c>
      <c r="AD478" s="2">
        <f t="shared" si="45"/>
        <v>0</v>
      </c>
      <c r="AE478">
        <v>0</v>
      </c>
      <c r="AF478" s="2">
        <f t="shared" si="46"/>
        <v>0</v>
      </c>
      <c r="AG478" s="3">
        <f t="shared" si="47"/>
        <v>8000000</v>
      </c>
      <c r="AH478" s="1">
        <v>8000000</v>
      </c>
      <c r="AI478">
        <v>0</v>
      </c>
      <c r="AJ478">
        <v>0</v>
      </c>
      <c r="AK478">
        <v>0</v>
      </c>
      <c r="AL478" s="1">
        <v>8000000</v>
      </c>
      <c r="AN478" s="1">
        <f t="shared" si="48"/>
        <v>8000000</v>
      </c>
      <c r="AO478" s="1">
        <f t="shared" si="49"/>
        <v>8000000</v>
      </c>
    </row>
    <row r="479" spans="1:41" x14ac:dyDescent="0.3">
      <c r="A479" t="s">
        <v>503</v>
      </c>
      <c r="B479" t="s">
        <v>504</v>
      </c>
      <c r="C479" t="s">
        <v>538</v>
      </c>
      <c r="D479" t="s">
        <v>34</v>
      </c>
      <c r="E479" t="s">
        <v>35</v>
      </c>
      <c r="F479" t="s">
        <v>149</v>
      </c>
      <c r="G479" t="s">
        <v>150</v>
      </c>
      <c r="H479" t="s">
        <v>529</v>
      </c>
      <c r="I479" t="s">
        <v>132</v>
      </c>
      <c r="J479" t="s">
        <v>133</v>
      </c>
      <c r="K479">
        <v>3</v>
      </c>
      <c r="L479" t="s">
        <v>134</v>
      </c>
      <c r="M479" t="s">
        <v>151</v>
      </c>
      <c r="N479" t="s">
        <v>152</v>
      </c>
      <c r="O479">
        <v>37</v>
      </c>
      <c r="P479" t="s">
        <v>153</v>
      </c>
      <c r="Q479">
        <v>6000</v>
      </c>
      <c r="R479" t="s">
        <v>154</v>
      </c>
      <c r="S479">
        <v>6131</v>
      </c>
      <c r="T479" t="s">
        <v>156</v>
      </c>
      <c r="U479">
        <v>0</v>
      </c>
      <c r="V479" t="s">
        <v>46</v>
      </c>
      <c r="W479" s="1">
        <v>15000000</v>
      </c>
      <c r="X479">
        <v>0</v>
      </c>
      <c r="Y479">
        <v>0</v>
      </c>
      <c r="Z479">
        <v>0</v>
      </c>
      <c r="AA479">
        <v>0</v>
      </c>
      <c r="AB479" s="2">
        <f t="shared" si="44"/>
        <v>0</v>
      </c>
      <c r="AC479">
        <v>0</v>
      </c>
      <c r="AD479" s="2">
        <f t="shared" si="45"/>
        <v>0</v>
      </c>
      <c r="AE479">
        <v>0</v>
      </c>
      <c r="AF479" s="2">
        <f t="shared" si="46"/>
        <v>0</v>
      </c>
      <c r="AG479" s="3">
        <f t="shared" si="47"/>
        <v>15000000</v>
      </c>
      <c r="AH479" s="1">
        <v>15000000</v>
      </c>
      <c r="AI479">
        <v>0</v>
      </c>
      <c r="AJ479">
        <v>0</v>
      </c>
      <c r="AK479">
        <v>0</v>
      </c>
      <c r="AL479" s="1">
        <v>15000000</v>
      </c>
      <c r="AN479" s="1">
        <f t="shared" si="48"/>
        <v>15000000</v>
      </c>
      <c r="AO479" s="1">
        <f t="shared" si="49"/>
        <v>15000000</v>
      </c>
    </row>
    <row r="480" spans="1:41" x14ac:dyDescent="0.3">
      <c r="A480" s="10" t="s">
        <v>106</v>
      </c>
      <c r="B480" t="s">
        <v>107</v>
      </c>
      <c r="C480" t="s">
        <v>538</v>
      </c>
      <c r="D480" t="s">
        <v>34</v>
      </c>
      <c r="E480" t="s">
        <v>35</v>
      </c>
      <c r="F480" t="s">
        <v>149</v>
      </c>
      <c r="G480" t="s">
        <v>150</v>
      </c>
      <c r="H480" t="s">
        <v>529</v>
      </c>
      <c r="I480" t="s">
        <v>132</v>
      </c>
      <c r="J480" t="s">
        <v>133</v>
      </c>
      <c r="K480">
        <v>3</v>
      </c>
      <c r="L480" t="s">
        <v>134</v>
      </c>
      <c r="M480" t="s">
        <v>151</v>
      </c>
      <c r="N480" t="s">
        <v>152</v>
      </c>
      <c r="O480">
        <v>37</v>
      </c>
      <c r="P480" t="s">
        <v>153</v>
      </c>
      <c r="Q480">
        <v>6000</v>
      </c>
      <c r="R480" t="s">
        <v>154</v>
      </c>
      <c r="S480">
        <v>6151</v>
      </c>
      <c r="T480" t="s">
        <v>157</v>
      </c>
      <c r="U480">
        <v>0</v>
      </c>
      <c r="V480" t="s">
        <v>46</v>
      </c>
      <c r="W480" s="1">
        <v>47679399.759999998</v>
      </c>
      <c r="X480" s="1">
        <v>15000003.800000001</v>
      </c>
      <c r="Y480" s="1">
        <v>46616019.539999999</v>
      </c>
      <c r="Z480" s="1">
        <v>46616019.539999999</v>
      </c>
      <c r="AA480" s="1">
        <v>37113330.369999997</v>
      </c>
      <c r="AB480" s="2">
        <f t="shared" si="44"/>
        <v>9502689.1700000018</v>
      </c>
      <c r="AC480" s="1">
        <v>37113330.369999997</v>
      </c>
      <c r="AD480" s="2">
        <f t="shared" si="45"/>
        <v>0</v>
      </c>
      <c r="AE480" s="1">
        <v>37113330.369999997</v>
      </c>
      <c r="AF480" s="2">
        <f t="shared" si="46"/>
        <v>0</v>
      </c>
      <c r="AG480" s="3">
        <f t="shared" si="47"/>
        <v>1063380.2199999988</v>
      </c>
      <c r="AH480" s="1">
        <v>24022383.469999999</v>
      </c>
      <c r="AI480" s="1">
        <v>8657016.2899999991</v>
      </c>
      <c r="AJ480">
        <v>0</v>
      </c>
      <c r="AK480">
        <v>3.8</v>
      </c>
      <c r="AL480" s="1">
        <v>32679395.960000001</v>
      </c>
      <c r="AN480" s="1">
        <f t="shared" si="48"/>
        <v>47679399.759999998</v>
      </c>
      <c r="AO480" s="1">
        <f t="shared" si="49"/>
        <v>1063380.2199999988</v>
      </c>
    </row>
    <row r="481" spans="1:41" x14ac:dyDescent="0.3">
      <c r="A481" t="s">
        <v>199</v>
      </c>
      <c r="B481" t="s">
        <v>200</v>
      </c>
      <c r="C481" t="s">
        <v>538</v>
      </c>
      <c r="D481" t="s">
        <v>34</v>
      </c>
      <c r="E481" t="s">
        <v>35</v>
      </c>
      <c r="F481" t="s">
        <v>149</v>
      </c>
      <c r="G481" t="s">
        <v>150</v>
      </c>
      <c r="H481" t="s">
        <v>529</v>
      </c>
      <c r="I481" t="s">
        <v>132</v>
      </c>
      <c r="J481" t="s">
        <v>133</v>
      </c>
      <c r="K481">
        <v>3</v>
      </c>
      <c r="L481" t="s">
        <v>134</v>
      </c>
      <c r="M481" t="s">
        <v>151</v>
      </c>
      <c r="N481" t="s">
        <v>152</v>
      </c>
      <c r="O481">
        <v>37</v>
      </c>
      <c r="P481" t="s">
        <v>153</v>
      </c>
      <c r="Q481">
        <v>6000</v>
      </c>
      <c r="R481" t="s">
        <v>154</v>
      </c>
      <c r="S481">
        <v>6151</v>
      </c>
      <c r="T481" t="s">
        <v>157</v>
      </c>
      <c r="U481">
        <v>0</v>
      </c>
      <c r="V481" t="s">
        <v>46</v>
      </c>
      <c r="W481" s="1">
        <v>9183043.4600000009</v>
      </c>
      <c r="X481">
        <v>0</v>
      </c>
      <c r="Y481" s="1">
        <v>9055966.5099999998</v>
      </c>
      <c r="Z481" s="1">
        <v>9055966.5099999998</v>
      </c>
      <c r="AA481" s="1">
        <v>7744616.4400000004</v>
      </c>
      <c r="AB481" s="2">
        <f t="shared" si="44"/>
        <v>1311350.0699999994</v>
      </c>
      <c r="AC481" s="1">
        <v>7744616.4400000004</v>
      </c>
      <c r="AD481" s="2">
        <f t="shared" si="45"/>
        <v>0</v>
      </c>
      <c r="AE481" s="1">
        <v>7744616.4400000004</v>
      </c>
      <c r="AF481" s="2">
        <f t="shared" si="46"/>
        <v>0</v>
      </c>
      <c r="AG481" s="3">
        <f t="shared" si="47"/>
        <v>127076.95000000112</v>
      </c>
      <c r="AH481">
        <v>0</v>
      </c>
      <c r="AI481" s="1">
        <v>16350000</v>
      </c>
      <c r="AJ481">
        <v>0</v>
      </c>
      <c r="AK481" s="1">
        <v>7166956.54</v>
      </c>
      <c r="AL481" s="1">
        <v>9183043.4600000009</v>
      </c>
      <c r="AN481" s="1">
        <f t="shared" si="48"/>
        <v>9183043.4600000009</v>
      </c>
      <c r="AO481" s="1">
        <f t="shared" si="49"/>
        <v>127076.95000000112</v>
      </c>
    </row>
    <row r="482" spans="1:41" x14ac:dyDescent="0.3">
      <c r="A482" t="s">
        <v>199</v>
      </c>
      <c r="B482" t="s">
        <v>200</v>
      </c>
      <c r="C482" t="s">
        <v>538</v>
      </c>
      <c r="D482" t="s">
        <v>34</v>
      </c>
      <c r="E482" t="s">
        <v>35</v>
      </c>
      <c r="F482" t="s">
        <v>149</v>
      </c>
      <c r="G482" t="s">
        <v>150</v>
      </c>
      <c r="H482" t="s">
        <v>529</v>
      </c>
      <c r="I482" t="s">
        <v>132</v>
      </c>
      <c r="J482" t="s">
        <v>133</v>
      </c>
      <c r="K482">
        <v>3</v>
      </c>
      <c r="L482" t="s">
        <v>134</v>
      </c>
      <c r="M482" t="s">
        <v>151</v>
      </c>
      <c r="N482" t="s">
        <v>152</v>
      </c>
      <c r="O482">
        <v>38</v>
      </c>
      <c r="P482" t="s">
        <v>413</v>
      </c>
      <c r="Q482">
        <v>6000</v>
      </c>
      <c r="R482" t="s">
        <v>154</v>
      </c>
      <c r="S482">
        <v>6151</v>
      </c>
      <c r="T482" t="s">
        <v>157</v>
      </c>
      <c r="U482">
        <v>0</v>
      </c>
      <c r="V482" t="s">
        <v>46</v>
      </c>
      <c r="W482" s="1">
        <v>25425282.52</v>
      </c>
      <c r="X482" s="1">
        <v>16000000</v>
      </c>
      <c r="Y482" s="1">
        <v>23808526.710000001</v>
      </c>
      <c r="Z482" s="1">
        <v>23808526.710000001</v>
      </c>
      <c r="AA482" s="1">
        <v>17019660.82</v>
      </c>
      <c r="AB482" s="2">
        <f t="shared" si="44"/>
        <v>6788865.8900000006</v>
      </c>
      <c r="AC482" s="1">
        <v>17019660.82</v>
      </c>
      <c r="AD482" s="2">
        <f t="shared" si="45"/>
        <v>0</v>
      </c>
      <c r="AE482" s="1">
        <v>17019660.82</v>
      </c>
      <c r="AF482" s="2">
        <f t="shared" si="46"/>
        <v>0</v>
      </c>
      <c r="AG482" s="3">
        <f t="shared" si="47"/>
        <v>1616755.8099999987</v>
      </c>
      <c r="AH482">
        <v>0</v>
      </c>
      <c r="AI482" s="1">
        <v>10275282.52</v>
      </c>
      <c r="AJ482">
        <v>0</v>
      </c>
      <c r="AK482" s="1">
        <v>850000</v>
      </c>
      <c r="AL482" s="1">
        <v>9425282.5199999996</v>
      </c>
      <c r="AN482" s="1">
        <f t="shared" si="48"/>
        <v>25425282.52</v>
      </c>
      <c r="AO482" s="1">
        <f t="shared" si="49"/>
        <v>1616755.8099999987</v>
      </c>
    </row>
    <row r="483" spans="1:41" x14ac:dyDescent="0.3">
      <c r="A483" t="s">
        <v>491</v>
      </c>
      <c r="B483" t="s">
        <v>492</v>
      </c>
      <c r="C483" t="s">
        <v>538</v>
      </c>
      <c r="D483" t="s">
        <v>34</v>
      </c>
      <c r="E483" t="s">
        <v>35</v>
      </c>
      <c r="F483" t="s">
        <v>149</v>
      </c>
      <c r="G483" t="s">
        <v>150</v>
      </c>
      <c r="H483" t="s">
        <v>529</v>
      </c>
      <c r="I483" t="s">
        <v>132</v>
      </c>
      <c r="J483" t="s">
        <v>133</v>
      </c>
      <c r="K483">
        <v>3</v>
      </c>
      <c r="L483" t="s">
        <v>134</v>
      </c>
      <c r="M483" t="s">
        <v>151</v>
      </c>
      <c r="N483" t="s">
        <v>152</v>
      </c>
      <c r="O483">
        <v>37</v>
      </c>
      <c r="P483" t="s">
        <v>153</v>
      </c>
      <c r="Q483">
        <v>6000</v>
      </c>
      <c r="R483" t="s">
        <v>154</v>
      </c>
      <c r="S483">
        <v>6151</v>
      </c>
      <c r="T483" t="s">
        <v>157</v>
      </c>
      <c r="U483">
        <v>0</v>
      </c>
      <c r="V483" t="s">
        <v>46</v>
      </c>
      <c r="W483" s="1">
        <v>56415500</v>
      </c>
      <c r="X483" s="1">
        <v>19999996.199999999</v>
      </c>
      <c r="Y483" s="1">
        <v>43799438.579999998</v>
      </c>
      <c r="Z483" s="1">
        <v>43799438.579999998</v>
      </c>
      <c r="AA483" s="1">
        <v>28677444.579999998</v>
      </c>
      <c r="AB483" s="2">
        <f t="shared" si="44"/>
        <v>15121994</v>
      </c>
      <c r="AC483" s="1">
        <v>28677444.579999998</v>
      </c>
      <c r="AD483" s="2">
        <f t="shared" si="45"/>
        <v>0</v>
      </c>
      <c r="AE483" s="1">
        <v>28677444.579999998</v>
      </c>
      <c r="AF483" s="2">
        <f t="shared" si="46"/>
        <v>0</v>
      </c>
      <c r="AG483" s="3">
        <f t="shared" si="47"/>
        <v>12616061.420000002</v>
      </c>
      <c r="AH483" s="1">
        <v>40000000</v>
      </c>
      <c r="AI483">
        <v>3.8</v>
      </c>
      <c r="AJ483">
        <v>0</v>
      </c>
      <c r="AK483" s="1">
        <v>3200000</v>
      </c>
      <c r="AL483" s="1">
        <v>36800003.799999997</v>
      </c>
      <c r="AM483" s="5">
        <f>-3084500+384500</f>
        <v>-2700000</v>
      </c>
      <c r="AN483" s="1">
        <f t="shared" si="48"/>
        <v>53715500</v>
      </c>
      <c r="AO483" s="1">
        <f t="shared" si="49"/>
        <v>9916061.4200000018</v>
      </c>
    </row>
    <row r="484" spans="1:41" x14ac:dyDescent="0.3">
      <c r="A484" t="s">
        <v>505</v>
      </c>
      <c r="B484" t="s">
        <v>506</v>
      </c>
      <c r="C484" t="s">
        <v>538</v>
      </c>
      <c r="D484" t="s">
        <v>34</v>
      </c>
      <c r="E484" t="s">
        <v>35</v>
      </c>
      <c r="F484" t="s">
        <v>149</v>
      </c>
      <c r="G484" t="s">
        <v>150</v>
      </c>
      <c r="H484" t="s">
        <v>529</v>
      </c>
      <c r="I484" t="s">
        <v>132</v>
      </c>
      <c r="J484" t="s">
        <v>133</v>
      </c>
      <c r="K484">
        <v>3</v>
      </c>
      <c r="L484" t="s">
        <v>134</v>
      </c>
      <c r="M484" t="s">
        <v>151</v>
      </c>
      <c r="N484" t="s">
        <v>152</v>
      </c>
      <c r="O484">
        <v>37</v>
      </c>
      <c r="P484" t="s">
        <v>153</v>
      </c>
      <c r="Q484">
        <v>6000</v>
      </c>
      <c r="R484" t="s">
        <v>154</v>
      </c>
      <c r="S484">
        <v>6151</v>
      </c>
      <c r="T484" t="s">
        <v>157</v>
      </c>
      <c r="U484">
        <v>0</v>
      </c>
      <c r="V484" t="s">
        <v>46</v>
      </c>
      <c r="W484" s="1">
        <v>15000000</v>
      </c>
      <c r="X484">
        <v>0</v>
      </c>
      <c r="Y484" s="1">
        <v>12935820.300000001</v>
      </c>
      <c r="Z484" s="1">
        <v>12935820.300000001</v>
      </c>
      <c r="AA484" s="1">
        <v>7248819.3300000001</v>
      </c>
      <c r="AB484" s="2">
        <f t="shared" si="44"/>
        <v>5687000.9700000007</v>
      </c>
      <c r="AC484" s="1">
        <v>7248819.3300000001</v>
      </c>
      <c r="AD484" s="2">
        <f t="shared" si="45"/>
        <v>0</v>
      </c>
      <c r="AE484" s="1">
        <v>7248819.3300000001</v>
      </c>
      <c r="AF484" s="2">
        <f t="shared" si="46"/>
        <v>0</v>
      </c>
      <c r="AG484" s="3">
        <f t="shared" si="47"/>
        <v>2064179.6999999993</v>
      </c>
      <c r="AH484" s="1">
        <v>15000000</v>
      </c>
      <c r="AI484">
        <v>0</v>
      </c>
      <c r="AJ484">
        <v>0</v>
      </c>
      <c r="AK484">
        <v>0</v>
      </c>
      <c r="AL484" s="1">
        <v>15000000</v>
      </c>
      <c r="AN484" s="1">
        <f t="shared" si="48"/>
        <v>15000000</v>
      </c>
      <c r="AO484" s="1">
        <f t="shared" si="49"/>
        <v>2064179.6999999993</v>
      </c>
    </row>
    <row r="485" spans="1:41" x14ac:dyDescent="0.3">
      <c r="A485" t="s">
        <v>507</v>
      </c>
      <c r="B485" t="s">
        <v>508</v>
      </c>
      <c r="C485" t="s">
        <v>538</v>
      </c>
      <c r="D485" t="s">
        <v>34</v>
      </c>
      <c r="E485" t="s">
        <v>35</v>
      </c>
      <c r="F485" t="s">
        <v>149</v>
      </c>
      <c r="G485" t="s">
        <v>150</v>
      </c>
      <c r="H485" t="s">
        <v>529</v>
      </c>
      <c r="I485" t="s">
        <v>132</v>
      </c>
      <c r="J485" t="s">
        <v>133</v>
      </c>
      <c r="K485">
        <v>3</v>
      </c>
      <c r="L485" t="s">
        <v>134</v>
      </c>
      <c r="M485" t="s">
        <v>151</v>
      </c>
      <c r="N485" t="s">
        <v>152</v>
      </c>
      <c r="O485">
        <v>37</v>
      </c>
      <c r="P485" t="s">
        <v>153</v>
      </c>
      <c r="Q485">
        <v>6000</v>
      </c>
      <c r="R485" t="s">
        <v>154</v>
      </c>
      <c r="S485">
        <v>6151</v>
      </c>
      <c r="T485" t="s">
        <v>157</v>
      </c>
      <c r="U485">
        <v>0</v>
      </c>
      <c r="V485" t="s">
        <v>46</v>
      </c>
      <c r="W485" s="1">
        <v>50000000</v>
      </c>
      <c r="X485">
        <v>0</v>
      </c>
      <c r="Y485" s="1">
        <v>49992271.159999996</v>
      </c>
      <c r="Z485" s="1">
        <v>49992271.159999996</v>
      </c>
      <c r="AA485" s="1">
        <v>16212831.18</v>
      </c>
      <c r="AB485" s="2">
        <f t="shared" si="44"/>
        <v>33779439.979999997</v>
      </c>
      <c r="AC485" s="1">
        <v>10598768.48</v>
      </c>
      <c r="AD485" s="2">
        <f t="shared" si="45"/>
        <v>5614062.6999999993</v>
      </c>
      <c r="AE485" s="1">
        <v>10598768.48</v>
      </c>
      <c r="AF485" s="2">
        <f t="shared" si="46"/>
        <v>0</v>
      </c>
      <c r="AG485" s="3">
        <f t="shared" si="47"/>
        <v>7728.8400000035763</v>
      </c>
      <c r="AH485" s="1">
        <v>50000000</v>
      </c>
      <c r="AI485">
        <v>0</v>
      </c>
      <c r="AJ485">
        <v>0</v>
      </c>
      <c r="AK485">
        <v>0</v>
      </c>
      <c r="AL485" s="1">
        <v>50000000</v>
      </c>
      <c r="AN485" s="1">
        <f t="shared" si="48"/>
        <v>50000000</v>
      </c>
      <c r="AO485" s="1">
        <f t="shared" si="49"/>
        <v>7728.8400000035763</v>
      </c>
    </row>
    <row r="486" spans="1:41" x14ac:dyDescent="0.3">
      <c r="A486" t="s">
        <v>509</v>
      </c>
      <c r="B486" t="s">
        <v>510</v>
      </c>
      <c r="C486" t="s">
        <v>538</v>
      </c>
      <c r="D486" t="s">
        <v>34</v>
      </c>
      <c r="E486" t="s">
        <v>35</v>
      </c>
      <c r="F486" t="s">
        <v>149</v>
      </c>
      <c r="G486" t="s">
        <v>150</v>
      </c>
      <c r="H486" t="s">
        <v>529</v>
      </c>
      <c r="I486" t="s">
        <v>132</v>
      </c>
      <c r="J486" t="s">
        <v>133</v>
      </c>
      <c r="K486">
        <v>3</v>
      </c>
      <c r="L486" t="s">
        <v>134</v>
      </c>
      <c r="M486" t="s">
        <v>151</v>
      </c>
      <c r="N486" t="s">
        <v>152</v>
      </c>
      <c r="O486">
        <v>37</v>
      </c>
      <c r="P486" t="s">
        <v>153</v>
      </c>
      <c r="Q486">
        <v>6000</v>
      </c>
      <c r="R486" t="s">
        <v>154</v>
      </c>
      <c r="S486">
        <v>6151</v>
      </c>
      <c r="T486" t="s">
        <v>157</v>
      </c>
      <c r="U486">
        <v>0</v>
      </c>
      <c r="V486" t="s">
        <v>46</v>
      </c>
      <c r="W486" s="1">
        <v>1500000</v>
      </c>
      <c r="X486">
        <v>0</v>
      </c>
      <c r="Y486">
        <v>0</v>
      </c>
      <c r="Z486">
        <v>0</v>
      </c>
      <c r="AA486">
        <v>0</v>
      </c>
      <c r="AB486" s="2">
        <f t="shared" si="44"/>
        <v>0</v>
      </c>
      <c r="AC486">
        <v>0</v>
      </c>
      <c r="AD486" s="2">
        <f t="shared" si="45"/>
        <v>0</v>
      </c>
      <c r="AE486">
        <v>0</v>
      </c>
      <c r="AF486" s="2">
        <f t="shared" si="46"/>
        <v>0</v>
      </c>
      <c r="AG486" s="3">
        <f t="shared" si="47"/>
        <v>1500000</v>
      </c>
      <c r="AH486" s="1">
        <v>1500000</v>
      </c>
      <c r="AI486">
        <v>0</v>
      </c>
      <c r="AJ486">
        <v>0</v>
      </c>
      <c r="AK486">
        <v>0</v>
      </c>
      <c r="AL486" s="1">
        <v>1500000</v>
      </c>
      <c r="AN486" s="1">
        <f t="shared" si="48"/>
        <v>1500000</v>
      </c>
      <c r="AO486" s="1">
        <f t="shared" si="49"/>
        <v>1500000</v>
      </c>
    </row>
    <row r="487" spans="1:41" x14ac:dyDescent="0.3">
      <c r="A487" t="s">
        <v>511</v>
      </c>
      <c r="B487" t="s">
        <v>512</v>
      </c>
      <c r="C487" t="s">
        <v>538</v>
      </c>
      <c r="D487" t="s">
        <v>34</v>
      </c>
      <c r="E487" t="s">
        <v>35</v>
      </c>
      <c r="F487" t="s">
        <v>149</v>
      </c>
      <c r="G487" t="s">
        <v>150</v>
      </c>
      <c r="H487" t="s">
        <v>529</v>
      </c>
      <c r="I487" t="s">
        <v>132</v>
      </c>
      <c r="J487" t="s">
        <v>133</v>
      </c>
      <c r="K487">
        <v>3</v>
      </c>
      <c r="L487" t="s">
        <v>134</v>
      </c>
      <c r="M487" t="s">
        <v>151</v>
      </c>
      <c r="N487" t="s">
        <v>152</v>
      </c>
      <c r="O487">
        <v>37</v>
      </c>
      <c r="P487" t="s">
        <v>153</v>
      </c>
      <c r="Q487">
        <v>6000</v>
      </c>
      <c r="R487" t="s">
        <v>154</v>
      </c>
      <c r="S487">
        <v>6151</v>
      </c>
      <c r="T487" t="s">
        <v>157</v>
      </c>
      <c r="U487">
        <v>0</v>
      </c>
      <c r="V487" t="s">
        <v>46</v>
      </c>
      <c r="W487" s="1">
        <v>1500000</v>
      </c>
      <c r="X487">
        <v>0</v>
      </c>
      <c r="Y487">
        <v>0</v>
      </c>
      <c r="Z487">
        <v>0</v>
      </c>
      <c r="AA487">
        <v>0</v>
      </c>
      <c r="AB487" s="2">
        <f t="shared" si="44"/>
        <v>0</v>
      </c>
      <c r="AC487">
        <v>0</v>
      </c>
      <c r="AD487" s="2">
        <f t="shared" si="45"/>
        <v>0</v>
      </c>
      <c r="AE487">
        <v>0</v>
      </c>
      <c r="AF487" s="2">
        <f t="shared" si="46"/>
        <v>0</v>
      </c>
      <c r="AG487" s="3">
        <f t="shared" si="47"/>
        <v>1500000</v>
      </c>
      <c r="AH487" s="1">
        <v>1500000</v>
      </c>
      <c r="AI487">
        <v>0</v>
      </c>
      <c r="AJ487">
        <v>0</v>
      </c>
      <c r="AK487">
        <v>0</v>
      </c>
      <c r="AL487" s="1">
        <v>1500000</v>
      </c>
      <c r="AN487" s="1">
        <f t="shared" si="48"/>
        <v>1500000</v>
      </c>
      <c r="AO487" s="1">
        <f t="shared" si="49"/>
        <v>1500000</v>
      </c>
    </row>
    <row r="488" spans="1:41" x14ac:dyDescent="0.3">
      <c r="A488" t="s">
        <v>199</v>
      </c>
      <c r="B488" t="s">
        <v>200</v>
      </c>
      <c r="C488" t="s">
        <v>538</v>
      </c>
      <c r="D488" t="s">
        <v>34</v>
      </c>
      <c r="E488" t="s">
        <v>35</v>
      </c>
      <c r="F488" t="s">
        <v>36</v>
      </c>
      <c r="G488" t="s">
        <v>37</v>
      </c>
      <c r="H488" t="s">
        <v>529</v>
      </c>
      <c r="I488" t="s">
        <v>38</v>
      </c>
      <c r="J488" t="s">
        <v>39</v>
      </c>
      <c r="K488">
        <v>6</v>
      </c>
      <c r="L488" t="s">
        <v>40</v>
      </c>
      <c r="M488" t="s">
        <v>335</v>
      </c>
      <c r="N488" t="s">
        <v>336</v>
      </c>
      <c r="O488">
        <v>18</v>
      </c>
      <c r="P488" t="s">
        <v>337</v>
      </c>
      <c r="Q488">
        <v>6000</v>
      </c>
      <c r="R488" t="s">
        <v>154</v>
      </c>
      <c r="S488">
        <v>6321</v>
      </c>
      <c r="T488" t="s">
        <v>348</v>
      </c>
      <c r="U488">
        <v>13</v>
      </c>
      <c r="V488" t="s">
        <v>349</v>
      </c>
      <c r="W488" s="1">
        <v>25108364</v>
      </c>
      <c r="X488" s="1">
        <v>25108346.399999999</v>
      </c>
      <c r="Y488" s="1">
        <v>21615330</v>
      </c>
      <c r="Z488" s="1">
        <v>21615330</v>
      </c>
      <c r="AA488" s="1">
        <v>21615330</v>
      </c>
      <c r="AB488" s="2">
        <f t="shared" si="44"/>
        <v>0</v>
      </c>
      <c r="AC488" s="1">
        <v>21615330</v>
      </c>
      <c r="AD488" s="2">
        <f t="shared" si="45"/>
        <v>0</v>
      </c>
      <c r="AE488" s="1">
        <v>21615330</v>
      </c>
      <c r="AF488" s="2">
        <f t="shared" si="46"/>
        <v>0</v>
      </c>
      <c r="AG488" s="3">
        <f t="shared" si="47"/>
        <v>3493034</v>
      </c>
      <c r="AH488">
        <v>0</v>
      </c>
      <c r="AI488">
        <v>17.600000000000001</v>
      </c>
      <c r="AJ488">
        <v>0</v>
      </c>
      <c r="AK488">
        <v>0</v>
      </c>
      <c r="AL488">
        <v>17.600000000000001</v>
      </c>
      <c r="AM488" s="5">
        <v>-1528004</v>
      </c>
      <c r="AN488" s="1">
        <f t="shared" si="48"/>
        <v>23580360</v>
      </c>
      <c r="AO488" s="1">
        <f t="shared" si="49"/>
        <v>1965030</v>
      </c>
    </row>
    <row r="489" spans="1:41" x14ac:dyDescent="0.3">
      <c r="A489" t="s">
        <v>199</v>
      </c>
      <c r="B489" t="s">
        <v>200</v>
      </c>
      <c r="C489" t="s">
        <v>538</v>
      </c>
      <c r="D489" t="s">
        <v>34</v>
      </c>
      <c r="E489" t="s">
        <v>35</v>
      </c>
      <c r="F489" t="s">
        <v>36</v>
      </c>
      <c r="G489" t="s">
        <v>37</v>
      </c>
      <c r="H489" t="s">
        <v>529</v>
      </c>
      <c r="I489" t="s">
        <v>38</v>
      </c>
      <c r="J489" t="s">
        <v>39</v>
      </c>
      <c r="K489">
        <v>6</v>
      </c>
      <c r="L489" t="s">
        <v>40</v>
      </c>
      <c r="M489" t="s">
        <v>335</v>
      </c>
      <c r="N489" t="s">
        <v>336</v>
      </c>
      <c r="O489">
        <v>18</v>
      </c>
      <c r="P489" t="s">
        <v>337</v>
      </c>
      <c r="Q489">
        <v>6000</v>
      </c>
      <c r="R489" t="s">
        <v>154</v>
      </c>
      <c r="S489">
        <v>6321</v>
      </c>
      <c r="T489" t="s">
        <v>348</v>
      </c>
      <c r="U489">
        <v>14</v>
      </c>
      <c r="V489" t="s">
        <v>350</v>
      </c>
      <c r="W489" s="1">
        <v>75524560.140000001</v>
      </c>
      <c r="X489" s="1">
        <v>71000017.599999994</v>
      </c>
      <c r="Y489" s="1">
        <v>61620196.780000001</v>
      </c>
      <c r="Z489" s="1">
        <v>61620196.780000001</v>
      </c>
      <c r="AA489" s="1">
        <v>61620196.780000001</v>
      </c>
      <c r="AB489" s="2">
        <f t="shared" si="44"/>
        <v>0</v>
      </c>
      <c r="AC489" s="1">
        <v>61620196.780000001</v>
      </c>
      <c r="AD489" s="2">
        <f t="shared" si="45"/>
        <v>0</v>
      </c>
      <c r="AE489" s="1">
        <v>61620196.780000001</v>
      </c>
      <c r="AF489" s="2">
        <f t="shared" si="46"/>
        <v>0</v>
      </c>
      <c r="AG489" s="3">
        <f t="shared" si="47"/>
        <v>13904363.359999999</v>
      </c>
      <c r="AH489" s="1">
        <v>4524560.1399999997</v>
      </c>
      <c r="AI489">
        <v>0</v>
      </c>
      <c r="AJ489">
        <v>0</v>
      </c>
      <c r="AK489">
        <v>17.600000000000001</v>
      </c>
      <c r="AL489" s="1">
        <v>4524542.54</v>
      </c>
      <c r="AN489" s="1">
        <f t="shared" si="48"/>
        <v>75524560.140000001</v>
      </c>
      <c r="AO489" s="1">
        <f t="shared" si="49"/>
        <v>13904363.359999999</v>
      </c>
    </row>
    <row r="490" spans="1:41" x14ac:dyDescent="0.3">
      <c r="A490" s="10" t="s">
        <v>106</v>
      </c>
      <c r="B490" t="s">
        <v>107</v>
      </c>
      <c r="C490" t="s">
        <v>538</v>
      </c>
      <c r="D490" t="s">
        <v>34</v>
      </c>
      <c r="E490" t="s">
        <v>35</v>
      </c>
      <c r="F490" t="s">
        <v>36</v>
      </c>
      <c r="G490" t="s">
        <v>37</v>
      </c>
      <c r="H490" t="s">
        <v>530</v>
      </c>
      <c r="I490" t="s">
        <v>38</v>
      </c>
      <c r="J490" t="s">
        <v>39</v>
      </c>
      <c r="K490">
        <v>6</v>
      </c>
      <c r="L490" t="s">
        <v>40</v>
      </c>
      <c r="M490" t="s">
        <v>41</v>
      </c>
      <c r="N490" t="s">
        <v>42</v>
      </c>
      <c r="O490">
        <v>19</v>
      </c>
      <c r="P490" t="s">
        <v>43</v>
      </c>
      <c r="Q490">
        <v>9000</v>
      </c>
      <c r="R490" t="s">
        <v>145</v>
      </c>
      <c r="S490">
        <v>9111</v>
      </c>
      <c r="T490" t="s">
        <v>146</v>
      </c>
      <c r="U490">
        <v>0</v>
      </c>
      <c r="V490" t="s">
        <v>46</v>
      </c>
      <c r="W490" s="1">
        <v>43522784.549999997</v>
      </c>
      <c r="X490" s="1">
        <v>35000000</v>
      </c>
      <c r="Y490" s="1">
        <v>35869866.880000003</v>
      </c>
      <c r="Z490" s="1">
        <v>35869866.880000003</v>
      </c>
      <c r="AA490" s="1">
        <v>35869866.880000003</v>
      </c>
      <c r="AB490" s="2">
        <f t="shared" si="44"/>
        <v>0</v>
      </c>
      <c r="AC490" s="1">
        <v>35869866.880000003</v>
      </c>
      <c r="AD490" s="2">
        <f t="shared" si="45"/>
        <v>0</v>
      </c>
      <c r="AE490" s="1">
        <v>35869866.880000003</v>
      </c>
      <c r="AF490" s="2">
        <f t="shared" si="46"/>
        <v>0</v>
      </c>
      <c r="AG490" s="3">
        <f t="shared" si="47"/>
        <v>7652917.6699999943</v>
      </c>
      <c r="AH490" s="1">
        <v>8522784.5500000007</v>
      </c>
      <c r="AI490">
        <v>0</v>
      </c>
      <c r="AJ490">
        <v>0</v>
      </c>
      <c r="AK490">
        <v>0</v>
      </c>
      <c r="AL490" s="1">
        <v>8522784.5500000007</v>
      </c>
      <c r="AM490" s="5">
        <v>-15141504.83</v>
      </c>
      <c r="AN490" s="1">
        <f t="shared" si="48"/>
        <v>28381279.719999999</v>
      </c>
      <c r="AO490" s="1">
        <f t="shared" si="49"/>
        <v>-7488587.1600000039</v>
      </c>
    </row>
    <row r="491" spans="1:41" x14ac:dyDescent="0.3">
      <c r="A491" t="s">
        <v>199</v>
      </c>
      <c r="B491" t="s">
        <v>48</v>
      </c>
      <c r="C491" t="s">
        <v>538</v>
      </c>
      <c r="D491" t="s">
        <v>34</v>
      </c>
      <c r="E491" t="s">
        <v>35</v>
      </c>
      <c r="F491" t="s">
        <v>36</v>
      </c>
      <c r="G491" t="s">
        <v>37</v>
      </c>
      <c r="H491" t="s">
        <v>530</v>
      </c>
      <c r="I491" t="s">
        <v>38</v>
      </c>
      <c r="J491" t="s">
        <v>39</v>
      </c>
      <c r="K491">
        <v>6</v>
      </c>
      <c r="L491" t="s">
        <v>40</v>
      </c>
      <c r="M491" t="s">
        <v>41</v>
      </c>
      <c r="N491" t="s">
        <v>42</v>
      </c>
      <c r="O491">
        <v>19</v>
      </c>
      <c r="P491" t="s">
        <v>43</v>
      </c>
      <c r="Q491">
        <v>9000</v>
      </c>
      <c r="R491" t="s">
        <v>145</v>
      </c>
      <c r="S491">
        <v>9111</v>
      </c>
      <c r="T491" t="s">
        <v>146</v>
      </c>
      <c r="U491">
        <v>0</v>
      </c>
      <c r="V491" t="s">
        <v>46</v>
      </c>
      <c r="W491" s="1">
        <v>0</v>
      </c>
      <c r="X491" s="1">
        <v>0</v>
      </c>
      <c r="Y491" s="1">
        <v>0</v>
      </c>
      <c r="Z491" s="1">
        <v>0</v>
      </c>
      <c r="AA491" s="1">
        <v>0</v>
      </c>
      <c r="AB491" s="2">
        <v>0</v>
      </c>
      <c r="AC491" s="1">
        <v>0</v>
      </c>
      <c r="AD491" s="2">
        <v>0</v>
      </c>
      <c r="AE491" s="1">
        <v>0</v>
      </c>
      <c r="AF491" s="2">
        <v>0</v>
      </c>
      <c r="AG491" s="3">
        <v>0</v>
      </c>
      <c r="AH491" s="1">
        <v>0</v>
      </c>
      <c r="AI491">
        <v>0</v>
      </c>
      <c r="AJ491">
        <v>0</v>
      </c>
      <c r="AK491">
        <v>0</v>
      </c>
      <c r="AL491" s="1">
        <v>0</v>
      </c>
      <c r="AM491" s="5">
        <v>15141504.83</v>
      </c>
      <c r="AN491" s="1">
        <f t="shared" si="48"/>
        <v>15141504.83</v>
      </c>
      <c r="AO491" s="1">
        <f t="shared" si="49"/>
        <v>15141504.83</v>
      </c>
    </row>
    <row r="492" spans="1:41" x14ac:dyDescent="0.3">
      <c r="A492" t="s">
        <v>199</v>
      </c>
      <c r="B492" t="s">
        <v>48</v>
      </c>
      <c r="C492" t="s">
        <v>538</v>
      </c>
      <c r="D492" t="s">
        <v>34</v>
      </c>
      <c r="E492" t="s">
        <v>35</v>
      </c>
      <c r="F492" t="s">
        <v>36</v>
      </c>
      <c r="G492" t="s">
        <v>37</v>
      </c>
      <c r="H492" t="s">
        <v>530</v>
      </c>
      <c r="I492" t="s">
        <v>38</v>
      </c>
      <c r="J492" t="s">
        <v>39</v>
      </c>
      <c r="K492">
        <v>6</v>
      </c>
      <c r="L492" t="s">
        <v>40</v>
      </c>
      <c r="M492" t="s">
        <v>41</v>
      </c>
      <c r="N492" t="s">
        <v>42</v>
      </c>
      <c r="O492">
        <v>19</v>
      </c>
      <c r="P492" t="s">
        <v>43</v>
      </c>
      <c r="Q492">
        <v>9000</v>
      </c>
      <c r="R492" t="s">
        <v>145</v>
      </c>
      <c r="S492">
        <v>9211</v>
      </c>
      <c r="T492" t="s">
        <v>147</v>
      </c>
      <c r="U492">
        <v>0</v>
      </c>
      <c r="V492" t="s">
        <v>46</v>
      </c>
      <c r="W492" s="1">
        <v>0</v>
      </c>
      <c r="X492" s="1">
        <v>0</v>
      </c>
      <c r="Y492" s="1">
        <v>0</v>
      </c>
      <c r="Z492" s="1">
        <v>0</v>
      </c>
      <c r="AA492" s="1">
        <v>0</v>
      </c>
      <c r="AB492" s="1">
        <v>0</v>
      </c>
      <c r="AC492" s="1">
        <v>0</v>
      </c>
      <c r="AD492" s="1">
        <v>0</v>
      </c>
      <c r="AE492" s="1">
        <v>0</v>
      </c>
      <c r="AF492" s="1">
        <v>0</v>
      </c>
      <c r="AG492" s="1">
        <v>0</v>
      </c>
      <c r="AH492" s="1">
        <v>0</v>
      </c>
      <c r="AI492" s="1">
        <v>0</v>
      </c>
      <c r="AJ492" s="1">
        <v>0</v>
      </c>
      <c r="AK492" s="1">
        <v>0</v>
      </c>
      <c r="AL492" s="1">
        <v>0</v>
      </c>
      <c r="AM492" s="1">
        <v>8187007.1900000004</v>
      </c>
      <c r="AN492" s="1">
        <f t="shared" si="48"/>
        <v>8187007.1900000004</v>
      </c>
      <c r="AO492" s="1">
        <f t="shared" si="49"/>
        <v>8187007.1900000004</v>
      </c>
    </row>
    <row r="493" spans="1:41" x14ac:dyDescent="0.3">
      <c r="A493" s="10" t="s">
        <v>106</v>
      </c>
      <c r="B493" t="s">
        <v>107</v>
      </c>
      <c r="C493" t="s">
        <v>538</v>
      </c>
      <c r="D493" t="s">
        <v>34</v>
      </c>
      <c r="E493" t="s">
        <v>35</v>
      </c>
      <c r="F493" t="s">
        <v>36</v>
      </c>
      <c r="G493" t="s">
        <v>37</v>
      </c>
      <c r="H493" t="s">
        <v>530</v>
      </c>
      <c r="I493" t="s">
        <v>38</v>
      </c>
      <c r="J493" t="s">
        <v>39</v>
      </c>
      <c r="K493">
        <v>6</v>
      </c>
      <c r="L493" t="s">
        <v>40</v>
      </c>
      <c r="M493" t="s">
        <v>41</v>
      </c>
      <c r="N493" t="s">
        <v>42</v>
      </c>
      <c r="O493">
        <v>19</v>
      </c>
      <c r="P493" t="s">
        <v>43</v>
      </c>
      <c r="Q493">
        <v>9000</v>
      </c>
      <c r="R493" t="s">
        <v>145</v>
      </c>
      <c r="S493">
        <v>9211</v>
      </c>
      <c r="T493" t="s">
        <v>147</v>
      </c>
      <c r="U493">
        <v>0</v>
      </c>
      <c r="V493" t="s">
        <v>46</v>
      </c>
      <c r="W493" s="1">
        <v>26300000</v>
      </c>
      <c r="X493" s="1">
        <v>20000000</v>
      </c>
      <c r="Y493" s="1">
        <v>21125194.920000002</v>
      </c>
      <c r="Z493" s="1">
        <v>21125194.920000002</v>
      </c>
      <c r="AA493" s="1">
        <v>21125194.920000002</v>
      </c>
      <c r="AB493" s="2">
        <f t="shared" si="44"/>
        <v>0</v>
      </c>
      <c r="AC493" s="1">
        <v>21125194.920000002</v>
      </c>
      <c r="AD493" s="2">
        <f t="shared" si="45"/>
        <v>0</v>
      </c>
      <c r="AE493" s="1">
        <v>21125194.920000002</v>
      </c>
      <c r="AF493" s="2">
        <f t="shared" si="46"/>
        <v>0</v>
      </c>
      <c r="AG493" s="3">
        <f t="shared" si="47"/>
        <v>5174805.0799999982</v>
      </c>
      <c r="AH493" s="1">
        <v>6300000</v>
      </c>
      <c r="AI493">
        <v>0</v>
      </c>
      <c r="AJ493">
        <v>0</v>
      </c>
      <c r="AK493">
        <v>0</v>
      </c>
      <c r="AL493" s="1">
        <v>6300000</v>
      </c>
      <c r="AM493" s="5">
        <v>-9195535.9100000001</v>
      </c>
      <c r="AN493" s="1">
        <f t="shared" si="48"/>
        <v>17104464.09</v>
      </c>
      <c r="AO493" s="1">
        <f t="shared" si="49"/>
        <v>-4020730.8300000019</v>
      </c>
    </row>
    <row r="494" spans="1:41" x14ac:dyDescent="0.3">
      <c r="AG494" s="1">
        <f t="shared" ref="AG494:AO494" si="56">SUM(AG2:AG493)</f>
        <v>470507831.66000009</v>
      </c>
      <c r="AH494" s="1">
        <f t="shared" si="56"/>
        <v>1182745729.2</v>
      </c>
      <c r="AI494" s="1">
        <f t="shared" si="56"/>
        <v>535699975.36000001</v>
      </c>
      <c r="AJ494" s="1">
        <f t="shared" si="56"/>
        <v>0</v>
      </c>
      <c r="AK494" s="1">
        <f t="shared" si="56"/>
        <v>535699975.36000031</v>
      </c>
      <c r="AL494" s="1">
        <f t="shared" si="56"/>
        <v>1182745729.1999998</v>
      </c>
      <c r="AM494" s="5">
        <f t="shared" si="56"/>
        <v>151891558.36999986</v>
      </c>
      <c r="AN494" s="5">
        <f t="shared" si="56"/>
        <v>4201681006.5699987</v>
      </c>
      <c r="AO494" s="1">
        <f t="shared" si="56"/>
        <v>608726368.62</v>
      </c>
    </row>
  </sheetData>
  <autoFilter ref="A1:AO494" xr:uid="{48B10663-B053-485C-A12A-D199B712FA84}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0980A-BC8D-480B-B617-5AEC6921AF45}">
  <sheetPr codeName="Hoja2"/>
  <dimension ref="A3:E34"/>
  <sheetViews>
    <sheetView tabSelected="1" view="pageLayout" zoomScaleNormal="100" workbookViewId="0">
      <selection activeCell="B7" sqref="B7"/>
    </sheetView>
  </sheetViews>
  <sheetFormatPr baseColWidth="10" defaultRowHeight="14.4" x14ac:dyDescent="0.3"/>
  <cols>
    <col min="1" max="1" width="65.5546875" style="18" customWidth="1"/>
    <col min="2" max="2" width="15.21875" style="19" bestFit="1" customWidth="1"/>
    <col min="5" max="5" width="13.77734375" bestFit="1" customWidth="1"/>
  </cols>
  <sheetData>
    <row r="3" spans="1:5" x14ac:dyDescent="0.3">
      <c r="A3" s="16" t="s">
        <v>523</v>
      </c>
      <c r="B3" s="21" t="s">
        <v>524</v>
      </c>
    </row>
    <row r="4" spans="1:5" x14ac:dyDescent="0.3">
      <c r="A4" s="17" t="s">
        <v>90</v>
      </c>
      <c r="B4" s="20">
        <v>439624</v>
      </c>
    </row>
    <row r="5" spans="1:5" x14ac:dyDescent="0.3">
      <c r="A5" s="17" t="s">
        <v>60</v>
      </c>
      <c r="B5" s="20">
        <v>1060000</v>
      </c>
    </row>
    <row r="6" spans="1:5" ht="43.2" x14ac:dyDescent="0.3">
      <c r="A6" s="17" t="s">
        <v>504</v>
      </c>
      <c r="B6" s="20">
        <v>15000000</v>
      </c>
    </row>
    <row r="7" spans="1:5" x14ac:dyDescent="0.3">
      <c r="A7" s="17" t="s">
        <v>194</v>
      </c>
      <c r="B7" s="20">
        <v>1307.25</v>
      </c>
    </row>
    <row r="8" spans="1:5" x14ac:dyDescent="0.3">
      <c r="A8" s="17" t="s">
        <v>490</v>
      </c>
      <c r="B8" s="20">
        <v>0</v>
      </c>
    </row>
    <row r="9" spans="1:5" ht="28.8" x14ac:dyDescent="0.3">
      <c r="A9" s="17" t="s">
        <v>510</v>
      </c>
      <c r="B9" s="20">
        <v>1500000</v>
      </c>
    </row>
    <row r="10" spans="1:5" ht="28.8" x14ac:dyDescent="0.3">
      <c r="A10" s="17" t="s">
        <v>512</v>
      </c>
      <c r="B10" s="20">
        <v>1500000</v>
      </c>
    </row>
    <row r="11" spans="1:5" ht="28.8" x14ac:dyDescent="0.3">
      <c r="A11" s="17" t="s">
        <v>198</v>
      </c>
      <c r="B11" s="20">
        <v>35741.68</v>
      </c>
    </row>
    <row r="12" spans="1:5" ht="28.8" x14ac:dyDescent="0.3">
      <c r="A12" s="17" t="s">
        <v>196</v>
      </c>
      <c r="B12" s="20">
        <v>1144594.82</v>
      </c>
    </row>
    <row r="13" spans="1:5" ht="28.8" x14ac:dyDescent="0.3">
      <c r="A13" s="17" t="s">
        <v>492</v>
      </c>
      <c r="B13" s="20">
        <v>127090616</v>
      </c>
    </row>
    <row r="14" spans="1:5" ht="28.8" x14ac:dyDescent="0.3">
      <c r="A14" s="17" t="s">
        <v>488</v>
      </c>
      <c r="B14" s="20">
        <v>1487966.99</v>
      </c>
    </row>
    <row r="15" spans="1:5" ht="28.8" x14ac:dyDescent="0.3">
      <c r="A15" s="17" t="s">
        <v>107</v>
      </c>
      <c r="B15" s="20">
        <v>651605373.11999989</v>
      </c>
      <c r="E15" s="5"/>
    </row>
    <row r="16" spans="1:5" ht="43.2" x14ac:dyDescent="0.3">
      <c r="A16" s="17" t="s">
        <v>498</v>
      </c>
      <c r="B16" s="20">
        <v>11200000</v>
      </c>
    </row>
    <row r="17" spans="1:2" x14ac:dyDescent="0.3">
      <c r="A17" s="17" t="s">
        <v>508</v>
      </c>
      <c r="B17" s="20">
        <v>50020431.869999997</v>
      </c>
    </row>
    <row r="18" spans="1:2" ht="28.8" x14ac:dyDescent="0.3">
      <c r="A18" s="17" t="s">
        <v>506</v>
      </c>
      <c r="B18" s="20">
        <v>15000000</v>
      </c>
    </row>
    <row r="19" spans="1:2" x14ac:dyDescent="0.3">
      <c r="A19" s="17" t="s">
        <v>192</v>
      </c>
      <c r="B19" s="20">
        <v>88245.29</v>
      </c>
    </row>
    <row r="20" spans="1:2" x14ac:dyDescent="0.3">
      <c r="A20" s="17" t="s">
        <v>83</v>
      </c>
      <c r="B20" s="20">
        <v>220039755.80000001</v>
      </c>
    </row>
    <row r="21" spans="1:2" x14ac:dyDescent="0.3">
      <c r="A21" s="17" t="s">
        <v>48</v>
      </c>
      <c r="B21" s="20">
        <v>1056822444.5600001</v>
      </c>
    </row>
    <row r="22" spans="1:2" x14ac:dyDescent="0.3">
      <c r="A22" s="17" t="s">
        <v>33</v>
      </c>
      <c r="B22" s="20">
        <v>56476.45</v>
      </c>
    </row>
    <row r="23" spans="1:2" x14ac:dyDescent="0.3">
      <c r="A23" s="17" t="s">
        <v>500</v>
      </c>
      <c r="B23" s="20">
        <v>8000000</v>
      </c>
    </row>
    <row r="24" spans="1:2" x14ac:dyDescent="0.3">
      <c r="A24" s="17" t="s">
        <v>502</v>
      </c>
      <c r="B24" s="20">
        <v>8000000</v>
      </c>
    </row>
    <row r="25" spans="1:2" x14ac:dyDescent="0.3">
      <c r="A25" s="17" t="s">
        <v>486</v>
      </c>
      <c r="B25" s="20">
        <v>8782.65</v>
      </c>
    </row>
    <row r="26" spans="1:2" x14ac:dyDescent="0.3">
      <c r="A26" s="17" t="s">
        <v>167</v>
      </c>
      <c r="B26" s="20">
        <v>550000</v>
      </c>
    </row>
    <row r="27" spans="1:2" x14ac:dyDescent="0.3">
      <c r="A27" s="17" t="s">
        <v>177</v>
      </c>
      <c r="B27" s="20">
        <v>55000</v>
      </c>
    </row>
    <row r="28" spans="1:2" x14ac:dyDescent="0.3">
      <c r="A28" s="17" t="s">
        <v>180</v>
      </c>
      <c r="B28" s="20">
        <v>10910488.92</v>
      </c>
    </row>
    <row r="29" spans="1:2" x14ac:dyDescent="0.3">
      <c r="A29" s="17" t="s">
        <v>200</v>
      </c>
      <c r="B29" s="20">
        <v>1994802782.6799994</v>
      </c>
    </row>
    <row r="30" spans="1:2" x14ac:dyDescent="0.3">
      <c r="A30" s="17" t="s">
        <v>190</v>
      </c>
      <c r="B30" s="20">
        <v>688354.49</v>
      </c>
    </row>
    <row r="31" spans="1:2" x14ac:dyDescent="0.3">
      <c r="A31" s="17" t="s">
        <v>87</v>
      </c>
      <c r="B31" s="20">
        <v>21200000</v>
      </c>
    </row>
    <row r="32" spans="1:2" ht="28.8" x14ac:dyDescent="0.3">
      <c r="A32" s="17" t="s">
        <v>496</v>
      </c>
      <c r="B32" s="20">
        <v>2000000</v>
      </c>
    </row>
    <row r="33" spans="1:2" ht="28.8" x14ac:dyDescent="0.3">
      <c r="A33" s="17" t="s">
        <v>494</v>
      </c>
      <c r="B33" s="20">
        <v>1373020</v>
      </c>
    </row>
    <row r="34" spans="1:2" x14ac:dyDescent="0.3">
      <c r="A34" s="17" t="s">
        <v>522</v>
      </c>
      <c r="B34" s="20">
        <v>4201681006.5699992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2"/>
  <headerFooter>
    <oddHeader>&amp;CMUNICIPIO DE TLAJOMULCO DE ZUÑIGA, JALISCO
4TA MODIFICACION PRESUPUESTAL 2023 
CLASIFICACION POR FUENTE DE FINANCIAMIENTO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F254E-0BC9-4215-A0E0-E9D4FF9DD23D}">
  <sheetPr codeName="Hoja3"/>
  <dimension ref="A3:C134"/>
  <sheetViews>
    <sheetView view="pageLayout" zoomScaleNormal="100" workbookViewId="0">
      <selection activeCell="B7" sqref="B7"/>
    </sheetView>
  </sheetViews>
  <sheetFormatPr baseColWidth="10" defaultRowHeight="14.4" x14ac:dyDescent="0.3"/>
  <cols>
    <col min="1" max="1" width="11.21875" style="18" customWidth="1"/>
    <col min="2" max="2" width="53.77734375" style="19" bestFit="1" customWidth="1"/>
    <col min="3" max="3" width="15.21875" bestFit="1" customWidth="1"/>
  </cols>
  <sheetData>
    <row r="3" spans="1:3" x14ac:dyDescent="0.3">
      <c r="A3" s="13" t="s">
        <v>525</v>
      </c>
      <c r="B3" s="13" t="s">
        <v>526</v>
      </c>
      <c r="C3" s="21" t="s">
        <v>524</v>
      </c>
    </row>
    <row r="4" spans="1:3" x14ac:dyDescent="0.3">
      <c r="A4">
        <v>1000</v>
      </c>
      <c r="B4" t="s">
        <v>55</v>
      </c>
      <c r="C4" s="20">
        <v>1417895802</v>
      </c>
    </row>
    <row r="5" spans="1:3" x14ac:dyDescent="0.3">
      <c r="A5">
        <v>2000</v>
      </c>
      <c r="B5" t="s">
        <v>66</v>
      </c>
      <c r="C5" s="20">
        <v>178978956.37000003</v>
      </c>
    </row>
    <row r="6" spans="1:3" x14ac:dyDescent="0.3">
      <c r="A6">
        <v>3000</v>
      </c>
      <c r="B6" t="s">
        <v>44</v>
      </c>
      <c r="C6" s="20">
        <v>1359928431.6299996</v>
      </c>
    </row>
    <row r="7" spans="1:3" x14ac:dyDescent="0.3">
      <c r="A7">
        <v>4000</v>
      </c>
      <c r="B7" t="s">
        <v>103</v>
      </c>
      <c r="C7" s="20">
        <v>263754628.19999996</v>
      </c>
    </row>
    <row r="8" spans="1:3" x14ac:dyDescent="0.3">
      <c r="A8">
        <v>5000</v>
      </c>
      <c r="B8" t="s">
        <v>79</v>
      </c>
      <c r="C8" s="20">
        <v>156209560.81</v>
      </c>
    </row>
    <row r="9" spans="1:3" x14ac:dyDescent="0.3">
      <c r="A9">
        <v>6000</v>
      </c>
      <c r="B9" t="s">
        <v>154</v>
      </c>
      <c r="C9" s="20">
        <v>756099371.7299999</v>
      </c>
    </row>
    <row r="10" spans="1:3" x14ac:dyDescent="0.3">
      <c r="A10">
        <v>9000</v>
      </c>
      <c r="B10" t="s">
        <v>145</v>
      </c>
      <c r="C10" s="20">
        <v>68814255.829999998</v>
      </c>
    </row>
    <row r="11" spans="1:3" ht="28.8" x14ac:dyDescent="0.3">
      <c r="A11" s="18" t="s">
        <v>522</v>
      </c>
      <c r="B11" s="18"/>
      <c r="C11" s="20">
        <v>4201681006.5699997</v>
      </c>
    </row>
    <row r="12" spans="1:3" x14ac:dyDescent="0.3">
      <c r="A12"/>
      <c r="B12"/>
    </row>
    <row r="13" spans="1:3" x14ac:dyDescent="0.3">
      <c r="A13"/>
      <c r="B13"/>
    </row>
    <row r="14" spans="1:3" x14ac:dyDescent="0.3">
      <c r="A14"/>
      <c r="B14"/>
    </row>
    <row r="15" spans="1:3" x14ac:dyDescent="0.3">
      <c r="A15"/>
      <c r="B15"/>
    </row>
    <row r="16" spans="1:3" x14ac:dyDescent="0.3">
      <c r="A16"/>
      <c r="B16"/>
    </row>
    <row r="17" spans="1:2" x14ac:dyDescent="0.3">
      <c r="A17"/>
      <c r="B17"/>
    </row>
    <row r="18" spans="1:2" x14ac:dyDescent="0.3">
      <c r="A18"/>
      <c r="B18"/>
    </row>
    <row r="19" spans="1:2" x14ac:dyDescent="0.3">
      <c r="A19"/>
      <c r="B19"/>
    </row>
    <row r="20" spans="1:2" x14ac:dyDescent="0.3">
      <c r="A20"/>
      <c r="B20"/>
    </row>
    <row r="21" spans="1:2" x14ac:dyDescent="0.3">
      <c r="A21"/>
      <c r="B21"/>
    </row>
    <row r="22" spans="1:2" x14ac:dyDescent="0.3">
      <c r="A22"/>
      <c r="B22"/>
    </row>
    <row r="23" spans="1:2" x14ac:dyDescent="0.3">
      <c r="A23"/>
      <c r="B23"/>
    </row>
    <row r="24" spans="1:2" x14ac:dyDescent="0.3">
      <c r="A24"/>
      <c r="B24"/>
    </row>
    <row r="25" spans="1:2" x14ac:dyDescent="0.3">
      <c r="A25"/>
      <c r="B25"/>
    </row>
    <row r="26" spans="1:2" x14ac:dyDescent="0.3">
      <c r="A26"/>
      <c r="B26"/>
    </row>
    <row r="27" spans="1:2" x14ac:dyDescent="0.3">
      <c r="A27"/>
      <c r="B27"/>
    </row>
    <row r="28" spans="1:2" x14ac:dyDescent="0.3">
      <c r="A28"/>
      <c r="B28"/>
    </row>
    <row r="29" spans="1:2" x14ac:dyDescent="0.3">
      <c r="A29"/>
      <c r="B29"/>
    </row>
    <row r="30" spans="1:2" x14ac:dyDescent="0.3">
      <c r="A30"/>
      <c r="B30"/>
    </row>
    <row r="31" spans="1:2" x14ac:dyDescent="0.3">
      <c r="A31"/>
      <c r="B31"/>
    </row>
    <row r="32" spans="1:2" x14ac:dyDescent="0.3">
      <c r="A32"/>
      <c r="B32"/>
    </row>
    <row r="33" spans="1:2" x14ac:dyDescent="0.3">
      <c r="A33"/>
      <c r="B33"/>
    </row>
    <row r="34" spans="1:2" x14ac:dyDescent="0.3">
      <c r="A34"/>
      <c r="B34"/>
    </row>
    <row r="35" spans="1:2" x14ac:dyDescent="0.3">
      <c r="A35"/>
      <c r="B35"/>
    </row>
    <row r="36" spans="1:2" x14ac:dyDescent="0.3">
      <c r="A36"/>
      <c r="B36"/>
    </row>
    <row r="37" spans="1:2" x14ac:dyDescent="0.3">
      <c r="A37"/>
      <c r="B37"/>
    </row>
    <row r="38" spans="1:2" x14ac:dyDescent="0.3">
      <c r="A38"/>
      <c r="B38"/>
    </row>
    <row r="39" spans="1:2" x14ac:dyDescent="0.3">
      <c r="A39"/>
      <c r="B39"/>
    </row>
    <row r="40" spans="1:2" x14ac:dyDescent="0.3">
      <c r="A40"/>
      <c r="B40"/>
    </row>
    <row r="41" spans="1:2" x14ac:dyDescent="0.3">
      <c r="A41"/>
      <c r="B41"/>
    </row>
    <row r="42" spans="1:2" x14ac:dyDescent="0.3">
      <c r="A42"/>
      <c r="B42"/>
    </row>
    <row r="43" spans="1:2" x14ac:dyDescent="0.3">
      <c r="A43"/>
      <c r="B43"/>
    </row>
    <row r="44" spans="1:2" x14ac:dyDescent="0.3">
      <c r="A44"/>
      <c r="B44"/>
    </row>
    <row r="45" spans="1:2" x14ac:dyDescent="0.3">
      <c r="A45"/>
      <c r="B45"/>
    </row>
    <row r="46" spans="1:2" x14ac:dyDescent="0.3">
      <c r="A46"/>
      <c r="B46"/>
    </row>
    <row r="47" spans="1:2" x14ac:dyDescent="0.3">
      <c r="A47"/>
      <c r="B47"/>
    </row>
    <row r="48" spans="1:2" x14ac:dyDescent="0.3">
      <c r="A48"/>
      <c r="B48"/>
    </row>
    <row r="49" spans="1:2" x14ac:dyDescent="0.3">
      <c r="A49"/>
      <c r="B49"/>
    </row>
    <row r="50" spans="1:2" x14ac:dyDescent="0.3">
      <c r="A50"/>
      <c r="B50"/>
    </row>
    <row r="51" spans="1:2" x14ac:dyDescent="0.3">
      <c r="A51"/>
      <c r="B51"/>
    </row>
    <row r="52" spans="1:2" x14ac:dyDescent="0.3">
      <c r="A52"/>
      <c r="B52"/>
    </row>
    <row r="53" spans="1:2" x14ac:dyDescent="0.3">
      <c r="A53"/>
      <c r="B53"/>
    </row>
    <row r="54" spans="1:2" x14ac:dyDescent="0.3">
      <c r="A54"/>
      <c r="B54"/>
    </row>
    <row r="55" spans="1:2" x14ac:dyDescent="0.3">
      <c r="A55"/>
      <c r="B55"/>
    </row>
    <row r="56" spans="1:2" x14ac:dyDescent="0.3">
      <c r="A56"/>
      <c r="B56"/>
    </row>
    <row r="57" spans="1:2" x14ac:dyDescent="0.3">
      <c r="A57"/>
      <c r="B57"/>
    </row>
    <row r="58" spans="1:2" x14ac:dyDescent="0.3">
      <c r="A58"/>
      <c r="B58"/>
    </row>
    <row r="59" spans="1:2" x14ac:dyDescent="0.3">
      <c r="A59"/>
      <c r="B59"/>
    </row>
    <row r="60" spans="1:2" x14ac:dyDescent="0.3">
      <c r="A60"/>
      <c r="B60"/>
    </row>
    <row r="61" spans="1:2" x14ac:dyDescent="0.3">
      <c r="A61"/>
      <c r="B61"/>
    </row>
    <row r="62" spans="1:2" x14ac:dyDescent="0.3">
      <c r="A62"/>
      <c r="B62"/>
    </row>
    <row r="63" spans="1:2" x14ac:dyDescent="0.3">
      <c r="A63"/>
      <c r="B63"/>
    </row>
    <row r="64" spans="1:2" x14ac:dyDescent="0.3">
      <c r="A64"/>
      <c r="B64"/>
    </row>
    <row r="65" spans="1:2" x14ac:dyDescent="0.3">
      <c r="A65"/>
      <c r="B65"/>
    </row>
    <row r="66" spans="1:2" x14ac:dyDescent="0.3">
      <c r="A66"/>
      <c r="B66"/>
    </row>
    <row r="67" spans="1:2" x14ac:dyDescent="0.3">
      <c r="A67"/>
      <c r="B67"/>
    </row>
    <row r="68" spans="1:2" x14ac:dyDescent="0.3">
      <c r="A68"/>
      <c r="B68"/>
    </row>
    <row r="69" spans="1:2" x14ac:dyDescent="0.3">
      <c r="A69"/>
      <c r="B69"/>
    </row>
    <row r="70" spans="1:2" x14ac:dyDescent="0.3">
      <c r="A70"/>
      <c r="B70"/>
    </row>
    <row r="71" spans="1:2" x14ac:dyDescent="0.3">
      <c r="A71"/>
      <c r="B71"/>
    </row>
    <row r="72" spans="1:2" x14ac:dyDescent="0.3">
      <c r="A72"/>
      <c r="B72"/>
    </row>
    <row r="73" spans="1:2" x14ac:dyDescent="0.3">
      <c r="A73"/>
      <c r="B73"/>
    </row>
    <row r="74" spans="1:2" x14ac:dyDescent="0.3">
      <c r="A74"/>
      <c r="B74"/>
    </row>
    <row r="75" spans="1:2" x14ac:dyDescent="0.3">
      <c r="A75"/>
      <c r="B75"/>
    </row>
    <row r="76" spans="1:2" x14ac:dyDescent="0.3">
      <c r="A76"/>
      <c r="B76"/>
    </row>
    <row r="77" spans="1:2" x14ac:dyDescent="0.3">
      <c r="A77"/>
      <c r="B77"/>
    </row>
    <row r="78" spans="1:2" x14ac:dyDescent="0.3">
      <c r="A78"/>
      <c r="B78"/>
    </row>
    <row r="79" spans="1:2" x14ac:dyDescent="0.3">
      <c r="A79"/>
      <c r="B79"/>
    </row>
    <row r="80" spans="1:2" x14ac:dyDescent="0.3">
      <c r="A80"/>
      <c r="B80"/>
    </row>
    <row r="81" spans="1:2" x14ac:dyDescent="0.3">
      <c r="A81"/>
      <c r="B81"/>
    </row>
    <row r="82" spans="1:2" x14ac:dyDescent="0.3">
      <c r="A82"/>
      <c r="B82"/>
    </row>
    <row r="83" spans="1:2" x14ac:dyDescent="0.3">
      <c r="A83"/>
      <c r="B83"/>
    </row>
    <row r="84" spans="1:2" x14ac:dyDescent="0.3">
      <c r="A84"/>
      <c r="B84"/>
    </row>
    <row r="85" spans="1:2" x14ac:dyDescent="0.3">
      <c r="A85"/>
      <c r="B85"/>
    </row>
    <row r="86" spans="1:2" x14ac:dyDescent="0.3">
      <c r="A86"/>
      <c r="B86"/>
    </row>
    <row r="87" spans="1:2" x14ac:dyDescent="0.3">
      <c r="A87"/>
      <c r="B87"/>
    </row>
    <row r="88" spans="1:2" x14ac:dyDescent="0.3">
      <c r="A88"/>
      <c r="B88"/>
    </row>
    <row r="89" spans="1:2" x14ac:dyDescent="0.3">
      <c r="A89"/>
      <c r="B89"/>
    </row>
    <row r="90" spans="1:2" x14ac:dyDescent="0.3">
      <c r="A90"/>
      <c r="B90"/>
    </row>
    <row r="91" spans="1:2" x14ac:dyDescent="0.3">
      <c r="A91"/>
      <c r="B91"/>
    </row>
    <row r="92" spans="1:2" x14ac:dyDescent="0.3">
      <c r="A92"/>
      <c r="B92"/>
    </row>
    <row r="93" spans="1:2" x14ac:dyDescent="0.3">
      <c r="A93"/>
      <c r="B93"/>
    </row>
    <row r="94" spans="1:2" x14ac:dyDescent="0.3">
      <c r="A94"/>
      <c r="B94"/>
    </row>
    <row r="95" spans="1:2" x14ac:dyDescent="0.3">
      <c r="A95"/>
      <c r="B95"/>
    </row>
    <row r="96" spans="1:2" x14ac:dyDescent="0.3">
      <c r="A96"/>
      <c r="B96"/>
    </row>
    <row r="97" spans="1:2" x14ac:dyDescent="0.3">
      <c r="A97"/>
      <c r="B97"/>
    </row>
    <row r="98" spans="1:2" x14ac:dyDescent="0.3">
      <c r="A98"/>
      <c r="B98"/>
    </row>
    <row r="99" spans="1:2" x14ac:dyDescent="0.3">
      <c r="A99"/>
      <c r="B99"/>
    </row>
    <row r="100" spans="1:2" x14ac:dyDescent="0.3">
      <c r="A100"/>
      <c r="B100"/>
    </row>
    <row r="101" spans="1:2" x14ac:dyDescent="0.3">
      <c r="A101"/>
      <c r="B101"/>
    </row>
    <row r="102" spans="1:2" x14ac:dyDescent="0.3">
      <c r="A102"/>
      <c r="B102"/>
    </row>
    <row r="103" spans="1:2" x14ac:dyDescent="0.3">
      <c r="A103"/>
      <c r="B103"/>
    </row>
    <row r="104" spans="1:2" x14ac:dyDescent="0.3">
      <c r="A104"/>
      <c r="B104"/>
    </row>
    <row r="105" spans="1:2" x14ac:dyDescent="0.3">
      <c r="A105"/>
      <c r="B105"/>
    </row>
    <row r="106" spans="1:2" x14ac:dyDescent="0.3">
      <c r="A106"/>
      <c r="B106"/>
    </row>
    <row r="107" spans="1:2" x14ac:dyDescent="0.3">
      <c r="A107"/>
      <c r="B107"/>
    </row>
    <row r="108" spans="1:2" x14ac:dyDescent="0.3">
      <c r="A108"/>
      <c r="B108"/>
    </row>
    <row r="109" spans="1:2" x14ac:dyDescent="0.3">
      <c r="A109"/>
      <c r="B109"/>
    </row>
    <row r="110" spans="1:2" x14ac:dyDescent="0.3">
      <c r="A110"/>
      <c r="B110"/>
    </row>
    <row r="111" spans="1:2" x14ac:dyDescent="0.3">
      <c r="A111"/>
      <c r="B111"/>
    </row>
    <row r="112" spans="1:2" x14ac:dyDescent="0.3">
      <c r="A112"/>
      <c r="B112"/>
    </row>
    <row r="113" spans="1:2" x14ac:dyDescent="0.3">
      <c r="A113"/>
      <c r="B113"/>
    </row>
    <row r="114" spans="1:2" x14ac:dyDescent="0.3">
      <c r="A114"/>
      <c r="B114"/>
    </row>
    <row r="115" spans="1:2" x14ac:dyDescent="0.3">
      <c r="A115"/>
      <c r="B115"/>
    </row>
    <row r="116" spans="1:2" x14ac:dyDescent="0.3">
      <c r="A116"/>
      <c r="B116"/>
    </row>
    <row r="117" spans="1:2" x14ac:dyDescent="0.3">
      <c r="A117"/>
      <c r="B117"/>
    </row>
    <row r="118" spans="1:2" x14ac:dyDescent="0.3">
      <c r="A118"/>
      <c r="B118"/>
    </row>
    <row r="119" spans="1:2" x14ac:dyDescent="0.3">
      <c r="A119"/>
      <c r="B119"/>
    </row>
    <row r="120" spans="1:2" x14ac:dyDescent="0.3">
      <c r="A120"/>
      <c r="B120"/>
    </row>
    <row r="121" spans="1:2" x14ac:dyDescent="0.3">
      <c r="A121"/>
      <c r="B121"/>
    </row>
    <row r="122" spans="1:2" x14ac:dyDescent="0.3">
      <c r="A122"/>
      <c r="B122"/>
    </row>
    <row r="123" spans="1:2" x14ac:dyDescent="0.3">
      <c r="A123"/>
      <c r="B123"/>
    </row>
    <row r="124" spans="1:2" x14ac:dyDescent="0.3">
      <c r="A124"/>
      <c r="B124"/>
    </row>
    <row r="125" spans="1:2" x14ac:dyDescent="0.3">
      <c r="A125"/>
      <c r="B125"/>
    </row>
    <row r="126" spans="1:2" x14ac:dyDescent="0.3">
      <c r="A126"/>
      <c r="B126"/>
    </row>
    <row r="127" spans="1:2" x14ac:dyDescent="0.3">
      <c r="A127"/>
      <c r="B127"/>
    </row>
    <row r="128" spans="1:2" x14ac:dyDescent="0.3">
      <c r="A128"/>
      <c r="B128"/>
    </row>
    <row r="129" spans="1:2" x14ac:dyDescent="0.3">
      <c r="A129"/>
      <c r="B129"/>
    </row>
    <row r="130" spans="1:2" x14ac:dyDescent="0.3">
      <c r="A130"/>
      <c r="B130"/>
    </row>
    <row r="131" spans="1:2" x14ac:dyDescent="0.3">
      <c r="A131"/>
      <c r="B131"/>
    </row>
    <row r="132" spans="1:2" x14ac:dyDescent="0.3">
      <c r="A132"/>
      <c r="B132"/>
    </row>
    <row r="133" spans="1:2" x14ac:dyDescent="0.3">
      <c r="A133"/>
      <c r="B133"/>
    </row>
    <row r="134" spans="1:2" x14ac:dyDescent="0.3">
      <c r="A134"/>
      <c r="B134"/>
    </row>
  </sheetData>
  <pageMargins left="0.70866141732283472" right="0.70866141732283472" top="0.74803149606299213" bottom="0.74803149606299213" header="0.31496062992125984" footer="0.31496062992125984"/>
  <pageSetup paperSize="9" orientation="portrait" r:id="rId2"/>
  <headerFooter>
    <oddHeader>&amp;CMUNICIPIO DE TLAJOMULCO DE ZUÑIGA, JALISCO
4TA MODIFICACION PRESUPUESTAL 2023 
CLASIFICACION POR CAPITULO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F4053-4B22-440B-B67F-2C4F5D52EFCB}">
  <sheetPr codeName="Hoja4"/>
  <dimension ref="B3:C134"/>
  <sheetViews>
    <sheetView view="pageLayout" zoomScaleNormal="100" workbookViewId="0">
      <selection activeCell="B15" sqref="B15"/>
    </sheetView>
  </sheetViews>
  <sheetFormatPr baseColWidth="10" defaultRowHeight="14.4" x14ac:dyDescent="0.3"/>
  <cols>
    <col min="2" max="2" width="76" style="18" bestFit="1" customWidth="1"/>
    <col min="3" max="3" width="15.21875" style="19" bestFit="1" customWidth="1"/>
    <col min="4" max="5" width="15.21875" bestFit="1" customWidth="1"/>
  </cols>
  <sheetData>
    <row r="3" spans="2:3" x14ac:dyDescent="0.3">
      <c r="B3" s="13" t="s">
        <v>7</v>
      </c>
      <c r="C3" s="21" t="s">
        <v>524</v>
      </c>
    </row>
    <row r="4" spans="2:3" x14ac:dyDescent="0.3">
      <c r="B4" t="s">
        <v>331</v>
      </c>
      <c r="C4" s="20">
        <v>10000000</v>
      </c>
    </row>
    <row r="5" spans="2:3" x14ac:dyDescent="0.3">
      <c r="B5" t="s">
        <v>113</v>
      </c>
      <c r="C5" s="20">
        <v>10946482.66</v>
      </c>
    </row>
    <row r="6" spans="2:3" x14ac:dyDescent="0.3">
      <c r="B6" t="s">
        <v>468</v>
      </c>
      <c r="C6" s="20">
        <v>16510000</v>
      </c>
    </row>
    <row r="7" spans="2:3" x14ac:dyDescent="0.3">
      <c r="B7" t="s">
        <v>96</v>
      </c>
      <c r="C7" s="20">
        <v>124425706.57000001</v>
      </c>
    </row>
    <row r="8" spans="2:3" x14ac:dyDescent="0.3">
      <c r="B8" t="s">
        <v>407</v>
      </c>
      <c r="C8" s="20">
        <v>14088198.199999999</v>
      </c>
    </row>
    <row r="9" spans="2:3" x14ac:dyDescent="0.3">
      <c r="B9" t="s">
        <v>221</v>
      </c>
      <c r="C9" s="20">
        <v>5137613.63</v>
      </c>
    </row>
    <row r="10" spans="2:3" x14ac:dyDescent="0.3">
      <c r="B10" t="s">
        <v>125</v>
      </c>
      <c r="C10" s="20">
        <v>108591626.74999999</v>
      </c>
    </row>
    <row r="11" spans="2:3" x14ac:dyDescent="0.3">
      <c r="B11" t="s">
        <v>133</v>
      </c>
      <c r="C11" s="20">
        <v>1585984570.1600001</v>
      </c>
    </row>
    <row r="12" spans="2:3" x14ac:dyDescent="0.3">
      <c r="B12" t="s">
        <v>204</v>
      </c>
      <c r="C12" s="20">
        <v>14625430</v>
      </c>
    </row>
    <row r="13" spans="2:3" x14ac:dyDescent="0.3">
      <c r="B13" t="s">
        <v>474</v>
      </c>
      <c r="C13" s="20">
        <v>5910000</v>
      </c>
    </row>
    <row r="14" spans="2:3" x14ac:dyDescent="0.3">
      <c r="B14" t="s">
        <v>52</v>
      </c>
      <c r="C14" s="20">
        <v>1746580783.6700015</v>
      </c>
    </row>
    <row r="15" spans="2:3" x14ac:dyDescent="0.3">
      <c r="B15" t="s">
        <v>62</v>
      </c>
      <c r="C15" s="20">
        <v>73537008.039999992</v>
      </c>
    </row>
    <row r="16" spans="2:3" x14ac:dyDescent="0.3">
      <c r="B16" t="s">
        <v>161</v>
      </c>
      <c r="C16" s="20">
        <v>83698362.610000014</v>
      </c>
    </row>
    <row r="17" spans="2:3" x14ac:dyDescent="0.3">
      <c r="B17" t="s">
        <v>427</v>
      </c>
      <c r="C17" s="20">
        <v>2007224.5</v>
      </c>
    </row>
    <row r="18" spans="2:3" x14ac:dyDescent="0.3">
      <c r="B18" t="s">
        <v>481</v>
      </c>
      <c r="C18" s="20">
        <v>66533232.560000002</v>
      </c>
    </row>
    <row r="19" spans="2:3" x14ac:dyDescent="0.3">
      <c r="B19" t="s">
        <v>39</v>
      </c>
      <c r="C19" s="20">
        <v>331130264.32999998</v>
      </c>
    </row>
    <row r="20" spans="2:3" x14ac:dyDescent="0.3">
      <c r="B20" t="s">
        <v>273</v>
      </c>
      <c r="C20" s="20">
        <v>1974502.89</v>
      </c>
    </row>
    <row r="21" spans="2:3" x14ac:dyDescent="0.3">
      <c r="B21" s="18" t="s">
        <v>522</v>
      </c>
      <c r="C21" s="20">
        <v>4201681006.5700011</v>
      </c>
    </row>
    <row r="22" spans="2:3" x14ac:dyDescent="0.3">
      <c r="B22"/>
      <c r="C22"/>
    </row>
    <row r="23" spans="2:3" x14ac:dyDescent="0.3">
      <c r="B23"/>
      <c r="C23"/>
    </row>
    <row r="24" spans="2:3" x14ac:dyDescent="0.3">
      <c r="B24"/>
      <c r="C24"/>
    </row>
    <row r="25" spans="2:3" x14ac:dyDescent="0.3">
      <c r="B25"/>
      <c r="C25"/>
    </row>
    <row r="26" spans="2:3" x14ac:dyDescent="0.3">
      <c r="B26"/>
      <c r="C26"/>
    </row>
    <row r="27" spans="2:3" x14ac:dyDescent="0.3">
      <c r="B27"/>
      <c r="C27"/>
    </row>
    <row r="28" spans="2:3" x14ac:dyDescent="0.3">
      <c r="B28"/>
      <c r="C28"/>
    </row>
    <row r="29" spans="2:3" x14ac:dyDescent="0.3">
      <c r="B29"/>
      <c r="C29"/>
    </row>
    <row r="30" spans="2:3" x14ac:dyDescent="0.3">
      <c r="B30"/>
      <c r="C30"/>
    </row>
    <row r="31" spans="2:3" x14ac:dyDescent="0.3">
      <c r="B31"/>
      <c r="C31"/>
    </row>
    <row r="32" spans="2:3" x14ac:dyDescent="0.3">
      <c r="B32"/>
      <c r="C32"/>
    </row>
    <row r="33" spans="2:3" x14ac:dyDescent="0.3">
      <c r="B33"/>
      <c r="C33"/>
    </row>
    <row r="34" spans="2:3" x14ac:dyDescent="0.3">
      <c r="B34"/>
      <c r="C34"/>
    </row>
    <row r="35" spans="2:3" x14ac:dyDescent="0.3">
      <c r="B35"/>
      <c r="C35"/>
    </row>
    <row r="36" spans="2:3" x14ac:dyDescent="0.3">
      <c r="B36"/>
      <c r="C36"/>
    </row>
    <row r="37" spans="2:3" x14ac:dyDescent="0.3">
      <c r="B37"/>
      <c r="C37"/>
    </row>
    <row r="38" spans="2:3" x14ac:dyDescent="0.3">
      <c r="B38"/>
      <c r="C38"/>
    </row>
    <row r="39" spans="2:3" x14ac:dyDescent="0.3">
      <c r="B39"/>
      <c r="C39"/>
    </row>
    <row r="40" spans="2:3" x14ac:dyDescent="0.3">
      <c r="B40"/>
      <c r="C40"/>
    </row>
    <row r="41" spans="2:3" x14ac:dyDescent="0.3">
      <c r="B41"/>
      <c r="C41"/>
    </row>
    <row r="42" spans="2:3" x14ac:dyDescent="0.3">
      <c r="B42"/>
      <c r="C42"/>
    </row>
    <row r="43" spans="2:3" x14ac:dyDescent="0.3">
      <c r="B43"/>
      <c r="C43"/>
    </row>
    <row r="44" spans="2:3" x14ac:dyDescent="0.3">
      <c r="B44"/>
      <c r="C44"/>
    </row>
    <row r="45" spans="2:3" x14ac:dyDescent="0.3">
      <c r="B45"/>
      <c r="C45"/>
    </row>
    <row r="46" spans="2:3" x14ac:dyDescent="0.3">
      <c r="B46"/>
      <c r="C46"/>
    </row>
    <row r="47" spans="2:3" x14ac:dyDescent="0.3">
      <c r="B47"/>
      <c r="C47"/>
    </row>
    <row r="48" spans="2:3" x14ac:dyDescent="0.3">
      <c r="B48"/>
      <c r="C48"/>
    </row>
    <row r="49" spans="2:3" x14ac:dyDescent="0.3">
      <c r="B49"/>
      <c r="C49"/>
    </row>
    <row r="50" spans="2:3" x14ac:dyDescent="0.3">
      <c r="B50"/>
      <c r="C50"/>
    </row>
    <row r="51" spans="2:3" x14ac:dyDescent="0.3">
      <c r="B51"/>
      <c r="C51"/>
    </row>
    <row r="52" spans="2:3" x14ac:dyDescent="0.3">
      <c r="B52"/>
      <c r="C52"/>
    </row>
    <row r="53" spans="2:3" x14ac:dyDescent="0.3">
      <c r="B53"/>
      <c r="C53"/>
    </row>
    <row r="54" spans="2:3" x14ac:dyDescent="0.3">
      <c r="B54"/>
      <c r="C54"/>
    </row>
    <row r="55" spans="2:3" x14ac:dyDescent="0.3">
      <c r="B55"/>
      <c r="C55"/>
    </row>
    <row r="56" spans="2:3" x14ac:dyDescent="0.3">
      <c r="B56"/>
      <c r="C56"/>
    </row>
    <row r="57" spans="2:3" x14ac:dyDescent="0.3">
      <c r="B57"/>
      <c r="C57"/>
    </row>
    <row r="58" spans="2:3" x14ac:dyDescent="0.3">
      <c r="B58"/>
      <c r="C58"/>
    </row>
    <row r="59" spans="2:3" x14ac:dyDescent="0.3">
      <c r="B59"/>
      <c r="C59"/>
    </row>
    <row r="60" spans="2:3" x14ac:dyDescent="0.3">
      <c r="B60"/>
      <c r="C60"/>
    </row>
    <row r="61" spans="2:3" x14ac:dyDescent="0.3">
      <c r="B61"/>
      <c r="C61"/>
    </row>
    <row r="62" spans="2:3" x14ac:dyDescent="0.3">
      <c r="B62"/>
      <c r="C62"/>
    </row>
    <row r="63" spans="2:3" x14ac:dyDescent="0.3">
      <c r="B63"/>
      <c r="C63"/>
    </row>
    <row r="64" spans="2:3" x14ac:dyDescent="0.3">
      <c r="B64"/>
      <c r="C64"/>
    </row>
    <row r="65" spans="2:3" x14ac:dyDescent="0.3">
      <c r="B65"/>
      <c r="C65"/>
    </row>
    <row r="66" spans="2:3" x14ac:dyDescent="0.3">
      <c r="B66"/>
      <c r="C66"/>
    </row>
    <row r="67" spans="2:3" x14ac:dyDescent="0.3">
      <c r="B67"/>
      <c r="C67"/>
    </row>
    <row r="68" spans="2:3" x14ac:dyDescent="0.3">
      <c r="B68"/>
      <c r="C68"/>
    </row>
    <row r="69" spans="2:3" x14ac:dyDescent="0.3">
      <c r="B69"/>
      <c r="C69"/>
    </row>
    <row r="70" spans="2:3" x14ac:dyDescent="0.3">
      <c r="B70"/>
      <c r="C70"/>
    </row>
    <row r="71" spans="2:3" x14ac:dyDescent="0.3">
      <c r="B71"/>
      <c r="C71"/>
    </row>
    <row r="72" spans="2:3" x14ac:dyDescent="0.3">
      <c r="B72"/>
      <c r="C72"/>
    </row>
    <row r="73" spans="2:3" x14ac:dyDescent="0.3">
      <c r="B73"/>
      <c r="C73"/>
    </row>
    <row r="74" spans="2:3" x14ac:dyDescent="0.3">
      <c r="B74"/>
      <c r="C74"/>
    </row>
    <row r="75" spans="2:3" x14ac:dyDescent="0.3">
      <c r="B75"/>
      <c r="C75"/>
    </row>
    <row r="76" spans="2:3" x14ac:dyDescent="0.3">
      <c r="B76"/>
      <c r="C76"/>
    </row>
    <row r="77" spans="2:3" x14ac:dyDescent="0.3">
      <c r="B77"/>
      <c r="C77"/>
    </row>
    <row r="78" spans="2:3" x14ac:dyDescent="0.3">
      <c r="B78"/>
      <c r="C78"/>
    </row>
    <row r="79" spans="2:3" x14ac:dyDescent="0.3">
      <c r="B79"/>
      <c r="C79"/>
    </row>
    <row r="80" spans="2:3" x14ac:dyDescent="0.3">
      <c r="B80"/>
      <c r="C80"/>
    </row>
    <row r="81" spans="2:3" x14ac:dyDescent="0.3">
      <c r="B81"/>
      <c r="C81"/>
    </row>
    <row r="82" spans="2:3" x14ac:dyDescent="0.3">
      <c r="B82"/>
      <c r="C82"/>
    </row>
    <row r="83" spans="2:3" x14ac:dyDescent="0.3">
      <c r="B83"/>
      <c r="C83"/>
    </row>
    <row r="84" spans="2:3" x14ac:dyDescent="0.3">
      <c r="B84"/>
      <c r="C84"/>
    </row>
    <row r="85" spans="2:3" x14ac:dyDescent="0.3">
      <c r="B85"/>
      <c r="C85"/>
    </row>
    <row r="86" spans="2:3" x14ac:dyDescent="0.3">
      <c r="B86"/>
      <c r="C86"/>
    </row>
    <row r="87" spans="2:3" x14ac:dyDescent="0.3">
      <c r="B87"/>
      <c r="C87"/>
    </row>
    <row r="88" spans="2:3" x14ac:dyDescent="0.3">
      <c r="B88"/>
      <c r="C88"/>
    </row>
    <row r="89" spans="2:3" x14ac:dyDescent="0.3">
      <c r="B89"/>
      <c r="C89"/>
    </row>
    <row r="90" spans="2:3" x14ac:dyDescent="0.3">
      <c r="B90"/>
      <c r="C90"/>
    </row>
    <row r="91" spans="2:3" x14ac:dyDescent="0.3">
      <c r="B91"/>
      <c r="C91"/>
    </row>
    <row r="92" spans="2:3" x14ac:dyDescent="0.3">
      <c r="B92"/>
      <c r="C92"/>
    </row>
    <row r="93" spans="2:3" x14ac:dyDescent="0.3">
      <c r="B93"/>
      <c r="C93"/>
    </row>
    <row r="94" spans="2:3" x14ac:dyDescent="0.3">
      <c r="B94"/>
      <c r="C94"/>
    </row>
    <row r="95" spans="2:3" x14ac:dyDescent="0.3">
      <c r="B95"/>
      <c r="C95"/>
    </row>
    <row r="96" spans="2:3" x14ac:dyDescent="0.3">
      <c r="B96"/>
      <c r="C96"/>
    </row>
    <row r="97" spans="2:3" x14ac:dyDescent="0.3">
      <c r="B97"/>
      <c r="C97"/>
    </row>
    <row r="98" spans="2:3" x14ac:dyDescent="0.3">
      <c r="B98"/>
      <c r="C98"/>
    </row>
    <row r="99" spans="2:3" x14ac:dyDescent="0.3">
      <c r="B99"/>
      <c r="C99"/>
    </row>
    <row r="100" spans="2:3" x14ac:dyDescent="0.3">
      <c r="B100"/>
      <c r="C100"/>
    </row>
    <row r="101" spans="2:3" x14ac:dyDescent="0.3">
      <c r="B101"/>
      <c r="C101"/>
    </row>
    <row r="102" spans="2:3" x14ac:dyDescent="0.3">
      <c r="B102"/>
      <c r="C102"/>
    </row>
    <row r="103" spans="2:3" x14ac:dyDescent="0.3">
      <c r="B103"/>
      <c r="C103"/>
    </row>
    <row r="104" spans="2:3" x14ac:dyDescent="0.3">
      <c r="B104"/>
      <c r="C104"/>
    </row>
    <row r="105" spans="2:3" x14ac:dyDescent="0.3">
      <c r="B105"/>
      <c r="C105"/>
    </row>
    <row r="106" spans="2:3" x14ac:dyDescent="0.3">
      <c r="B106"/>
      <c r="C106"/>
    </row>
    <row r="107" spans="2:3" x14ac:dyDescent="0.3">
      <c r="B107"/>
      <c r="C107"/>
    </row>
    <row r="108" spans="2:3" x14ac:dyDescent="0.3">
      <c r="B108"/>
      <c r="C108"/>
    </row>
    <row r="109" spans="2:3" x14ac:dyDescent="0.3">
      <c r="B109"/>
      <c r="C109"/>
    </row>
    <row r="110" spans="2:3" x14ac:dyDescent="0.3">
      <c r="B110"/>
      <c r="C110"/>
    </row>
    <row r="111" spans="2:3" x14ac:dyDescent="0.3">
      <c r="B111"/>
      <c r="C111"/>
    </row>
    <row r="112" spans="2:3" x14ac:dyDescent="0.3">
      <c r="B112"/>
      <c r="C112"/>
    </row>
    <row r="113" spans="2:3" x14ac:dyDescent="0.3">
      <c r="B113"/>
      <c r="C113"/>
    </row>
    <row r="114" spans="2:3" x14ac:dyDescent="0.3">
      <c r="B114"/>
      <c r="C114"/>
    </row>
    <row r="115" spans="2:3" x14ac:dyDescent="0.3">
      <c r="B115"/>
      <c r="C115"/>
    </row>
    <row r="116" spans="2:3" x14ac:dyDescent="0.3">
      <c r="B116"/>
      <c r="C116"/>
    </row>
    <row r="117" spans="2:3" x14ac:dyDescent="0.3">
      <c r="B117"/>
      <c r="C117"/>
    </row>
    <row r="118" spans="2:3" x14ac:dyDescent="0.3">
      <c r="B118"/>
      <c r="C118"/>
    </row>
    <row r="119" spans="2:3" x14ac:dyDescent="0.3">
      <c r="B119"/>
      <c r="C119"/>
    </row>
    <row r="120" spans="2:3" x14ac:dyDescent="0.3">
      <c r="B120"/>
      <c r="C120"/>
    </row>
    <row r="121" spans="2:3" x14ac:dyDescent="0.3">
      <c r="B121"/>
      <c r="C121"/>
    </row>
    <row r="122" spans="2:3" x14ac:dyDescent="0.3">
      <c r="B122"/>
      <c r="C122"/>
    </row>
    <row r="123" spans="2:3" x14ac:dyDescent="0.3">
      <c r="B123"/>
      <c r="C123"/>
    </row>
    <row r="124" spans="2:3" x14ac:dyDescent="0.3">
      <c r="B124"/>
      <c r="C124"/>
    </row>
    <row r="125" spans="2:3" x14ac:dyDescent="0.3">
      <c r="B125"/>
      <c r="C125"/>
    </row>
    <row r="126" spans="2:3" x14ac:dyDescent="0.3">
      <c r="B126"/>
      <c r="C126"/>
    </row>
    <row r="127" spans="2:3" x14ac:dyDescent="0.3">
      <c r="B127"/>
      <c r="C127"/>
    </row>
    <row r="128" spans="2:3" x14ac:dyDescent="0.3">
      <c r="B128"/>
      <c r="C128"/>
    </row>
    <row r="129" spans="2:3" x14ac:dyDescent="0.3">
      <c r="B129"/>
      <c r="C129"/>
    </row>
    <row r="130" spans="2:3" x14ac:dyDescent="0.3">
      <c r="B130"/>
      <c r="C130"/>
    </row>
    <row r="131" spans="2:3" x14ac:dyDescent="0.3">
      <c r="B131"/>
      <c r="C131"/>
    </row>
    <row r="132" spans="2:3" x14ac:dyDescent="0.3">
      <c r="B132"/>
      <c r="C132"/>
    </row>
    <row r="133" spans="2:3" x14ac:dyDescent="0.3">
      <c r="B133"/>
      <c r="C133"/>
    </row>
    <row r="134" spans="2:3" x14ac:dyDescent="0.3">
      <c r="B134"/>
      <c r="C134"/>
    </row>
  </sheetData>
  <pageMargins left="0.70866141732283472" right="0.70866141732283472" top="0.74803149606299213" bottom="0.74803149606299213" header="0.31496062992125984" footer="0.31496062992125984"/>
  <pageSetup paperSize="9" orientation="landscape" r:id="rId2"/>
  <headerFooter>
    <oddHeader>&amp;CMUNICIPIO DE TLAJOMULCO DE ZUÑIGA, JALISCO
4TA MODIFICACION PRESUPUESTAL 2023 
CLASIFICACION ADMINISTRATIVA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1A95D9-877E-475E-83BE-1F3CD7E6B0D3}">
  <sheetPr codeName="Hoja5"/>
  <dimension ref="A3:B68"/>
  <sheetViews>
    <sheetView view="pageLayout" topLeftCell="A44" zoomScaleNormal="100" workbookViewId="0">
      <selection activeCell="A35" sqref="A35"/>
    </sheetView>
  </sheetViews>
  <sheetFormatPr baseColWidth="10" defaultRowHeight="14.4" x14ac:dyDescent="0.3"/>
  <cols>
    <col min="1" max="1" width="66.33203125" style="18" bestFit="1" customWidth="1"/>
    <col min="2" max="2" width="15.21875" style="19" bestFit="1" customWidth="1"/>
    <col min="3" max="4" width="15.21875" bestFit="1" customWidth="1"/>
  </cols>
  <sheetData>
    <row r="3" spans="1:2" x14ac:dyDescent="0.3">
      <c r="A3" s="16" t="s">
        <v>527</v>
      </c>
      <c r="B3" s="21" t="s">
        <v>524</v>
      </c>
    </row>
    <row r="4" spans="1:2" x14ac:dyDescent="0.3">
      <c r="A4" s="17" t="s">
        <v>222</v>
      </c>
      <c r="B4" s="20"/>
    </row>
    <row r="5" spans="1:2" x14ac:dyDescent="0.3">
      <c r="A5" s="17" t="s">
        <v>276</v>
      </c>
      <c r="B5" s="20">
        <v>1974502.89</v>
      </c>
    </row>
    <row r="6" spans="1:2" x14ac:dyDescent="0.3">
      <c r="A6" s="17" t="s">
        <v>225</v>
      </c>
      <c r="B6" s="20">
        <v>5137613.63</v>
      </c>
    </row>
    <row r="7" spans="1:2" x14ac:dyDescent="0.3">
      <c r="A7" s="17" t="s">
        <v>184</v>
      </c>
      <c r="B7" s="20"/>
    </row>
    <row r="8" spans="1:2" x14ac:dyDescent="0.3">
      <c r="A8" s="17" t="s">
        <v>325</v>
      </c>
      <c r="B8" s="20">
        <v>4299660.58</v>
      </c>
    </row>
    <row r="9" spans="1:2" x14ac:dyDescent="0.3">
      <c r="A9" s="17" t="s">
        <v>326</v>
      </c>
      <c r="B9" s="20">
        <v>960000</v>
      </c>
    </row>
    <row r="10" spans="1:2" ht="28.8" x14ac:dyDescent="0.3">
      <c r="A10" s="17" t="s">
        <v>361</v>
      </c>
      <c r="B10" s="20">
        <v>6427246</v>
      </c>
    </row>
    <row r="11" spans="1:2" x14ac:dyDescent="0.3">
      <c r="A11" s="17" t="s">
        <v>477</v>
      </c>
      <c r="B11" s="20">
        <v>5910000</v>
      </c>
    </row>
    <row r="12" spans="1:2" x14ac:dyDescent="0.3">
      <c r="A12" s="17" t="s">
        <v>334</v>
      </c>
      <c r="B12" s="20">
        <v>10000000</v>
      </c>
    </row>
    <row r="13" spans="1:2" x14ac:dyDescent="0.3">
      <c r="A13" s="17" t="s">
        <v>187</v>
      </c>
      <c r="B13" s="20">
        <v>48670932.380000003</v>
      </c>
    </row>
    <row r="14" spans="1:2" x14ac:dyDescent="0.3">
      <c r="A14" s="17" t="s">
        <v>430</v>
      </c>
      <c r="B14" s="20">
        <v>2007224.5</v>
      </c>
    </row>
    <row r="15" spans="1:2" x14ac:dyDescent="0.3">
      <c r="A15" s="17" t="s">
        <v>357</v>
      </c>
      <c r="B15" s="20">
        <v>4800000.08</v>
      </c>
    </row>
    <row r="16" spans="1:2" x14ac:dyDescent="0.3">
      <c r="A16" s="17" t="s">
        <v>420</v>
      </c>
      <c r="B16" s="20">
        <v>1089485.31</v>
      </c>
    </row>
    <row r="17" spans="1:2" x14ac:dyDescent="0.3">
      <c r="A17" s="17" t="s">
        <v>241</v>
      </c>
      <c r="B17" s="20">
        <v>4432000</v>
      </c>
    </row>
    <row r="18" spans="1:2" ht="28.8" x14ac:dyDescent="0.3">
      <c r="A18" s="17" t="s">
        <v>246</v>
      </c>
      <c r="B18" s="20">
        <v>6368464.8300000001</v>
      </c>
    </row>
    <row r="19" spans="1:2" x14ac:dyDescent="0.3">
      <c r="A19" s="17" t="s">
        <v>207</v>
      </c>
      <c r="B19" s="20">
        <v>14625430</v>
      </c>
    </row>
    <row r="20" spans="1:2" x14ac:dyDescent="0.3">
      <c r="A20" s="17" t="s">
        <v>484</v>
      </c>
      <c r="B20" s="20">
        <v>66533232.560000002</v>
      </c>
    </row>
    <row r="21" spans="1:2" x14ac:dyDescent="0.3">
      <c r="A21" s="17" t="s">
        <v>433</v>
      </c>
      <c r="B21" s="20"/>
    </row>
    <row r="22" spans="1:2" ht="28.8" x14ac:dyDescent="0.3">
      <c r="A22" s="17" t="s">
        <v>440</v>
      </c>
      <c r="B22" s="20">
        <v>10426135.17</v>
      </c>
    </row>
    <row r="23" spans="1:2" x14ac:dyDescent="0.3">
      <c r="A23" s="17" t="s">
        <v>462</v>
      </c>
      <c r="B23" s="20">
        <v>641600</v>
      </c>
    </row>
    <row r="24" spans="1:2" x14ac:dyDescent="0.3">
      <c r="A24" s="17" t="s">
        <v>436</v>
      </c>
      <c r="B24" s="20">
        <v>1950000</v>
      </c>
    </row>
    <row r="25" spans="1:2" x14ac:dyDescent="0.3">
      <c r="A25" s="17" t="s">
        <v>437</v>
      </c>
      <c r="B25" s="20">
        <v>300000</v>
      </c>
    </row>
    <row r="26" spans="1:2" x14ac:dyDescent="0.3">
      <c r="A26" s="17" t="s">
        <v>454</v>
      </c>
      <c r="B26" s="20">
        <v>429988.8</v>
      </c>
    </row>
    <row r="27" spans="1:2" x14ac:dyDescent="0.3">
      <c r="A27" s="17" t="s">
        <v>255</v>
      </c>
      <c r="B27" s="20"/>
    </row>
    <row r="28" spans="1:2" x14ac:dyDescent="0.3">
      <c r="A28" s="17" t="s">
        <v>258</v>
      </c>
      <c r="B28" s="20">
        <v>575944443.45000005</v>
      </c>
    </row>
    <row r="29" spans="1:2" x14ac:dyDescent="0.3">
      <c r="A29" s="17" t="s">
        <v>40</v>
      </c>
      <c r="B29" s="20"/>
    </row>
    <row r="30" spans="1:2" x14ac:dyDescent="0.3">
      <c r="A30" s="17" t="s">
        <v>71</v>
      </c>
      <c r="B30" s="20">
        <v>282654788.84999996</v>
      </c>
    </row>
    <row r="31" spans="1:2" x14ac:dyDescent="0.3">
      <c r="A31" s="17" t="s">
        <v>172</v>
      </c>
      <c r="B31" s="20">
        <v>44836863.75</v>
      </c>
    </row>
    <row r="32" spans="1:2" x14ac:dyDescent="0.3">
      <c r="A32" s="17" t="s">
        <v>65</v>
      </c>
      <c r="B32" s="20">
        <v>15327963.67</v>
      </c>
    </row>
    <row r="33" spans="1:2" x14ac:dyDescent="0.3">
      <c r="A33" s="17" t="s">
        <v>337</v>
      </c>
      <c r="B33" s="20">
        <v>232811523.21000004</v>
      </c>
    </row>
    <row r="34" spans="1:2" x14ac:dyDescent="0.3">
      <c r="A34" s="17" t="s">
        <v>121</v>
      </c>
      <c r="B34" s="20">
        <v>34125463.920000002</v>
      </c>
    </row>
    <row r="35" spans="1:2" x14ac:dyDescent="0.3">
      <c r="A35" s="17" t="s">
        <v>165</v>
      </c>
      <c r="B35" s="20">
        <v>9097039.8900000006</v>
      </c>
    </row>
    <row r="36" spans="1:2" x14ac:dyDescent="0.3">
      <c r="A36" s="17" t="s">
        <v>295</v>
      </c>
      <c r="B36" s="20">
        <v>7418046.4900000002</v>
      </c>
    </row>
    <row r="37" spans="1:2" x14ac:dyDescent="0.3">
      <c r="A37" s="17" t="s">
        <v>418</v>
      </c>
      <c r="B37" s="20">
        <v>2111015.56</v>
      </c>
    </row>
    <row r="38" spans="1:2" x14ac:dyDescent="0.3">
      <c r="A38" s="17" t="s">
        <v>43</v>
      </c>
      <c r="B38" s="20">
        <v>92961584.980000004</v>
      </c>
    </row>
    <row r="39" spans="1:2" x14ac:dyDescent="0.3">
      <c r="A39" s="17" t="s">
        <v>354</v>
      </c>
      <c r="B39" s="20">
        <v>5357156.1399999997</v>
      </c>
    </row>
    <row r="40" spans="1:2" x14ac:dyDescent="0.3">
      <c r="A40" s="17" t="s">
        <v>55</v>
      </c>
      <c r="B40" s="20">
        <v>1420703491.01</v>
      </c>
    </row>
    <row r="41" spans="1:2" x14ac:dyDescent="0.3">
      <c r="A41" s="17" t="s">
        <v>128</v>
      </c>
      <c r="B41" s="20">
        <v>101173580.25999999</v>
      </c>
    </row>
    <row r="42" spans="1:2" x14ac:dyDescent="0.3">
      <c r="A42" s="17" t="s">
        <v>134</v>
      </c>
      <c r="B42" s="20"/>
    </row>
    <row r="43" spans="1:2" x14ac:dyDescent="0.3">
      <c r="A43" s="17" t="s">
        <v>422</v>
      </c>
      <c r="B43" s="20">
        <v>354278.21999999991</v>
      </c>
    </row>
    <row r="44" spans="1:2" x14ac:dyDescent="0.3">
      <c r="A44" s="17" t="s">
        <v>423</v>
      </c>
      <c r="B44" s="20">
        <v>3720085.21</v>
      </c>
    </row>
    <row r="45" spans="1:2" x14ac:dyDescent="0.3">
      <c r="A45" s="17" t="s">
        <v>153</v>
      </c>
      <c r="B45" s="20">
        <v>591702371.44000006</v>
      </c>
    </row>
    <row r="46" spans="1:2" x14ac:dyDescent="0.3">
      <c r="A46" s="17" t="s">
        <v>413</v>
      </c>
      <c r="B46" s="20">
        <v>31150000</v>
      </c>
    </row>
    <row r="47" spans="1:2" x14ac:dyDescent="0.3">
      <c r="A47" s="17" t="s">
        <v>137</v>
      </c>
      <c r="B47" s="20">
        <v>204359005.39999986</v>
      </c>
    </row>
    <row r="48" spans="1:2" x14ac:dyDescent="0.3">
      <c r="A48" s="17" t="s">
        <v>410</v>
      </c>
      <c r="B48" s="20">
        <v>340474.23</v>
      </c>
    </row>
    <row r="49" spans="1:2" x14ac:dyDescent="0.3">
      <c r="A49" s="17" t="s">
        <v>143</v>
      </c>
      <c r="B49" s="20">
        <v>107038458.53</v>
      </c>
    </row>
    <row r="50" spans="1:2" x14ac:dyDescent="0.3">
      <c r="A50" s="17" t="s">
        <v>404</v>
      </c>
      <c r="B50" s="20">
        <v>43429476.660000004</v>
      </c>
    </row>
    <row r="51" spans="1:2" x14ac:dyDescent="0.3">
      <c r="A51" s="17" t="s">
        <v>164</v>
      </c>
      <c r="B51" s="20">
        <v>9003456</v>
      </c>
    </row>
    <row r="52" spans="1:2" x14ac:dyDescent="0.3">
      <c r="A52" s="17" t="s">
        <v>319</v>
      </c>
      <c r="B52" s="20">
        <v>32360814.68</v>
      </c>
    </row>
    <row r="53" spans="1:2" x14ac:dyDescent="0.3">
      <c r="A53" s="17" t="s">
        <v>114</v>
      </c>
      <c r="B53" s="20"/>
    </row>
    <row r="54" spans="1:2" x14ac:dyDescent="0.3">
      <c r="A54" s="17" t="s">
        <v>117</v>
      </c>
      <c r="B54" s="20">
        <v>2998121</v>
      </c>
    </row>
    <row r="55" spans="1:2" x14ac:dyDescent="0.3">
      <c r="A55" s="17" t="s">
        <v>119</v>
      </c>
      <c r="B55" s="20">
        <v>7948361.6599999992</v>
      </c>
    </row>
    <row r="56" spans="1:2" x14ac:dyDescent="0.3">
      <c r="A56" s="17" t="s">
        <v>97</v>
      </c>
      <c r="B56" s="20"/>
    </row>
    <row r="57" spans="1:2" x14ac:dyDescent="0.3">
      <c r="A57" s="17" t="s">
        <v>470</v>
      </c>
      <c r="B57" s="20">
        <v>16510000</v>
      </c>
    </row>
    <row r="58" spans="1:2" x14ac:dyDescent="0.3">
      <c r="A58" s="17" t="s">
        <v>100</v>
      </c>
      <c r="B58" s="20">
        <v>5147374.8899999997</v>
      </c>
    </row>
    <row r="59" spans="1:2" x14ac:dyDescent="0.3">
      <c r="A59" s="17" t="s">
        <v>209</v>
      </c>
      <c r="B59" s="20">
        <v>34000000</v>
      </c>
    </row>
    <row r="60" spans="1:2" x14ac:dyDescent="0.3">
      <c r="A60" s="17" t="s">
        <v>212</v>
      </c>
      <c r="B60" s="20">
        <v>1000000</v>
      </c>
    </row>
    <row r="61" spans="1:2" ht="28.8" x14ac:dyDescent="0.3">
      <c r="A61" s="17" t="s">
        <v>372</v>
      </c>
      <c r="B61" s="20">
        <v>4334419.0599999996</v>
      </c>
    </row>
    <row r="62" spans="1:2" x14ac:dyDescent="0.3">
      <c r="A62" s="17" t="s">
        <v>215</v>
      </c>
      <c r="B62" s="20">
        <v>10637509.199999999</v>
      </c>
    </row>
    <row r="63" spans="1:2" x14ac:dyDescent="0.3">
      <c r="A63" s="17" t="s">
        <v>218</v>
      </c>
      <c r="B63" s="20">
        <v>54793475.799999997</v>
      </c>
    </row>
    <row r="64" spans="1:2" x14ac:dyDescent="0.3">
      <c r="A64" s="17" t="s">
        <v>289</v>
      </c>
      <c r="B64" s="20">
        <v>4484360.4800000004</v>
      </c>
    </row>
    <row r="65" spans="1:2" x14ac:dyDescent="0.3">
      <c r="A65" s="17" t="s">
        <v>456</v>
      </c>
      <c r="B65" s="20">
        <v>200000</v>
      </c>
    </row>
    <row r="66" spans="1:2" x14ac:dyDescent="0.3">
      <c r="A66" s="17" t="s">
        <v>375</v>
      </c>
      <c r="B66" s="20">
        <v>499500</v>
      </c>
    </row>
    <row r="67" spans="1:2" x14ac:dyDescent="0.3">
      <c r="A67" s="17" t="s">
        <v>219</v>
      </c>
      <c r="B67" s="20">
        <v>14162986.199999999</v>
      </c>
    </row>
    <row r="68" spans="1:2" x14ac:dyDescent="0.3">
      <c r="A68" s="17" t="s">
        <v>522</v>
      </c>
      <c r="B68" s="20">
        <v>4201681006.5699997</v>
      </c>
    </row>
  </sheetData>
  <pageMargins left="0.70866141732283472" right="0.70866141732283472" top="0.94488188976377963" bottom="0.74803149606299213" header="0.31496062992125984" footer="0.31496062992125984"/>
  <pageSetup paperSize="9" orientation="portrait" r:id="rId2"/>
  <headerFooter>
    <oddHeader>&amp;CMUNICIPIO DE TLAJOMULCO DE ZUÑIGA, JALISCO
4TA MODIFICACION PRESUPUESTAL 2023 
CLASIFICACION POR PROGRAMA Y PROYECTO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89F98-65A7-4D74-B145-0E57E825BCA4}">
  <sheetPr codeName="Hoja6"/>
  <dimension ref="B3:C134"/>
  <sheetViews>
    <sheetView view="pageLayout" zoomScaleNormal="100" workbookViewId="0">
      <selection activeCell="D3" sqref="D3"/>
    </sheetView>
  </sheetViews>
  <sheetFormatPr baseColWidth="10" defaultRowHeight="14.4" x14ac:dyDescent="0.3"/>
  <cols>
    <col min="2" max="2" width="42.5546875" style="18" bestFit="1" customWidth="1"/>
    <col min="3" max="3" width="15.21875" style="19" bestFit="1" customWidth="1"/>
    <col min="4" max="5" width="15.21875" bestFit="1" customWidth="1"/>
  </cols>
  <sheetData>
    <row r="3" spans="2:3" x14ac:dyDescent="0.3">
      <c r="B3" s="13" t="s">
        <v>528</v>
      </c>
      <c r="C3" s="21" t="s">
        <v>524</v>
      </c>
    </row>
    <row r="4" spans="2:3" x14ac:dyDescent="0.3">
      <c r="B4" t="s">
        <v>530</v>
      </c>
      <c r="C4" s="20">
        <v>68814255.829999998</v>
      </c>
    </row>
    <row r="5" spans="2:3" x14ac:dyDescent="0.3">
      <c r="B5" t="s">
        <v>529</v>
      </c>
      <c r="C5" s="20">
        <v>912308932.54000008</v>
      </c>
    </row>
    <row r="6" spans="2:3" x14ac:dyDescent="0.3">
      <c r="B6" t="s">
        <v>531</v>
      </c>
      <c r="C6" s="20">
        <v>3220557818.1999998</v>
      </c>
    </row>
    <row r="7" spans="2:3" x14ac:dyDescent="0.3">
      <c r="B7" s="18" t="s">
        <v>522</v>
      </c>
      <c r="C7" s="20">
        <v>4201681006.5699997</v>
      </c>
    </row>
    <row r="8" spans="2:3" x14ac:dyDescent="0.3">
      <c r="B8"/>
      <c r="C8"/>
    </row>
    <row r="9" spans="2:3" x14ac:dyDescent="0.3">
      <c r="B9"/>
      <c r="C9"/>
    </row>
    <row r="10" spans="2:3" x14ac:dyDescent="0.3">
      <c r="B10"/>
      <c r="C10"/>
    </row>
    <row r="11" spans="2:3" x14ac:dyDescent="0.3">
      <c r="B11"/>
      <c r="C11"/>
    </row>
    <row r="12" spans="2:3" x14ac:dyDescent="0.3">
      <c r="B12"/>
      <c r="C12"/>
    </row>
    <row r="13" spans="2:3" x14ac:dyDescent="0.3">
      <c r="B13"/>
      <c r="C13"/>
    </row>
    <row r="14" spans="2:3" x14ac:dyDescent="0.3">
      <c r="B14"/>
      <c r="C14"/>
    </row>
    <row r="15" spans="2:3" x14ac:dyDescent="0.3">
      <c r="B15"/>
      <c r="C15"/>
    </row>
    <row r="16" spans="2:3" x14ac:dyDescent="0.3">
      <c r="B16"/>
      <c r="C16"/>
    </row>
    <row r="17" spans="2:3" x14ac:dyDescent="0.3">
      <c r="B17"/>
      <c r="C17"/>
    </row>
    <row r="18" spans="2:3" x14ac:dyDescent="0.3">
      <c r="B18"/>
      <c r="C18"/>
    </row>
    <row r="19" spans="2:3" x14ac:dyDescent="0.3">
      <c r="B19"/>
      <c r="C19"/>
    </row>
    <row r="20" spans="2:3" x14ac:dyDescent="0.3">
      <c r="B20"/>
      <c r="C20"/>
    </row>
    <row r="21" spans="2:3" x14ac:dyDescent="0.3">
      <c r="B21"/>
      <c r="C21"/>
    </row>
    <row r="22" spans="2:3" x14ac:dyDescent="0.3">
      <c r="B22"/>
      <c r="C22"/>
    </row>
    <row r="23" spans="2:3" x14ac:dyDescent="0.3">
      <c r="B23"/>
      <c r="C23"/>
    </row>
    <row r="24" spans="2:3" x14ac:dyDescent="0.3">
      <c r="B24"/>
      <c r="C24"/>
    </row>
    <row r="25" spans="2:3" x14ac:dyDescent="0.3">
      <c r="B25"/>
      <c r="C25"/>
    </row>
    <row r="26" spans="2:3" x14ac:dyDescent="0.3">
      <c r="B26"/>
      <c r="C26"/>
    </row>
    <row r="27" spans="2:3" x14ac:dyDescent="0.3">
      <c r="B27"/>
      <c r="C27"/>
    </row>
    <row r="28" spans="2:3" x14ac:dyDescent="0.3">
      <c r="B28"/>
      <c r="C28"/>
    </row>
    <row r="29" spans="2:3" x14ac:dyDescent="0.3">
      <c r="B29"/>
      <c r="C29"/>
    </row>
    <row r="30" spans="2:3" x14ac:dyDescent="0.3">
      <c r="B30"/>
      <c r="C30"/>
    </row>
    <row r="31" spans="2:3" x14ac:dyDescent="0.3">
      <c r="B31"/>
      <c r="C31"/>
    </row>
    <row r="32" spans="2:3" x14ac:dyDescent="0.3">
      <c r="B32"/>
      <c r="C32"/>
    </row>
    <row r="33" spans="2:3" x14ac:dyDescent="0.3">
      <c r="B33"/>
      <c r="C33"/>
    </row>
    <row r="34" spans="2:3" x14ac:dyDescent="0.3">
      <c r="B34"/>
      <c r="C34"/>
    </row>
    <row r="35" spans="2:3" x14ac:dyDescent="0.3">
      <c r="B35"/>
      <c r="C35"/>
    </row>
    <row r="36" spans="2:3" x14ac:dyDescent="0.3">
      <c r="B36"/>
      <c r="C36"/>
    </row>
    <row r="37" spans="2:3" x14ac:dyDescent="0.3">
      <c r="B37"/>
      <c r="C37"/>
    </row>
    <row r="38" spans="2:3" x14ac:dyDescent="0.3">
      <c r="B38"/>
      <c r="C38"/>
    </row>
    <row r="39" spans="2:3" x14ac:dyDescent="0.3">
      <c r="B39"/>
      <c r="C39"/>
    </row>
    <row r="40" spans="2:3" x14ac:dyDescent="0.3">
      <c r="B40"/>
      <c r="C40"/>
    </row>
    <row r="41" spans="2:3" x14ac:dyDescent="0.3">
      <c r="B41"/>
      <c r="C41"/>
    </row>
    <row r="42" spans="2:3" x14ac:dyDescent="0.3">
      <c r="B42"/>
      <c r="C42"/>
    </row>
    <row r="43" spans="2:3" x14ac:dyDescent="0.3">
      <c r="B43"/>
      <c r="C43"/>
    </row>
    <row r="44" spans="2:3" x14ac:dyDescent="0.3">
      <c r="B44"/>
      <c r="C44"/>
    </row>
    <row r="45" spans="2:3" x14ac:dyDescent="0.3">
      <c r="B45"/>
      <c r="C45"/>
    </row>
    <row r="46" spans="2:3" x14ac:dyDescent="0.3">
      <c r="B46"/>
      <c r="C46"/>
    </row>
    <row r="47" spans="2:3" x14ac:dyDescent="0.3">
      <c r="B47"/>
      <c r="C47"/>
    </row>
    <row r="48" spans="2:3" x14ac:dyDescent="0.3">
      <c r="B48"/>
      <c r="C48"/>
    </row>
    <row r="49" spans="2:3" x14ac:dyDescent="0.3">
      <c r="B49"/>
      <c r="C49"/>
    </row>
    <row r="50" spans="2:3" x14ac:dyDescent="0.3">
      <c r="B50"/>
      <c r="C50"/>
    </row>
    <row r="51" spans="2:3" x14ac:dyDescent="0.3">
      <c r="B51"/>
      <c r="C51"/>
    </row>
    <row r="52" spans="2:3" x14ac:dyDescent="0.3">
      <c r="B52"/>
      <c r="C52"/>
    </row>
    <row r="53" spans="2:3" x14ac:dyDescent="0.3">
      <c r="B53"/>
      <c r="C53"/>
    </row>
    <row r="54" spans="2:3" x14ac:dyDescent="0.3">
      <c r="B54"/>
      <c r="C54"/>
    </row>
    <row r="55" spans="2:3" x14ac:dyDescent="0.3">
      <c r="B55"/>
      <c r="C55"/>
    </row>
    <row r="56" spans="2:3" x14ac:dyDescent="0.3">
      <c r="B56"/>
      <c r="C56"/>
    </row>
    <row r="57" spans="2:3" x14ac:dyDescent="0.3">
      <c r="B57"/>
      <c r="C57"/>
    </row>
    <row r="58" spans="2:3" x14ac:dyDescent="0.3">
      <c r="B58"/>
      <c r="C58"/>
    </row>
    <row r="59" spans="2:3" x14ac:dyDescent="0.3">
      <c r="B59"/>
      <c r="C59"/>
    </row>
    <row r="60" spans="2:3" x14ac:dyDescent="0.3">
      <c r="B60"/>
      <c r="C60"/>
    </row>
    <row r="61" spans="2:3" x14ac:dyDescent="0.3">
      <c r="B61"/>
      <c r="C61"/>
    </row>
    <row r="62" spans="2:3" x14ac:dyDescent="0.3">
      <c r="B62"/>
      <c r="C62"/>
    </row>
    <row r="63" spans="2:3" x14ac:dyDescent="0.3">
      <c r="B63"/>
      <c r="C63"/>
    </row>
    <row r="64" spans="2:3" x14ac:dyDescent="0.3">
      <c r="B64"/>
      <c r="C64"/>
    </row>
    <row r="65" spans="2:3" x14ac:dyDescent="0.3">
      <c r="B65"/>
      <c r="C65"/>
    </row>
    <row r="66" spans="2:3" x14ac:dyDescent="0.3">
      <c r="B66"/>
      <c r="C66"/>
    </row>
    <row r="67" spans="2:3" x14ac:dyDescent="0.3">
      <c r="B67"/>
      <c r="C67"/>
    </row>
    <row r="68" spans="2:3" x14ac:dyDescent="0.3">
      <c r="B68"/>
      <c r="C68"/>
    </row>
    <row r="69" spans="2:3" x14ac:dyDescent="0.3">
      <c r="B69"/>
      <c r="C69"/>
    </row>
    <row r="70" spans="2:3" x14ac:dyDescent="0.3">
      <c r="B70"/>
      <c r="C70"/>
    </row>
    <row r="71" spans="2:3" x14ac:dyDescent="0.3">
      <c r="B71"/>
      <c r="C71"/>
    </row>
    <row r="72" spans="2:3" x14ac:dyDescent="0.3">
      <c r="B72"/>
      <c r="C72"/>
    </row>
    <row r="73" spans="2:3" x14ac:dyDescent="0.3">
      <c r="B73"/>
      <c r="C73"/>
    </row>
    <row r="74" spans="2:3" x14ac:dyDescent="0.3">
      <c r="B74"/>
      <c r="C74"/>
    </row>
    <row r="75" spans="2:3" x14ac:dyDescent="0.3">
      <c r="B75"/>
      <c r="C75"/>
    </row>
    <row r="76" spans="2:3" x14ac:dyDescent="0.3">
      <c r="B76"/>
      <c r="C76"/>
    </row>
    <row r="77" spans="2:3" x14ac:dyDescent="0.3">
      <c r="B77"/>
      <c r="C77"/>
    </row>
    <row r="78" spans="2:3" x14ac:dyDescent="0.3">
      <c r="B78"/>
      <c r="C78"/>
    </row>
    <row r="79" spans="2:3" x14ac:dyDescent="0.3">
      <c r="B79"/>
      <c r="C79"/>
    </row>
    <row r="80" spans="2:3" x14ac:dyDescent="0.3">
      <c r="B80"/>
      <c r="C80"/>
    </row>
    <row r="81" spans="2:3" x14ac:dyDescent="0.3">
      <c r="B81"/>
      <c r="C81"/>
    </row>
    <row r="82" spans="2:3" x14ac:dyDescent="0.3">
      <c r="B82"/>
      <c r="C82"/>
    </row>
    <row r="83" spans="2:3" x14ac:dyDescent="0.3">
      <c r="B83"/>
      <c r="C83"/>
    </row>
    <row r="84" spans="2:3" x14ac:dyDescent="0.3">
      <c r="B84"/>
      <c r="C84"/>
    </row>
    <row r="85" spans="2:3" x14ac:dyDescent="0.3">
      <c r="B85"/>
      <c r="C85"/>
    </row>
    <row r="86" spans="2:3" x14ac:dyDescent="0.3">
      <c r="B86"/>
      <c r="C86"/>
    </row>
    <row r="87" spans="2:3" x14ac:dyDescent="0.3">
      <c r="B87"/>
      <c r="C87"/>
    </row>
    <row r="88" spans="2:3" x14ac:dyDescent="0.3">
      <c r="B88"/>
      <c r="C88"/>
    </row>
    <row r="89" spans="2:3" x14ac:dyDescent="0.3">
      <c r="B89"/>
      <c r="C89"/>
    </row>
    <row r="90" spans="2:3" x14ac:dyDescent="0.3">
      <c r="B90"/>
      <c r="C90"/>
    </row>
    <row r="91" spans="2:3" x14ac:dyDescent="0.3">
      <c r="B91"/>
      <c r="C91"/>
    </row>
    <row r="92" spans="2:3" x14ac:dyDescent="0.3">
      <c r="B92"/>
      <c r="C92"/>
    </row>
    <row r="93" spans="2:3" x14ac:dyDescent="0.3">
      <c r="B93"/>
      <c r="C93"/>
    </row>
    <row r="94" spans="2:3" x14ac:dyDescent="0.3">
      <c r="B94"/>
      <c r="C94"/>
    </row>
    <row r="95" spans="2:3" x14ac:dyDescent="0.3">
      <c r="B95"/>
      <c r="C95"/>
    </row>
    <row r="96" spans="2:3" x14ac:dyDescent="0.3">
      <c r="B96"/>
      <c r="C96"/>
    </row>
    <row r="97" spans="2:3" x14ac:dyDescent="0.3">
      <c r="B97"/>
      <c r="C97"/>
    </row>
    <row r="98" spans="2:3" x14ac:dyDescent="0.3">
      <c r="B98"/>
      <c r="C98"/>
    </row>
    <row r="99" spans="2:3" x14ac:dyDescent="0.3">
      <c r="B99"/>
      <c r="C99"/>
    </row>
    <row r="100" spans="2:3" x14ac:dyDescent="0.3">
      <c r="B100"/>
      <c r="C100"/>
    </row>
    <row r="101" spans="2:3" x14ac:dyDescent="0.3">
      <c r="B101"/>
      <c r="C101"/>
    </row>
    <row r="102" spans="2:3" x14ac:dyDescent="0.3">
      <c r="B102"/>
      <c r="C102"/>
    </row>
    <row r="103" spans="2:3" x14ac:dyDescent="0.3">
      <c r="B103"/>
      <c r="C103"/>
    </row>
    <row r="104" spans="2:3" x14ac:dyDescent="0.3">
      <c r="B104"/>
      <c r="C104"/>
    </row>
    <row r="105" spans="2:3" x14ac:dyDescent="0.3">
      <c r="B105"/>
      <c r="C105"/>
    </row>
    <row r="106" spans="2:3" x14ac:dyDescent="0.3">
      <c r="B106"/>
      <c r="C106"/>
    </row>
    <row r="107" spans="2:3" x14ac:dyDescent="0.3">
      <c r="B107"/>
      <c r="C107"/>
    </row>
    <row r="108" spans="2:3" x14ac:dyDescent="0.3">
      <c r="B108"/>
      <c r="C108"/>
    </row>
    <row r="109" spans="2:3" x14ac:dyDescent="0.3">
      <c r="B109"/>
      <c r="C109"/>
    </row>
    <row r="110" spans="2:3" x14ac:dyDescent="0.3">
      <c r="B110"/>
      <c r="C110"/>
    </row>
    <row r="111" spans="2:3" x14ac:dyDescent="0.3">
      <c r="B111"/>
      <c r="C111"/>
    </row>
    <row r="112" spans="2:3" x14ac:dyDescent="0.3">
      <c r="B112"/>
      <c r="C112"/>
    </row>
    <row r="113" spans="2:3" x14ac:dyDescent="0.3">
      <c r="B113"/>
      <c r="C113"/>
    </row>
    <row r="114" spans="2:3" x14ac:dyDescent="0.3">
      <c r="B114"/>
      <c r="C114"/>
    </row>
    <row r="115" spans="2:3" x14ac:dyDescent="0.3">
      <c r="B115"/>
      <c r="C115"/>
    </row>
    <row r="116" spans="2:3" x14ac:dyDescent="0.3">
      <c r="B116"/>
      <c r="C116"/>
    </row>
    <row r="117" spans="2:3" x14ac:dyDescent="0.3">
      <c r="B117"/>
      <c r="C117"/>
    </row>
    <row r="118" spans="2:3" x14ac:dyDescent="0.3">
      <c r="B118"/>
      <c r="C118"/>
    </row>
    <row r="119" spans="2:3" x14ac:dyDescent="0.3">
      <c r="B119"/>
      <c r="C119"/>
    </row>
    <row r="120" spans="2:3" x14ac:dyDescent="0.3">
      <c r="B120"/>
      <c r="C120"/>
    </row>
    <row r="121" spans="2:3" x14ac:dyDescent="0.3">
      <c r="B121"/>
      <c r="C121"/>
    </row>
    <row r="122" spans="2:3" x14ac:dyDescent="0.3">
      <c r="B122"/>
      <c r="C122"/>
    </row>
    <row r="123" spans="2:3" x14ac:dyDescent="0.3">
      <c r="B123"/>
      <c r="C123"/>
    </row>
    <row r="124" spans="2:3" x14ac:dyDescent="0.3">
      <c r="B124"/>
      <c r="C124"/>
    </row>
    <row r="125" spans="2:3" x14ac:dyDescent="0.3">
      <c r="B125"/>
      <c r="C125"/>
    </row>
    <row r="126" spans="2:3" x14ac:dyDescent="0.3">
      <c r="B126"/>
      <c r="C126"/>
    </row>
    <row r="127" spans="2:3" x14ac:dyDescent="0.3">
      <c r="B127"/>
      <c r="C127"/>
    </row>
    <row r="128" spans="2:3" x14ac:dyDescent="0.3">
      <c r="B128"/>
      <c r="C128"/>
    </row>
    <row r="129" spans="2:3" x14ac:dyDescent="0.3">
      <c r="B129"/>
      <c r="C129"/>
    </row>
    <row r="130" spans="2:3" x14ac:dyDescent="0.3">
      <c r="B130"/>
      <c r="C130"/>
    </row>
    <row r="131" spans="2:3" x14ac:dyDescent="0.3">
      <c r="B131"/>
      <c r="C131"/>
    </row>
    <row r="132" spans="2:3" x14ac:dyDescent="0.3">
      <c r="B132"/>
      <c r="C132"/>
    </row>
    <row r="133" spans="2:3" x14ac:dyDescent="0.3">
      <c r="B133"/>
      <c r="C133"/>
    </row>
    <row r="134" spans="2:3" x14ac:dyDescent="0.3">
      <c r="B134"/>
      <c r="C134"/>
    </row>
  </sheetData>
  <pageMargins left="0.70866141732283472" right="0.70866141732283472" top="0.74803149606299213" bottom="0.74803149606299213" header="0.31496062992125984" footer="0.31496062992125984"/>
  <pageSetup paperSize="9" orientation="portrait" r:id="rId2"/>
  <headerFooter>
    <oddHeader>&amp;CMUNICIPIO DE TLAJOMULCO DE ZUÑIGA, JALISCO
4TA MODIFICACION PRESUPUESTAL 2023 
CLASIFICACION POR TIPO DE GASTO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3A89D6-6DBE-41EF-AB1C-DEC1D9B095FA}">
  <sheetPr codeName="Hoja7"/>
  <dimension ref="A3:C321"/>
  <sheetViews>
    <sheetView view="pageLayout" zoomScaleNormal="100" workbookViewId="0">
      <selection activeCell="D20" sqref="D20"/>
    </sheetView>
  </sheetViews>
  <sheetFormatPr baseColWidth="10" defaultRowHeight="14.4" x14ac:dyDescent="0.3"/>
  <cols>
    <col min="1" max="1" width="10.44140625" style="18" customWidth="1"/>
    <col min="2" max="2" width="58.5546875" style="18" customWidth="1"/>
    <col min="3" max="3" width="15.21875" style="19" bestFit="1" customWidth="1"/>
    <col min="4" max="4" width="15.21875" bestFit="1" customWidth="1"/>
  </cols>
  <sheetData>
    <row r="3" spans="1:3" x14ac:dyDescent="0.3">
      <c r="A3" s="13" t="s">
        <v>16</v>
      </c>
      <c r="B3" s="16" t="s">
        <v>17</v>
      </c>
      <c r="C3" s="21" t="s">
        <v>524</v>
      </c>
    </row>
    <row r="4" spans="1:3" x14ac:dyDescent="0.3">
      <c r="A4">
        <v>1111</v>
      </c>
      <c r="B4" s="18" t="s">
        <v>392</v>
      </c>
      <c r="C4" s="20">
        <v>12975991.18</v>
      </c>
    </row>
    <row r="5" spans="1:3" x14ac:dyDescent="0.3">
      <c r="A5">
        <v>1131</v>
      </c>
      <c r="B5" s="18" t="s">
        <v>56</v>
      </c>
      <c r="C5" s="20">
        <v>683481550.21999991</v>
      </c>
    </row>
    <row r="6" spans="1:3" x14ac:dyDescent="0.3">
      <c r="A6">
        <v>1211</v>
      </c>
      <c r="B6" s="18" t="s">
        <v>72</v>
      </c>
      <c r="C6" s="20">
        <v>960000</v>
      </c>
    </row>
    <row r="7" spans="1:3" x14ac:dyDescent="0.3">
      <c r="A7">
        <v>1221</v>
      </c>
      <c r="B7" s="18" t="s">
        <v>84</v>
      </c>
      <c r="C7" s="20">
        <v>113625761.84</v>
      </c>
    </row>
    <row r="8" spans="1:3" x14ac:dyDescent="0.3">
      <c r="A8">
        <v>1231</v>
      </c>
      <c r="B8" s="18" t="s">
        <v>393</v>
      </c>
      <c r="C8" s="20">
        <v>0</v>
      </c>
    </row>
    <row r="9" spans="1:3" x14ac:dyDescent="0.3">
      <c r="A9">
        <v>1321</v>
      </c>
      <c r="B9" s="18" t="s">
        <v>394</v>
      </c>
      <c r="C9" s="20">
        <v>11285879.210000001</v>
      </c>
    </row>
    <row r="10" spans="1:3" x14ac:dyDescent="0.3">
      <c r="A10">
        <v>1322</v>
      </c>
      <c r="B10" s="18" t="s">
        <v>57</v>
      </c>
      <c r="C10" s="20">
        <v>131075127.8</v>
      </c>
    </row>
    <row r="11" spans="1:3" x14ac:dyDescent="0.3">
      <c r="A11">
        <v>1331</v>
      </c>
      <c r="B11" s="18" t="s">
        <v>395</v>
      </c>
      <c r="C11" s="20">
        <v>700000</v>
      </c>
    </row>
    <row r="12" spans="1:3" x14ac:dyDescent="0.3">
      <c r="A12">
        <v>1341</v>
      </c>
      <c r="B12" s="18" t="s">
        <v>396</v>
      </c>
      <c r="C12" s="20">
        <v>2500000</v>
      </c>
    </row>
    <row r="13" spans="1:3" ht="28.8" x14ac:dyDescent="0.3">
      <c r="A13">
        <v>1411</v>
      </c>
      <c r="B13" s="18" t="s">
        <v>397</v>
      </c>
      <c r="C13" s="20">
        <v>46754998.200000003</v>
      </c>
    </row>
    <row r="14" spans="1:3" x14ac:dyDescent="0.3">
      <c r="A14">
        <v>1421</v>
      </c>
      <c r="B14" s="18" t="s">
        <v>398</v>
      </c>
      <c r="C14" s="20">
        <v>24377499.099999998</v>
      </c>
    </row>
    <row r="15" spans="1:3" x14ac:dyDescent="0.3">
      <c r="A15">
        <v>1431</v>
      </c>
      <c r="B15" s="18" t="s">
        <v>399</v>
      </c>
      <c r="C15" s="20">
        <v>16251666.07</v>
      </c>
    </row>
    <row r="16" spans="1:3" x14ac:dyDescent="0.3">
      <c r="A16">
        <v>1432</v>
      </c>
      <c r="B16" s="18" t="s">
        <v>58</v>
      </c>
      <c r="C16" s="20">
        <v>232677123.42000002</v>
      </c>
    </row>
    <row r="17" spans="1:3" x14ac:dyDescent="0.3">
      <c r="A17">
        <v>1441</v>
      </c>
      <c r="B17" s="18" t="s">
        <v>400</v>
      </c>
      <c r="C17" s="20">
        <v>13616211</v>
      </c>
    </row>
    <row r="18" spans="1:3" x14ac:dyDescent="0.3">
      <c r="A18">
        <v>1521</v>
      </c>
      <c r="B18" s="18" t="s">
        <v>401</v>
      </c>
      <c r="C18" s="20">
        <v>0</v>
      </c>
    </row>
    <row r="19" spans="1:3" x14ac:dyDescent="0.3">
      <c r="A19">
        <v>1591</v>
      </c>
      <c r="B19" s="18" t="s">
        <v>85</v>
      </c>
      <c r="C19" s="20">
        <v>106413993.96000001</v>
      </c>
    </row>
    <row r="20" spans="1:3" x14ac:dyDescent="0.3">
      <c r="A20">
        <v>1711</v>
      </c>
      <c r="B20" s="18" t="s">
        <v>88</v>
      </c>
      <c r="C20" s="20">
        <v>21200000</v>
      </c>
    </row>
    <row r="21" spans="1:3" x14ac:dyDescent="0.3">
      <c r="A21">
        <v>2111</v>
      </c>
      <c r="B21" s="18" t="s">
        <v>73</v>
      </c>
      <c r="C21" s="20">
        <v>2485227.5299999998</v>
      </c>
    </row>
    <row r="22" spans="1:3" x14ac:dyDescent="0.3">
      <c r="A22">
        <v>2121</v>
      </c>
      <c r="B22" s="18" t="s">
        <v>74</v>
      </c>
      <c r="C22" s="20">
        <v>7571</v>
      </c>
    </row>
    <row r="23" spans="1:3" ht="28.8" x14ac:dyDescent="0.3">
      <c r="A23">
        <v>2141</v>
      </c>
      <c r="B23" s="18" t="s">
        <v>75</v>
      </c>
      <c r="C23" s="20">
        <v>219407.37</v>
      </c>
    </row>
    <row r="24" spans="1:3" x14ac:dyDescent="0.3">
      <c r="A24">
        <v>2151</v>
      </c>
      <c r="B24" s="18" t="s">
        <v>311</v>
      </c>
      <c r="C24" s="20">
        <v>420</v>
      </c>
    </row>
    <row r="25" spans="1:3" x14ac:dyDescent="0.3">
      <c r="A25">
        <v>2161</v>
      </c>
      <c r="B25" s="18" t="s">
        <v>247</v>
      </c>
      <c r="C25" s="20">
        <v>3757522.1100000003</v>
      </c>
    </row>
    <row r="26" spans="1:3" x14ac:dyDescent="0.3">
      <c r="A26">
        <v>2171</v>
      </c>
      <c r="B26" s="18" t="s">
        <v>76</v>
      </c>
      <c r="C26" s="20">
        <v>3000</v>
      </c>
    </row>
    <row r="27" spans="1:3" ht="28.8" x14ac:dyDescent="0.3">
      <c r="A27">
        <v>2181</v>
      </c>
      <c r="B27" s="18" t="s">
        <v>355</v>
      </c>
      <c r="C27" s="20">
        <v>4721716</v>
      </c>
    </row>
    <row r="28" spans="1:3" x14ac:dyDescent="0.3">
      <c r="A28">
        <v>2211</v>
      </c>
      <c r="B28" s="18" t="s">
        <v>234</v>
      </c>
      <c r="C28" s="20">
        <v>1165863</v>
      </c>
    </row>
    <row r="29" spans="1:3" x14ac:dyDescent="0.3">
      <c r="A29">
        <v>2221</v>
      </c>
      <c r="B29" s="18" t="s">
        <v>226</v>
      </c>
      <c r="C29" s="20">
        <v>594379.4</v>
      </c>
    </row>
    <row r="30" spans="1:3" x14ac:dyDescent="0.3">
      <c r="A30">
        <v>2231</v>
      </c>
      <c r="B30" s="18" t="s">
        <v>338</v>
      </c>
      <c r="C30" s="20">
        <v>4955.41</v>
      </c>
    </row>
    <row r="31" spans="1:3" ht="28.8" x14ac:dyDescent="0.3">
      <c r="A31">
        <v>2351</v>
      </c>
      <c r="B31" s="18" t="s">
        <v>277</v>
      </c>
      <c r="C31" s="20">
        <v>1133529.31</v>
      </c>
    </row>
    <row r="32" spans="1:3" x14ac:dyDescent="0.3">
      <c r="A32">
        <v>2391</v>
      </c>
      <c r="B32" s="18" t="s">
        <v>441</v>
      </c>
      <c r="C32" s="20">
        <v>625500</v>
      </c>
    </row>
    <row r="33" spans="1:3" x14ac:dyDescent="0.3">
      <c r="A33">
        <v>2411</v>
      </c>
      <c r="B33" s="18" t="s">
        <v>259</v>
      </c>
      <c r="C33" s="20">
        <v>283385.04000000004</v>
      </c>
    </row>
    <row r="34" spans="1:3" x14ac:dyDescent="0.3">
      <c r="A34">
        <v>2421</v>
      </c>
      <c r="B34" s="18" t="s">
        <v>248</v>
      </c>
      <c r="C34" s="20">
        <v>13809239.26</v>
      </c>
    </row>
    <row r="35" spans="1:3" x14ac:dyDescent="0.3">
      <c r="A35">
        <v>2431</v>
      </c>
      <c r="B35" s="18" t="s">
        <v>442</v>
      </c>
      <c r="C35" s="20">
        <v>9164</v>
      </c>
    </row>
    <row r="36" spans="1:3" x14ac:dyDescent="0.3">
      <c r="A36">
        <v>2451</v>
      </c>
      <c r="B36" s="18" t="s">
        <v>379</v>
      </c>
      <c r="C36" s="20">
        <v>48708.4</v>
      </c>
    </row>
    <row r="37" spans="1:3" x14ac:dyDescent="0.3">
      <c r="A37">
        <v>2461</v>
      </c>
      <c r="B37" s="18" t="s">
        <v>249</v>
      </c>
      <c r="C37" s="20">
        <v>10901696.520000001</v>
      </c>
    </row>
    <row r="38" spans="1:3" x14ac:dyDescent="0.3">
      <c r="A38">
        <v>2471</v>
      </c>
      <c r="B38" s="18" t="s">
        <v>260</v>
      </c>
      <c r="C38" s="20">
        <v>3119694.48</v>
      </c>
    </row>
    <row r="39" spans="1:3" x14ac:dyDescent="0.3">
      <c r="A39">
        <v>2481</v>
      </c>
      <c r="B39" s="18" t="s">
        <v>320</v>
      </c>
      <c r="C39" s="20">
        <v>9284.5499999999993</v>
      </c>
    </row>
    <row r="40" spans="1:3" ht="28.8" x14ac:dyDescent="0.3">
      <c r="A40">
        <v>2491</v>
      </c>
      <c r="B40" s="18" t="s">
        <v>250</v>
      </c>
      <c r="C40" s="20">
        <v>5607906.25</v>
      </c>
    </row>
    <row r="41" spans="1:3" x14ac:dyDescent="0.3">
      <c r="A41">
        <v>2511</v>
      </c>
      <c r="B41" s="18" t="s">
        <v>261</v>
      </c>
      <c r="C41" s="20">
        <v>1879959.67</v>
      </c>
    </row>
    <row r="42" spans="1:3" x14ac:dyDescent="0.3">
      <c r="A42">
        <v>2521</v>
      </c>
      <c r="B42" s="18" t="s">
        <v>227</v>
      </c>
      <c r="C42" s="20">
        <v>956069.76</v>
      </c>
    </row>
    <row r="43" spans="1:3" x14ac:dyDescent="0.3">
      <c r="A43">
        <v>2531</v>
      </c>
      <c r="B43" s="18" t="s">
        <v>278</v>
      </c>
      <c r="C43" s="20">
        <v>6041629.8800000008</v>
      </c>
    </row>
    <row r="44" spans="1:3" x14ac:dyDescent="0.3">
      <c r="A44">
        <v>2541</v>
      </c>
      <c r="B44" s="18" t="s">
        <v>279</v>
      </c>
      <c r="C44" s="20">
        <v>6538923.0800000001</v>
      </c>
    </row>
    <row r="45" spans="1:3" x14ac:dyDescent="0.3">
      <c r="A45">
        <v>2551</v>
      </c>
      <c r="B45" s="18" t="s">
        <v>262</v>
      </c>
      <c r="C45" s="20">
        <v>215444.39</v>
      </c>
    </row>
    <row r="46" spans="1:3" x14ac:dyDescent="0.3">
      <c r="A46">
        <v>2561</v>
      </c>
      <c r="B46" s="18" t="s">
        <v>263</v>
      </c>
      <c r="C46" s="20">
        <v>2661342.17</v>
      </c>
    </row>
    <row r="47" spans="1:3" x14ac:dyDescent="0.3">
      <c r="A47">
        <v>2591</v>
      </c>
      <c r="B47" s="18" t="s">
        <v>228</v>
      </c>
      <c r="C47" s="20">
        <v>3757792.84</v>
      </c>
    </row>
    <row r="48" spans="1:3" x14ac:dyDescent="0.3">
      <c r="A48">
        <v>2611</v>
      </c>
      <c r="B48" s="18" t="s">
        <v>77</v>
      </c>
      <c r="C48" s="20">
        <v>92672927.969999999</v>
      </c>
    </row>
    <row r="49" spans="1:3" x14ac:dyDescent="0.3">
      <c r="A49">
        <v>2711</v>
      </c>
      <c r="B49" s="18" t="s">
        <v>67</v>
      </c>
      <c r="C49" s="20">
        <v>2781303.96</v>
      </c>
    </row>
    <row r="50" spans="1:3" x14ac:dyDescent="0.3">
      <c r="A50">
        <v>2721</v>
      </c>
      <c r="B50" s="18" t="s">
        <v>251</v>
      </c>
      <c r="C50" s="20">
        <v>3650819.43</v>
      </c>
    </row>
    <row r="51" spans="1:3" x14ac:dyDescent="0.3">
      <c r="A51">
        <v>2731</v>
      </c>
      <c r="B51" s="18" t="s">
        <v>101</v>
      </c>
      <c r="C51" s="20">
        <v>10000</v>
      </c>
    </row>
    <row r="52" spans="1:3" x14ac:dyDescent="0.3">
      <c r="A52">
        <v>2821</v>
      </c>
      <c r="B52" s="18" t="s">
        <v>235</v>
      </c>
      <c r="C52" s="20">
        <v>702100.9</v>
      </c>
    </row>
    <row r="53" spans="1:3" x14ac:dyDescent="0.3">
      <c r="A53">
        <v>2831</v>
      </c>
      <c r="B53" s="18" t="s">
        <v>120</v>
      </c>
      <c r="C53" s="20">
        <v>3461455.0799999996</v>
      </c>
    </row>
    <row r="54" spans="1:3" x14ac:dyDescent="0.3">
      <c r="A54">
        <v>2911</v>
      </c>
      <c r="B54" s="18" t="s">
        <v>252</v>
      </c>
      <c r="C54" s="20">
        <v>3495337.21</v>
      </c>
    </row>
    <row r="55" spans="1:3" x14ac:dyDescent="0.3">
      <c r="A55">
        <v>2921</v>
      </c>
      <c r="B55" s="18" t="s">
        <v>290</v>
      </c>
      <c r="C55" s="20">
        <v>96212.91</v>
      </c>
    </row>
    <row r="56" spans="1:3" ht="28.8" x14ac:dyDescent="0.3">
      <c r="A56">
        <v>2941</v>
      </c>
      <c r="B56" s="18" t="s">
        <v>296</v>
      </c>
      <c r="C56" s="20">
        <v>249408.44</v>
      </c>
    </row>
    <row r="57" spans="1:3" x14ac:dyDescent="0.3">
      <c r="A57">
        <v>2961</v>
      </c>
      <c r="B57" s="18" t="s">
        <v>380</v>
      </c>
      <c r="C57" s="20">
        <v>396156.47</v>
      </c>
    </row>
    <row r="58" spans="1:3" x14ac:dyDescent="0.3">
      <c r="A58">
        <v>2971</v>
      </c>
      <c r="B58" s="18" t="s">
        <v>280</v>
      </c>
      <c r="C58" s="20">
        <v>11066.4</v>
      </c>
    </row>
    <row r="59" spans="1:3" ht="28.8" x14ac:dyDescent="0.3">
      <c r="A59">
        <v>2981</v>
      </c>
      <c r="B59" s="18" t="s">
        <v>253</v>
      </c>
      <c r="C59" s="20">
        <v>891212.18</v>
      </c>
    </row>
    <row r="60" spans="1:3" x14ac:dyDescent="0.3">
      <c r="A60">
        <v>2991</v>
      </c>
      <c r="B60" s="18" t="s">
        <v>297</v>
      </c>
      <c r="C60" s="20">
        <v>1624</v>
      </c>
    </row>
    <row r="61" spans="1:3" x14ac:dyDescent="0.3">
      <c r="A61">
        <v>3111</v>
      </c>
      <c r="B61" s="18" t="s">
        <v>144</v>
      </c>
      <c r="C61" s="20">
        <v>330760612.87</v>
      </c>
    </row>
    <row r="62" spans="1:3" x14ac:dyDescent="0.3">
      <c r="A62">
        <v>3141</v>
      </c>
      <c r="B62" s="18" t="s">
        <v>298</v>
      </c>
      <c r="C62" s="20">
        <v>2341465.7999999998</v>
      </c>
    </row>
    <row r="63" spans="1:3" x14ac:dyDescent="0.3">
      <c r="A63">
        <v>3161</v>
      </c>
      <c r="B63" s="18" t="s">
        <v>178</v>
      </c>
      <c r="C63" s="20">
        <v>2909664.3</v>
      </c>
    </row>
    <row r="64" spans="1:3" x14ac:dyDescent="0.3">
      <c r="A64">
        <v>3181</v>
      </c>
      <c r="B64" s="18" t="s">
        <v>232</v>
      </c>
      <c r="C64" s="20">
        <v>5053.6099999999997</v>
      </c>
    </row>
    <row r="65" spans="1:3" x14ac:dyDescent="0.3">
      <c r="A65">
        <v>3221</v>
      </c>
      <c r="B65" s="18" t="s">
        <v>381</v>
      </c>
      <c r="C65" s="20">
        <v>2273560.91</v>
      </c>
    </row>
    <row r="66" spans="1:3" ht="28.8" x14ac:dyDescent="0.3">
      <c r="A66">
        <v>3231</v>
      </c>
      <c r="B66" s="18" t="s">
        <v>312</v>
      </c>
      <c r="C66" s="20">
        <v>5445182.6299999999</v>
      </c>
    </row>
    <row r="67" spans="1:3" x14ac:dyDescent="0.3">
      <c r="A67">
        <v>3251</v>
      </c>
      <c r="B67" s="18" t="s">
        <v>148</v>
      </c>
      <c r="C67" s="20">
        <v>116874874.39999999</v>
      </c>
    </row>
    <row r="68" spans="1:3" ht="28.8" x14ac:dyDescent="0.3">
      <c r="A68">
        <v>3261</v>
      </c>
      <c r="B68" s="18" t="s">
        <v>264</v>
      </c>
      <c r="C68" s="20">
        <v>78671979.320000008</v>
      </c>
    </row>
    <row r="69" spans="1:3" x14ac:dyDescent="0.3">
      <c r="A69">
        <v>3291</v>
      </c>
      <c r="B69" s="18" t="s">
        <v>339</v>
      </c>
      <c r="C69" s="20">
        <v>448279.02</v>
      </c>
    </row>
    <row r="70" spans="1:3" ht="28.8" x14ac:dyDescent="0.3">
      <c r="A70">
        <v>3311</v>
      </c>
      <c r="B70" s="18" t="s">
        <v>265</v>
      </c>
      <c r="C70" s="20">
        <v>6210558.1099999994</v>
      </c>
    </row>
    <row r="71" spans="1:3" ht="28.8" x14ac:dyDescent="0.3">
      <c r="A71">
        <v>3321</v>
      </c>
      <c r="B71" s="18" t="s">
        <v>168</v>
      </c>
      <c r="C71" s="20">
        <v>6447341.6499999994</v>
      </c>
    </row>
    <row r="72" spans="1:3" ht="28.8" x14ac:dyDescent="0.3">
      <c r="A72">
        <v>3331</v>
      </c>
      <c r="B72" s="18" t="s">
        <v>299</v>
      </c>
      <c r="C72" s="20">
        <v>13168787.190000001</v>
      </c>
    </row>
    <row r="73" spans="1:3" x14ac:dyDescent="0.3">
      <c r="A73">
        <v>3341</v>
      </c>
      <c r="B73" s="18" t="s">
        <v>118</v>
      </c>
      <c r="C73" s="20">
        <v>3215380.5</v>
      </c>
    </row>
    <row r="74" spans="1:3" x14ac:dyDescent="0.3">
      <c r="A74">
        <v>3351</v>
      </c>
      <c r="B74" s="18" t="s">
        <v>216</v>
      </c>
      <c r="C74" s="20">
        <v>462979.2</v>
      </c>
    </row>
    <row r="75" spans="1:3" ht="28.8" x14ac:dyDescent="0.3">
      <c r="A75">
        <v>3361</v>
      </c>
      <c r="B75" s="18" t="s">
        <v>70</v>
      </c>
      <c r="C75" s="20">
        <v>14853280.01</v>
      </c>
    </row>
    <row r="76" spans="1:3" x14ac:dyDescent="0.3">
      <c r="A76">
        <v>3371</v>
      </c>
      <c r="B76" s="18" t="s">
        <v>385</v>
      </c>
      <c r="C76" s="20">
        <v>26392503</v>
      </c>
    </row>
    <row r="77" spans="1:3" x14ac:dyDescent="0.3">
      <c r="A77">
        <v>3381</v>
      </c>
      <c r="B77" s="18" t="s">
        <v>266</v>
      </c>
      <c r="C77" s="20">
        <v>44932600</v>
      </c>
    </row>
    <row r="78" spans="1:3" x14ac:dyDescent="0.3">
      <c r="A78">
        <v>3391</v>
      </c>
      <c r="B78" s="18" t="s">
        <v>78</v>
      </c>
      <c r="C78" s="20">
        <v>18776320.460000001</v>
      </c>
    </row>
    <row r="79" spans="1:3" x14ac:dyDescent="0.3">
      <c r="A79">
        <v>3411</v>
      </c>
      <c r="B79" s="18" t="s">
        <v>340</v>
      </c>
      <c r="C79" s="20">
        <v>18673722.949999999</v>
      </c>
    </row>
    <row r="80" spans="1:3" x14ac:dyDescent="0.3">
      <c r="A80">
        <v>3421</v>
      </c>
      <c r="B80" s="18" t="s">
        <v>342</v>
      </c>
      <c r="C80" s="20">
        <v>64859142.780000001</v>
      </c>
    </row>
    <row r="81" spans="1:3" x14ac:dyDescent="0.3">
      <c r="A81">
        <v>3431</v>
      </c>
      <c r="B81" s="18" t="s">
        <v>343</v>
      </c>
      <c r="C81" s="20">
        <v>1700000</v>
      </c>
    </row>
    <row r="82" spans="1:3" x14ac:dyDescent="0.3">
      <c r="A82">
        <v>3441</v>
      </c>
      <c r="B82" s="18" t="s">
        <v>386</v>
      </c>
      <c r="C82" s="20">
        <v>138003.72</v>
      </c>
    </row>
    <row r="83" spans="1:3" x14ac:dyDescent="0.3">
      <c r="A83">
        <v>3451</v>
      </c>
      <c r="B83" s="18" t="s">
        <v>387</v>
      </c>
      <c r="C83" s="20">
        <v>5375561.7699999996</v>
      </c>
    </row>
    <row r="84" spans="1:3" x14ac:dyDescent="0.3">
      <c r="A84">
        <v>3471</v>
      </c>
      <c r="B84" s="18" t="s">
        <v>300</v>
      </c>
      <c r="C84" s="20">
        <v>6960</v>
      </c>
    </row>
    <row r="85" spans="1:3" x14ac:dyDescent="0.3">
      <c r="A85">
        <v>3481</v>
      </c>
      <c r="B85" s="18" t="s">
        <v>388</v>
      </c>
      <c r="C85" s="20">
        <v>942378.39</v>
      </c>
    </row>
    <row r="86" spans="1:3" x14ac:dyDescent="0.3">
      <c r="A86">
        <v>3511</v>
      </c>
      <c r="B86" s="18" t="s">
        <v>344</v>
      </c>
      <c r="C86" s="20">
        <v>16760721.619999999</v>
      </c>
    </row>
    <row r="87" spans="1:3" ht="28.8" x14ac:dyDescent="0.3">
      <c r="A87">
        <v>3521</v>
      </c>
      <c r="B87" s="18" t="s">
        <v>301</v>
      </c>
      <c r="C87" s="20">
        <v>27557.43</v>
      </c>
    </row>
    <row r="88" spans="1:3" ht="28.8" x14ac:dyDescent="0.3">
      <c r="A88">
        <v>3531</v>
      </c>
      <c r="B88" s="18" t="s">
        <v>302</v>
      </c>
      <c r="C88" s="20">
        <v>128155.02</v>
      </c>
    </row>
    <row r="89" spans="1:3" ht="28.8" x14ac:dyDescent="0.3">
      <c r="A89">
        <v>3541</v>
      </c>
      <c r="B89" s="18" t="s">
        <v>321</v>
      </c>
      <c r="C89" s="20">
        <v>626843.77</v>
      </c>
    </row>
    <row r="90" spans="1:3" x14ac:dyDescent="0.3">
      <c r="A90">
        <v>3551</v>
      </c>
      <c r="B90" s="18" t="s">
        <v>174</v>
      </c>
      <c r="C90" s="20">
        <v>14496565.4</v>
      </c>
    </row>
    <row r="91" spans="1:3" ht="28.8" x14ac:dyDescent="0.3">
      <c r="A91">
        <v>3561</v>
      </c>
      <c r="B91" s="18" t="s">
        <v>322</v>
      </c>
      <c r="C91" s="20">
        <v>13058.12</v>
      </c>
    </row>
    <row r="92" spans="1:3" ht="28.8" x14ac:dyDescent="0.3">
      <c r="A92">
        <v>3571</v>
      </c>
      <c r="B92" s="18" t="s">
        <v>267</v>
      </c>
      <c r="C92" s="20">
        <v>244848238.53</v>
      </c>
    </row>
    <row r="93" spans="1:3" x14ac:dyDescent="0.3">
      <c r="A93">
        <v>3581</v>
      </c>
      <c r="B93" s="18" t="s">
        <v>138</v>
      </c>
      <c r="C93" s="20">
        <v>205008641.18999988</v>
      </c>
    </row>
    <row r="94" spans="1:3" ht="28.8" x14ac:dyDescent="0.3">
      <c r="A94">
        <v>3611</v>
      </c>
      <c r="B94" s="18" t="s">
        <v>173</v>
      </c>
      <c r="C94" s="20">
        <v>35200043.5</v>
      </c>
    </row>
    <row r="95" spans="1:3" ht="28.8" x14ac:dyDescent="0.3">
      <c r="A95">
        <v>3631</v>
      </c>
      <c r="B95" s="18" t="s">
        <v>389</v>
      </c>
      <c r="C95" s="20">
        <v>4866666.55</v>
      </c>
    </row>
    <row r="96" spans="1:3" x14ac:dyDescent="0.3">
      <c r="A96">
        <v>3651</v>
      </c>
      <c r="B96" s="18" t="s">
        <v>377</v>
      </c>
      <c r="C96" s="20">
        <v>3115199.95</v>
      </c>
    </row>
    <row r="97" spans="1:3" ht="28.8" x14ac:dyDescent="0.3">
      <c r="A97">
        <v>3661</v>
      </c>
      <c r="B97" s="18" t="s">
        <v>378</v>
      </c>
      <c r="C97" s="20">
        <v>6171220.2999999998</v>
      </c>
    </row>
    <row r="98" spans="1:3" x14ac:dyDescent="0.3">
      <c r="A98">
        <v>3711</v>
      </c>
      <c r="B98" s="18" t="s">
        <v>303</v>
      </c>
      <c r="C98" s="20">
        <v>59843.24</v>
      </c>
    </row>
    <row r="99" spans="1:3" x14ac:dyDescent="0.3">
      <c r="A99">
        <v>3721</v>
      </c>
      <c r="B99" s="18" t="s">
        <v>345</v>
      </c>
      <c r="C99" s="20">
        <v>0</v>
      </c>
    </row>
    <row r="100" spans="1:3" x14ac:dyDescent="0.3">
      <c r="A100">
        <v>3751</v>
      </c>
      <c r="B100" s="18" t="s">
        <v>304</v>
      </c>
      <c r="C100" s="20">
        <v>25599.25</v>
      </c>
    </row>
    <row r="101" spans="1:3" x14ac:dyDescent="0.3">
      <c r="A101">
        <v>3791</v>
      </c>
      <c r="B101" s="18" t="s">
        <v>291</v>
      </c>
      <c r="C101" s="20">
        <v>11095.6</v>
      </c>
    </row>
    <row r="102" spans="1:3" x14ac:dyDescent="0.3">
      <c r="A102">
        <v>3821</v>
      </c>
      <c r="B102" s="18" t="s">
        <v>102</v>
      </c>
      <c r="C102" s="20">
        <v>26885476.510000002</v>
      </c>
    </row>
    <row r="103" spans="1:3" x14ac:dyDescent="0.3">
      <c r="A103">
        <v>3841</v>
      </c>
      <c r="B103" s="18" t="s">
        <v>294</v>
      </c>
      <c r="C103" s="20">
        <v>570000</v>
      </c>
    </row>
    <row r="104" spans="1:3" x14ac:dyDescent="0.3">
      <c r="A104">
        <v>3911</v>
      </c>
      <c r="B104" s="18" t="s">
        <v>390</v>
      </c>
      <c r="C104" s="20">
        <v>769294.64</v>
      </c>
    </row>
    <row r="105" spans="1:3" x14ac:dyDescent="0.3">
      <c r="A105">
        <v>3921</v>
      </c>
      <c r="B105" s="18" t="s">
        <v>45</v>
      </c>
      <c r="C105" s="20">
        <v>3531901.49</v>
      </c>
    </row>
    <row r="106" spans="1:3" x14ac:dyDescent="0.3">
      <c r="A106">
        <v>3922</v>
      </c>
      <c r="B106" s="18" t="s">
        <v>188</v>
      </c>
      <c r="C106" s="20">
        <v>11606560.75</v>
      </c>
    </row>
    <row r="107" spans="1:3" x14ac:dyDescent="0.3">
      <c r="A107">
        <v>3941</v>
      </c>
      <c r="B107" s="18" t="s">
        <v>233</v>
      </c>
      <c r="C107" s="20">
        <v>18570568.039999999</v>
      </c>
    </row>
    <row r="108" spans="1:3" x14ac:dyDescent="0.3">
      <c r="A108">
        <v>3942</v>
      </c>
      <c r="B108" s="18" t="s">
        <v>356</v>
      </c>
      <c r="C108" s="20">
        <v>635440.14</v>
      </c>
    </row>
    <row r="109" spans="1:3" x14ac:dyDescent="0.3">
      <c r="A109">
        <v>3951</v>
      </c>
      <c r="B109" s="18" t="s">
        <v>268</v>
      </c>
      <c r="C109" s="20">
        <v>0</v>
      </c>
    </row>
    <row r="110" spans="1:3" x14ac:dyDescent="0.3">
      <c r="A110">
        <v>3961</v>
      </c>
      <c r="B110" s="18" t="s">
        <v>346</v>
      </c>
      <c r="C110" s="20">
        <v>15940</v>
      </c>
    </row>
    <row r="111" spans="1:3" x14ac:dyDescent="0.3">
      <c r="A111">
        <v>3962</v>
      </c>
      <c r="B111" s="18" t="s">
        <v>236</v>
      </c>
      <c r="C111" s="20">
        <v>97608</v>
      </c>
    </row>
    <row r="112" spans="1:3" ht="28.8" x14ac:dyDescent="0.3">
      <c r="A112">
        <v>4211</v>
      </c>
      <c r="B112" s="18" t="s">
        <v>208</v>
      </c>
      <c r="C112" s="20">
        <v>116082629.31999999</v>
      </c>
    </row>
    <row r="113" spans="1:3" ht="28.8" x14ac:dyDescent="0.3">
      <c r="A113">
        <v>4251</v>
      </c>
      <c r="B113" s="18" t="s">
        <v>351</v>
      </c>
      <c r="C113" s="20">
        <v>11495917.58</v>
      </c>
    </row>
    <row r="114" spans="1:3" x14ac:dyDescent="0.3">
      <c r="A114">
        <v>4311</v>
      </c>
      <c r="B114" s="18" t="s">
        <v>358</v>
      </c>
      <c r="C114" s="20">
        <v>2250000</v>
      </c>
    </row>
    <row r="115" spans="1:3" x14ac:dyDescent="0.3">
      <c r="A115">
        <v>4411</v>
      </c>
      <c r="B115" s="18" t="s">
        <v>104</v>
      </c>
      <c r="C115" s="20">
        <v>94566595.99000001</v>
      </c>
    </row>
    <row r="116" spans="1:3" x14ac:dyDescent="0.3">
      <c r="A116">
        <v>4421</v>
      </c>
      <c r="B116" s="18" t="s">
        <v>457</v>
      </c>
      <c r="C116" s="20">
        <v>200000</v>
      </c>
    </row>
    <row r="117" spans="1:3" x14ac:dyDescent="0.3">
      <c r="A117">
        <v>4431</v>
      </c>
      <c r="B117" s="18" t="s">
        <v>217</v>
      </c>
      <c r="C117" s="20">
        <v>4300000</v>
      </c>
    </row>
    <row r="118" spans="1:3" x14ac:dyDescent="0.3">
      <c r="A118">
        <v>4451</v>
      </c>
      <c r="B118" s="18" t="s">
        <v>210</v>
      </c>
      <c r="C118" s="20">
        <v>33770000</v>
      </c>
    </row>
    <row r="119" spans="1:3" x14ac:dyDescent="0.3">
      <c r="A119">
        <v>4481</v>
      </c>
      <c r="B119" s="18" t="s">
        <v>421</v>
      </c>
      <c r="C119" s="20">
        <v>1089485.31</v>
      </c>
    </row>
    <row r="120" spans="1:3" x14ac:dyDescent="0.3">
      <c r="A120">
        <v>5111</v>
      </c>
      <c r="B120" s="18" t="s">
        <v>80</v>
      </c>
      <c r="C120" s="20">
        <v>806644.91999999993</v>
      </c>
    </row>
    <row r="121" spans="1:3" x14ac:dyDescent="0.3">
      <c r="A121">
        <v>5131</v>
      </c>
      <c r="B121" s="18" t="s">
        <v>305</v>
      </c>
      <c r="C121" s="20">
        <v>25000</v>
      </c>
    </row>
    <row r="122" spans="1:3" x14ac:dyDescent="0.3">
      <c r="A122">
        <v>5151</v>
      </c>
      <c r="B122" s="18" t="s">
        <v>306</v>
      </c>
      <c r="C122" s="20">
        <v>1264016.56</v>
      </c>
    </row>
    <row r="123" spans="1:3" x14ac:dyDescent="0.3">
      <c r="A123">
        <v>5191</v>
      </c>
      <c r="B123" s="18" t="s">
        <v>81</v>
      </c>
      <c r="C123" s="20">
        <v>20418.400000000001</v>
      </c>
    </row>
    <row r="124" spans="1:3" x14ac:dyDescent="0.3">
      <c r="A124">
        <v>5211</v>
      </c>
      <c r="B124" s="18" t="s">
        <v>308</v>
      </c>
      <c r="C124" s="20">
        <v>3511901</v>
      </c>
    </row>
    <row r="125" spans="1:3" x14ac:dyDescent="0.3">
      <c r="A125">
        <v>5231</v>
      </c>
      <c r="B125" s="18" t="s">
        <v>309</v>
      </c>
      <c r="C125" s="20">
        <v>237054.45</v>
      </c>
    </row>
    <row r="126" spans="1:3" x14ac:dyDescent="0.3">
      <c r="A126">
        <v>5311</v>
      </c>
      <c r="B126" s="18" t="s">
        <v>281</v>
      </c>
      <c r="C126" s="20">
        <v>4182754.42</v>
      </c>
    </row>
    <row r="127" spans="1:3" x14ac:dyDescent="0.3">
      <c r="A127">
        <v>5321</v>
      </c>
      <c r="B127" s="18" t="s">
        <v>282</v>
      </c>
      <c r="C127" s="20">
        <v>993737.97</v>
      </c>
    </row>
    <row r="128" spans="1:3" x14ac:dyDescent="0.3">
      <c r="A128">
        <v>5411</v>
      </c>
      <c r="B128" s="18" t="s">
        <v>175</v>
      </c>
      <c r="C128" s="20">
        <v>3741499.99</v>
      </c>
    </row>
    <row r="129" spans="1:3" x14ac:dyDescent="0.3">
      <c r="A129">
        <v>5451</v>
      </c>
      <c r="B129" s="18" t="s">
        <v>453</v>
      </c>
      <c r="C129" s="20">
        <v>106000</v>
      </c>
    </row>
    <row r="130" spans="1:3" x14ac:dyDescent="0.3">
      <c r="A130">
        <v>5611</v>
      </c>
      <c r="B130" s="18" t="s">
        <v>269</v>
      </c>
      <c r="C130" s="20">
        <v>127987.84</v>
      </c>
    </row>
    <row r="131" spans="1:3" x14ac:dyDescent="0.3">
      <c r="A131">
        <v>5621</v>
      </c>
      <c r="B131" s="18" t="s">
        <v>323</v>
      </c>
      <c r="C131" s="20">
        <v>0</v>
      </c>
    </row>
    <row r="132" spans="1:3" x14ac:dyDescent="0.3">
      <c r="A132">
        <v>5631</v>
      </c>
      <c r="B132" s="18" t="s">
        <v>405</v>
      </c>
      <c r="C132" s="20">
        <v>45765</v>
      </c>
    </row>
    <row r="133" spans="1:3" ht="28.8" x14ac:dyDescent="0.3">
      <c r="A133">
        <v>5641</v>
      </c>
      <c r="B133" s="18" t="s">
        <v>169</v>
      </c>
      <c r="C133" s="20">
        <v>396940.55</v>
      </c>
    </row>
    <row r="134" spans="1:3" x14ac:dyDescent="0.3">
      <c r="A134">
        <v>5651</v>
      </c>
      <c r="B134" s="18" t="s">
        <v>310</v>
      </c>
      <c r="C134" s="20">
        <v>3313041.2</v>
      </c>
    </row>
    <row r="135" spans="1:3" ht="28.8" x14ac:dyDescent="0.3">
      <c r="A135">
        <v>5661</v>
      </c>
      <c r="B135" s="18" t="s">
        <v>324</v>
      </c>
      <c r="C135" s="20">
        <v>27747.200000000001</v>
      </c>
    </row>
    <row r="136" spans="1:3" x14ac:dyDescent="0.3">
      <c r="A136">
        <v>5662</v>
      </c>
      <c r="B136" s="18" t="s">
        <v>391</v>
      </c>
      <c r="C136" s="20">
        <v>42224</v>
      </c>
    </row>
    <row r="137" spans="1:3" x14ac:dyDescent="0.3">
      <c r="A137">
        <v>5671</v>
      </c>
      <c r="B137" s="18" t="s">
        <v>230</v>
      </c>
      <c r="C137" s="20">
        <v>2322862.7999999998</v>
      </c>
    </row>
    <row r="138" spans="1:3" x14ac:dyDescent="0.3">
      <c r="A138">
        <v>5691</v>
      </c>
      <c r="B138" s="18" t="s">
        <v>129</v>
      </c>
      <c r="C138" s="20">
        <v>72371584.859999999</v>
      </c>
    </row>
    <row r="139" spans="1:3" x14ac:dyDescent="0.3">
      <c r="A139">
        <v>5781</v>
      </c>
      <c r="B139" s="18" t="s">
        <v>231</v>
      </c>
      <c r="C139" s="20">
        <v>0</v>
      </c>
    </row>
    <row r="140" spans="1:3" x14ac:dyDescent="0.3">
      <c r="A140">
        <v>5811</v>
      </c>
      <c r="B140" s="18" t="s">
        <v>181</v>
      </c>
      <c r="C140" s="20">
        <v>48648161.030000001</v>
      </c>
    </row>
    <row r="141" spans="1:3" x14ac:dyDescent="0.3">
      <c r="A141">
        <v>5911</v>
      </c>
      <c r="B141" s="18" t="s">
        <v>313</v>
      </c>
      <c r="C141" s="20">
        <v>6020779.5999999996</v>
      </c>
    </row>
    <row r="142" spans="1:3" x14ac:dyDescent="0.3">
      <c r="A142">
        <v>5971</v>
      </c>
      <c r="B142" s="18" t="s">
        <v>314</v>
      </c>
      <c r="C142" s="20">
        <v>8003439.0199999996</v>
      </c>
    </row>
    <row r="143" spans="1:3" x14ac:dyDescent="0.3">
      <c r="A143">
        <v>6121</v>
      </c>
      <c r="B143" s="18" t="s">
        <v>155</v>
      </c>
      <c r="C143" s="20">
        <v>163431491.54999998</v>
      </c>
    </row>
    <row r="144" spans="1:3" ht="28.8" x14ac:dyDescent="0.3">
      <c r="A144">
        <v>6131</v>
      </c>
      <c r="B144" s="18" t="s">
        <v>156</v>
      </c>
      <c r="C144" s="20">
        <v>289559734.30000001</v>
      </c>
    </row>
    <row r="145" spans="1:3" x14ac:dyDescent="0.3">
      <c r="A145">
        <v>6151</v>
      </c>
      <c r="B145" s="18" t="s">
        <v>157</v>
      </c>
      <c r="C145" s="20">
        <v>204003225.74000001</v>
      </c>
    </row>
    <row r="146" spans="1:3" ht="28.8" x14ac:dyDescent="0.3">
      <c r="A146">
        <v>6321</v>
      </c>
      <c r="B146" s="18" t="s">
        <v>348</v>
      </c>
      <c r="C146" s="20">
        <v>99104920.140000001</v>
      </c>
    </row>
    <row r="147" spans="1:3" ht="28.8" x14ac:dyDescent="0.3">
      <c r="A147">
        <v>9111</v>
      </c>
      <c r="B147" s="18" t="s">
        <v>146</v>
      </c>
      <c r="C147" s="20">
        <v>43522784.549999997</v>
      </c>
    </row>
    <row r="148" spans="1:3" x14ac:dyDescent="0.3">
      <c r="A148">
        <v>9211</v>
      </c>
      <c r="B148" s="18" t="s">
        <v>147</v>
      </c>
      <c r="C148" s="20">
        <v>25291471.280000001</v>
      </c>
    </row>
    <row r="149" spans="1:3" ht="28.8" x14ac:dyDescent="0.3">
      <c r="A149" s="18" t="s">
        <v>522</v>
      </c>
      <c r="C149" s="20">
        <v>4201681006.5700006</v>
      </c>
    </row>
    <row r="150" spans="1:3" x14ac:dyDescent="0.3">
      <c r="A150"/>
    </row>
    <row r="151" spans="1:3" x14ac:dyDescent="0.3">
      <c r="A151"/>
    </row>
    <row r="152" spans="1:3" x14ac:dyDescent="0.3">
      <c r="A152"/>
    </row>
    <row r="153" spans="1:3" x14ac:dyDescent="0.3">
      <c r="A153"/>
    </row>
    <row r="154" spans="1:3" x14ac:dyDescent="0.3">
      <c r="A154"/>
    </row>
    <row r="155" spans="1:3" x14ac:dyDescent="0.3">
      <c r="A155"/>
    </row>
    <row r="156" spans="1:3" x14ac:dyDescent="0.3">
      <c r="A156"/>
    </row>
    <row r="157" spans="1:3" x14ac:dyDescent="0.3">
      <c r="A157"/>
    </row>
    <row r="158" spans="1:3" x14ac:dyDescent="0.3">
      <c r="A158"/>
    </row>
    <row r="159" spans="1:3" x14ac:dyDescent="0.3">
      <c r="A159"/>
    </row>
    <row r="160" spans="1:3" x14ac:dyDescent="0.3">
      <c r="A160"/>
    </row>
    <row r="161" spans="1:1" x14ac:dyDescent="0.3">
      <c r="A161"/>
    </row>
    <row r="162" spans="1:1" x14ac:dyDescent="0.3">
      <c r="A162"/>
    </row>
    <row r="163" spans="1:1" x14ac:dyDescent="0.3">
      <c r="A163"/>
    </row>
    <row r="164" spans="1:1" x14ac:dyDescent="0.3">
      <c r="A164"/>
    </row>
    <row r="165" spans="1:1" x14ac:dyDescent="0.3">
      <c r="A165"/>
    </row>
    <row r="166" spans="1:1" x14ac:dyDescent="0.3">
      <c r="A166"/>
    </row>
    <row r="167" spans="1:1" x14ac:dyDescent="0.3">
      <c r="A167"/>
    </row>
    <row r="168" spans="1:1" x14ac:dyDescent="0.3">
      <c r="A168"/>
    </row>
    <row r="169" spans="1:1" x14ac:dyDescent="0.3">
      <c r="A169"/>
    </row>
    <row r="170" spans="1:1" x14ac:dyDescent="0.3">
      <c r="A170"/>
    </row>
    <row r="171" spans="1:1" x14ac:dyDescent="0.3">
      <c r="A171"/>
    </row>
    <row r="172" spans="1:1" x14ac:dyDescent="0.3">
      <c r="A172"/>
    </row>
    <row r="173" spans="1:1" x14ac:dyDescent="0.3">
      <c r="A173"/>
    </row>
    <row r="174" spans="1:1" x14ac:dyDescent="0.3">
      <c r="A174"/>
    </row>
    <row r="175" spans="1:1" x14ac:dyDescent="0.3">
      <c r="A175"/>
    </row>
    <row r="176" spans="1:1" x14ac:dyDescent="0.3">
      <c r="A176"/>
    </row>
    <row r="177" spans="1:1" x14ac:dyDescent="0.3">
      <c r="A177"/>
    </row>
    <row r="178" spans="1:1" x14ac:dyDescent="0.3">
      <c r="A178"/>
    </row>
    <row r="179" spans="1:1" x14ac:dyDescent="0.3">
      <c r="A179"/>
    </row>
    <row r="180" spans="1:1" x14ac:dyDescent="0.3">
      <c r="A180"/>
    </row>
    <row r="181" spans="1:1" x14ac:dyDescent="0.3">
      <c r="A181"/>
    </row>
    <row r="182" spans="1:1" x14ac:dyDescent="0.3">
      <c r="A182"/>
    </row>
    <row r="183" spans="1:1" x14ac:dyDescent="0.3">
      <c r="A183"/>
    </row>
    <row r="184" spans="1:1" x14ac:dyDescent="0.3">
      <c r="A184"/>
    </row>
    <row r="185" spans="1:1" x14ac:dyDescent="0.3">
      <c r="A185"/>
    </row>
    <row r="186" spans="1:1" x14ac:dyDescent="0.3">
      <c r="A186"/>
    </row>
    <row r="187" spans="1:1" x14ac:dyDescent="0.3">
      <c r="A187"/>
    </row>
    <row r="188" spans="1:1" x14ac:dyDescent="0.3">
      <c r="A188"/>
    </row>
    <row r="189" spans="1:1" x14ac:dyDescent="0.3">
      <c r="A189"/>
    </row>
    <row r="190" spans="1:1" x14ac:dyDescent="0.3">
      <c r="A190"/>
    </row>
    <row r="191" spans="1:1" x14ac:dyDescent="0.3">
      <c r="A191"/>
    </row>
    <row r="192" spans="1:1" x14ac:dyDescent="0.3">
      <c r="A192"/>
    </row>
    <row r="193" spans="1:1" x14ac:dyDescent="0.3">
      <c r="A193"/>
    </row>
    <row r="194" spans="1:1" x14ac:dyDescent="0.3">
      <c r="A194"/>
    </row>
    <row r="195" spans="1:1" x14ac:dyDescent="0.3">
      <c r="A195"/>
    </row>
    <row r="196" spans="1:1" x14ac:dyDescent="0.3">
      <c r="A196"/>
    </row>
    <row r="197" spans="1:1" x14ac:dyDescent="0.3">
      <c r="A197"/>
    </row>
    <row r="198" spans="1:1" x14ac:dyDescent="0.3">
      <c r="A198"/>
    </row>
    <row r="199" spans="1:1" x14ac:dyDescent="0.3">
      <c r="A199"/>
    </row>
    <row r="200" spans="1:1" x14ac:dyDescent="0.3">
      <c r="A200"/>
    </row>
    <row r="201" spans="1:1" x14ac:dyDescent="0.3">
      <c r="A201"/>
    </row>
    <row r="202" spans="1:1" x14ac:dyDescent="0.3">
      <c r="A202"/>
    </row>
    <row r="203" spans="1:1" x14ac:dyDescent="0.3">
      <c r="A203"/>
    </row>
    <row r="204" spans="1:1" x14ac:dyDescent="0.3">
      <c r="A204"/>
    </row>
    <row r="205" spans="1:1" x14ac:dyDescent="0.3">
      <c r="A205"/>
    </row>
    <row r="206" spans="1:1" x14ac:dyDescent="0.3">
      <c r="A206"/>
    </row>
    <row r="207" spans="1:1" x14ac:dyDescent="0.3">
      <c r="A207"/>
    </row>
    <row r="208" spans="1:1" x14ac:dyDescent="0.3">
      <c r="A208"/>
    </row>
    <row r="209" spans="1:1" x14ac:dyDescent="0.3">
      <c r="A209"/>
    </row>
    <row r="210" spans="1:1" x14ac:dyDescent="0.3">
      <c r="A210"/>
    </row>
    <row r="211" spans="1:1" x14ac:dyDescent="0.3">
      <c r="A211"/>
    </row>
    <row r="212" spans="1:1" x14ac:dyDescent="0.3">
      <c r="A212"/>
    </row>
    <row r="213" spans="1:1" x14ac:dyDescent="0.3">
      <c r="A213"/>
    </row>
    <row r="214" spans="1:1" x14ac:dyDescent="0.3">
      <c r="A214"/>
    </row>
    <row r="215" spans="1:1" x14ac:dyDescent="0.3">
      <c r="A215"/>
    </row>
    <row r="216" spans="1:1" x14ac:dyDescent="0.3">
      <c r="A216"/>
    </row>
    <row r="217" spans="1:1" x14ac:dyDescent="0.3">
      <c r="A217"/>
    </row>
    <row r="218" spans="1:1" x14ac:dyDescent="0.3">
      <c r="A218"/>
    </row>
    <row r="219" spans="1:1" x14ac:dyDescent="0.3">
      <c r="A219"/>
    </row>
    <row r="220" spans="1:1" x14ac:dyDescent="0.3">
      <c r="A220"/>
    </row>
    <row r="221" spans="1:1" x14ac:dyDescent="0.3">
      <c r="A221"/>
    </row>
    <row r="222" spans="1:1" x14ac:dyDescent="0.3">
      <c r="A222"/>
    </row>
    <row r="223" spans="1:1" x14ac:dyDescent="0.3">
      <c r="A223"/>
    </row>
    <row r="224" spans="1:1" x14ac:dyDescent="0.3">
      <c r="A224"/>
    </row>
    <row r="225" spans="1:1" x14ac:dyDescent="0.3">
      <c r="A225"/>
    </row>
    <row r="226" spans="1:1" x14ac:dyDescent="0.3">
      <c r="A226"/>
    </row>
    <row r="227" spans="1:1" x14ac:dyDescent="0.3">
      <c r="A227"/>
    </row>
    <row r="228" spans="1:1" x14ac:dyDescent="0.3">
      <c r="A228"/>
    </row>
    <row r="229" spans="1:1" x14ac:dyDescent="0.3">
      <c r="A229"/>
    </row>
    <row r="230" spans="1:1" x14ac:dyDescent="0.3">
      <c r="A230"/>
    </row>
    <row r="231" spans="1:1" x14ac:dyDescent="0.3">
      <c r="A231"/>
    </row>
    <row r="232" spans="1:1" x14ac:dyDescent="0.3">
      <c r="A232"/>
    </row>
    <row r="233" spans="1:1" x14ac:dyDescent="0.3">
      <c r="A233"/>
    </row>
    <row r="234" spans="1:1" x14ac:dyDescent="0.3">
      <c r="A234"/>
    </row>
    <row r="235" spans="1:1" x14ac:dyDescent="0.3">
      <c r="A235"/>
    </row>
    <row r="236" spans="1:1" x14ac:dyDescent="0.3">
      <c r="A236"/>
    </row>
    <row r="237" spans="1:1" x14ac:dyDescent="0.3">
      <c r="A237"/>
    </row>
    <row r="238" spans="1:1" x14ac:dyDescent="0.3">
      <c r="A238"/>
    </row>
    <row r="239" spans="1:1" x14ac:dyDescent="0.3">
      <c r="A239"/>
    </row>
    <row r="240" spans="1:1" x14ac:dyDescent="0.3">
      <c r="A240"/>
    </row>
    <row r="241" spans="1:1" x14ac:dyDescent="0.3">
      <c r="A241"/>
    </row>
    <row r="242" spans="1:1" x14ac:dyDescent="0.3">
      <c r="A242"/>
    </row>
    <row r="243" spans="1:1" x14ac:dyDescent="0.3">
      <c r="A243"/>
    </row>
    <row r="244" spans="1:1" x14ac:dyDescent="0.3">
      <c r="A244"/>
    </row>
    <row r="245" spans="1:1" x14ac:dyDescent="0.3">
      <c r="A245"/>
    </row>
    <row r="246" spans="1:1" x14ac:dyDescent="0.3">
      <c r="A246"/>
    </row>
    <row r="247" spans="1:1" x14ac:dyDescent="0.3">
      <c r="A247"/>
    </row>
    <row r="248" spans="1:1" x14ac:dyDescent="0.3">
      <c r="A248"/>
    </row>
    <row r="249" spans="1:1" x14ac:dyDescent="0.3">
      <c r="A249"/>
    </row>
    <row r="250" spans="1:1" x14ac:dyDescent="0.3">
      <c r="A250"/>
    </row>
    <row r="251" spans="1:1" x14ac:dyDescent="0.3">
      <c r="A251"/>
    </row>
    <row r="252" spans="1:1" x14ac:dyDescent="0.3">
      <c r="A252"/>
    </row>
    <row r="253" spans="1:1" x14ac:dyDescent="0.3">
      <c r="A253"/>
    </row>
    <row r="254" spans="1:1" x14ac:dyDescent="0.3">
      <c r="A254"/>
    </row>
    <row r="255" spans="1:1" x14ac:dyDescent="0.3">
      <c r="A255"/>
    </row>
    <row r="256" spans="1:1" x14ac:dyDescent="0.3">
      <c r="A256"/>
    </row>
    <row r="257" spans="1:1" x14ac:dyDescent="0.3">
      <c r="A257"/>
    </row>
    <row r="258" spans="1:1" x14ac:dyDescent="0.3">
      <c r="A258"/>
    </row>
    <row r="259" spans="1:1" x14ac:dyDescent="0.3">
      <c r="A259"/>
    </row>
    <row r="260" spans="1:1" x14ac:dyDescent="0.3">
      <c r="A260"/>
    </row>
    <row r="261" spans="1:1" x14ac:dyDescent="0.3">
      <c r="A261"/>
    </row>
    <row r="262" spans="1:1" x14ac:dyDescent="0.3">
      <c r="A262"/>
    </row>
    <row r="263" spans="1:1" x14ac:dyDescent="0.3">
      <c r="A263"/>
    </row>
    <row r="264" spans="1:1" x14ac:dyDescent="0.3">
      <c r="A264"/>
    </row>
    <row r="265" spans="1:1" x14ac:dyDescent="0.3">
      <c r="A265"/>
    </row>
    <row r="266" spans="1:1" x14ac:dyDescent="0.3">
      <c r="A266"/>
    </row>
    <row r="267" spans="1:1" x14ac:dyDescent="0.3">
      <c r="A267"/>
    </row>
    <row r="268" spans="1:1" x14ac:dyDescent="0.3">
      <c r="A268"/>
    </row>
    <row r="269" spans="1:1" x14ac:dyDescent="0.3">
      <c r="A269"/>
    </row>
    <row r="270" spans="1:1" x14ac:dyDescent="0.3">
      <c r="A270"/>
    </row>
    <row r="271" spans="1:1" x14ac:dyDescent="0.3">
      <c r="A271"/>
    </row>
    <row r="272" spans="1:1" x14ac:dyDescent="0.3">
      <c r="A272"/>
    </row>
    <row r="273" spans="1:1" x14ac:dyDescent="0.3">
      <c r="A273"/>
    </row>
    <row r="274" spans="1:1" x14ac:dyDescent="0.3">
      <c r="A274"/>
    </row>
    <row r="275" spans="1:1" x14ac:dyDescent="0.3">
      <c r="A275"/>
    </row>
    <row r="276" spans="1:1" x14ac:dyDescent="0.3">
      <c r="A276"/>
    </row>
    <row r="277" spans="1:1" x14ac:dyDescent="0.3">
      <c r="A277"/>
    </row>
    <row r="278" spans="1:1" x14ac:dyDescent="0.3">
      <c r="A278"/>
    </row>
    <row r="279" spans="1:1" x14ac:dyDescent="0.3">
      <c r="A279"/>
    </row>
    <row r="280" spans="1:1" x14ac:dyDescent="0.3">
      <c r="A280"/>
    </row>
    <row r="281" spans="1:1" x14ac:dyDescent="0.3">
      <c r="A281"/>
    </row>
    <row r="282" spans="1:1" x14ac:dyDescent="0.3">
      <c r="A282"/>
    </row>
    <row r="283" spans="1:1" x14ac:dyDescent="0.3">
      <c r="A283"/>
    </row>
    <row r="284" spans="1:1" x14ac:dyDescent="0.3">
      <c r="A284"/>
    </row>
    <row r="285" spans="1:1" x14ac:dyDescent="0.3">
      <c r="A285"/>
    </row>
    <row r="286" spans="1:1" x14ac:dyDescent="0.3">
      <c r="A286"/>
    </row>
    <row r="287" spans="1:1" x14ac:dyDescent="0.3">
      <c r="A287"/>
    </row>
    <row r="288" spans="1:1" x14ac:dyDescent="0.3">
      <c r="A288"/>
    </row>
    <row r="289" spans="1:1" x14ac:dyDescent="0.3">
      <c r="A289"/>
    </row>
    <row r="290" spans="1:1" x14ac:dyDescent="0.3">
      <c r="A290"/>
    </row>
    <row r="291" spans="1:1" x14ac:dyDescent="0.3">
      <c r="A291"/>
    </row>
    <row r="292" spans="1:1" x14ac:dyDescent="0.3">
      <c r="A292"/>
    </row>
    <row r="293" spans="1:1" x14ac:dyDescent="0.3">
      <c r="A293"/>
    </row>
    <row r="294" spans="1:1" x14ac:dyDescent="0.3">
      <c r="A294"/>
    </row>
    <row r="295" spans="1:1" x14ac:dyDescent="0.3">
      <c r="A295"/>
    </row>
    <row r="296" spans="1:1" x14ac:dyDescent="0.3">
      <c r="A296"/>
    </row>
    <row r="297" spans="1:1" x14ac:dyDescent="0.3">
      <c r="A297"/>
    </row>
    <row r="298" spans="1:1" x14ac:dyDescent="0.3">
      <c r="A298"/>
    </row>
    <row r="299" spans="1:1" x14ac:dyDescent="0.3">
      <c r="A299"/>
    </row>
    <row r="300" spans="1:1" x14ac:dyDescent="0.3">
      <c r="A300"/>
    </row>
    <row r="301" spans="1:1" x14ac:dyDescent="0.3">
      <c r="A301"/>
    </row>
    <row r="302" spans="1:1" x14ac:dyDescent="0.3">
      <c r="A302"/>
    </row>
    <row r="303" spans="1:1" x14ac:dyDescent="0.3">
      <c r="A303"/>
    </row>
    <row r="304" spans="1:1" x14ac:dyDescent="0.3">
      <c r="A304"/>
    </row>
    <row r="305" spans="1:1" x14ac:dyDescent="0.3">
      <c r="A305"/>
    </row>
    <row r="306" spans="1:1" x14ac:dyDescent="0.3">
      <c r="A306"/>
    </row>
    <row r="307" spans="1:1" x14ac:dyDescent="0.3">
      <c r="A307"/>
    </row>
    <row r="308" spans="1:1" x14ac:dyDescent="0.3">
      <c r="A308"/>
    </row>
    <row r="309" spans="1:1" x14ac:dyDescent="0.3">
      <c r="A309"/>
    </row>
    <row r="310" spans="1:1" x14ac:dyDescent="0.3">
      <c r="A310"/>
    </row>
    <row r="311" spans="1:1" x14ac:dyDescent="0.3">
      <c r="A311"/>
    </row>
    <row r="312" spans="1:1" x14ac:dyDescent="0.3">
      <c r="A312"/>
    </row>
    <row r="313" spans="1:1" x14ac:dyDescent="0.3">
      <c r="A313"/>
    </row>
    <row r="314" spans="1:1" x14ac:dyDescent="0.3">
      <c r="A314"/>
    </row>
    <row r="315" spans="1:1" x14ac:dyDescent="0.3">
      <c r="A315"/>
    </row>
    <row r="316" spans="1:1" x14ac:dyDescent="0.3">
      <c r="A316"/>
    </row>
    <row r="317" spans="1:1" x14ac:dyDescent="0.3">
      <c r="A317"/>
    </row>
    <row r="318" spans="1:1" x14ac:dyDescent="0.3">
      <c r="A318"/>
    </row>
    <row r="319" spans="1:1" x14ac:dyDescent="0.3">
      <c r="A319"/>
    </row>
    <row r="320" spans="1:1" x14ac:dyDescent="0.3">
      <c r="A320"/>
    </row>
    <row r="321" spans="1:1" x14ac:dyDescent="0.3">
      <c r="A321"/>
    </row>
  </sheetData>
  <pageMargins left="0.70866141732283472" right="0.70866141732283472" top="0.94488188976377963" bottom="0.74803149606299213" header="0.31496062992125984" footer="0.31496062992125984"/>
  <pageSetup paperSize="9" orientation="portrait" r:id="rId2"/>
  <headerFooter>
    <oddHeader xml:space="preserve">&amp;CMUNICIPIO DE TLAJOMULCO DE ZUÑIGA, JALISCO
4TA MODIFICACION PRESUPUESTAL 2023 
CLASIFICACION POR OBJETO DEL GASTO
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18AEF7-3034-4215-A0E0-EF141CE58DF1}">
  <sheetPr codeName="Hoja8"/>
  <dimension ref="B3:G134"/>
  <sheetViews>
    <sheetView view="pageLayout" zoomScaleNormal="100" workbookViewId="0">
      <selection activeCell="C8" sqref="C8"/>
    </sheetView>
  </sheetViews>
  <sheetFormatPr baseColWidth="10" defaultRowHeight="14.4" x14ac:dyDescent="0.3"/>
  <cols>
    <col min="2" max="2" width="13.5546875" style="18" customWidth="1"/>
    <col min="3" max="3" width="29.5546875" style="19" bestFit="1" customWidth="1"/>
    <col min="4" max="7" width="15.21875" bestFit="1" customWidth="1"/>
  </cols>
  <sheetData>
    <row r="3" spans="2:7" hidden="1" x14ac:dyDescent="0.3">
      <c r="B3" s="13" t="s">
        <v>524</v>
      </c>
      <c r="C3"/>
      <c r="D3" s="13" t="s">
        <v>528</v>
      </c>
    </row>
    <row r="4" spans="2:7" s="21" customFormat="1" ht="57.6" x14ac:dyDescent="0.3">
      <c r="B4" s="24" t="s">
        <v>532</v>
      </c>
      <c r="C4" s="24" t="s">
        <v>533</v>
      </c>
      <c r="D4" s="25" t="s">
        <v>530</v>
      </c>
      <c r="E4" s="25" t="s">
        <v>529</v>
      </c>
      <c r="F4" s="21" t="s">
        <v>531</v>
      </c>
      <c r="G4" s="21" t="s">
        <v>522</v>
      </c>
    </row>
    <row r="5" spans="2:7" x14ac:dyDescent="0.3">
      <c r="B5">
        <v>1000</v>
      </c>
      <c r="C5" s="15" t="s">
        <v>55</v>
      </c>
      <c r="D5" s="20"/>
      <c r="E5" s="20"/>
      <c r="F5" s="20">
        <v>1417895802</v>
      </c>
      <c r="G5" s="20">
        <v>1417895802</v>
      </c>
    </row>
    <row r="6" spans="2:7" x14ac:dyDescent="0.3">
      <c r="B6">
        <v>2000</v>
      </c>
      <c r="C6" s="15" t="s">
        <v>66</v>
      </c>
      <c r="D6" s="20"/>
      <c r="E6" s="20"/>
      <c r="F6" s="20">
        <v>178978956.37000003</v>
      </c>
      <c r="G6" s="20">
        <v>178978956.37000003</v>
      </c>
    </row>
    <row r="7" spans="2:7" x14ac:dyDescent="0.3">
      <c r="B7">
        <v>3000</v>
      </c>
      <c r="C7" s="15" t="s">
        <v>44</v>
      </c>
      <c r="D7" s="20"/>
      <c r="E7" s="20"/>
      <c r="F7" s="20">
        <v>1359928431.6299996</v>
      </c>
      <c r="G7" s="20">
        <v>1359928431.6299996</v>
      </c>
    </row>
    <row r="8" spans="2:7" ht="28.8" x14ac:dyDescent="0.3">
      <c r="B8">
        <v>4000</v>
      </c>
      <c r="C8" s="15" t="s">
        <v>103</v>
      </c>
      <c r="D8" s="20"/>
      <c r="E8" s="20"/>
      <c r="F8" s="20">
        <v>263754628.19999996</v>
      </c>
      <c r="G8" s="20">
        <v>263754628.19999996</v>
      </c>
    </row>
    <row r="9" spans="2:7" ht="28.8" x14ac:dyDescent="0.3">
      <c r="B9">
        <v>5000</v>
      </c>
      <c r="C9" s="15" t="s">
        <v>79</v>
      </c>
      <c r="D9" s="20"/>
      <c r="E9" s="20">
        <v>156209560.81</v>
      </c>
      <c r="F9" s="20"/>
      <c r="G9" s="20">
        <v>156209560.81</v>
      </c>
    </row>
    <row r="10" spans="2:7" x14ac:dyDescent="0.3">
      <c r="B10">
        <v>6000</v>
      </c>
      <c r="C10" s="15" t="s">
        <v>154</v>
      </c>
      <c r="D10" s="20"/>
      <c r="E10" s="20">
        <v>756099371.7299999</v>
      </c>
      <c r="F10" s="20"/>
      <c r="G10" s="20">
        <v>756099371.7299999</v>
      </c>
    </row>
    <row r="11" spans="2:7" x14ac:dyDescent="0.3">
      <c r="B11">
        <v>9000</v>
      </c>
      <c r="C11" s="15" t="s">
        <v>145</v>
      </c>
      <c r="D11" s="20">
        <v>68814255.829999998</v>
      </c>
      <c r="E11" s="20"/>
      <c r="F11" s="20"/>
      <c r="G11" s="20">
        <v>68814255.829999998</v>
      </c>
    </row>
    <row r="12" spans="2:7" x14ac:dyDescent="0.3">
      <c r="B12" s="18" t="s">
        <v>522</v>
      </c>
      <c r="C12" s="18"/>
      <c r="D12" s="20">
        <v>68814255.829999998</v>
      </c>
      <c r="E12" s="20">
        <v>912308932.53999996</v>
      </c>
      <c r="F12" s="20">
        <v>3220557818.1999998</v>
      </c>
      <c r="G12" s="20">
        <v>4201681006.5699997</v>
      </c>
    </row>
    <row r="13" spans="2:7" x14ac:dyDescent="0.3">
      <c r="B13"/>
      <c r="C13"/>
    </row>
    <row r="14" spans="2:7" x14ac:dyDescent="0.3">
      <c r="B14"/>
      <c r="C14"/>
    </row>
    <row r="15" spans="2:7" x14ac:dyDescent="0.3">
      <c r="B15"/>
      <c r="C15"/>
    </row>
    <row r="16" spans="2:7" x14ac:dyDescent="0.3">
      <c r="B16"/>
      <c r="C16"/>
    </row>
    <row r="17" spans="2:3" x14ac:dyDescent="0.3">
      <c r="B17"/>
      <c r="C17"/>
    </row>
    <row r="18" spans="2:3" x14ac:dyDescent="0.3">
      <c r="B18"/>
      <c r="C18"/>
    </row>
    <row r="19" spans="2:3" x14ac:dyDescent="0.3">
      <c r="B19"/>
      <c r="C19"/>
    </row>
    <row r="20" spans="2:3" x14ac:dyDescent="0.3">
      <c r="B20"/>
      <c r="C20"/>
    </row>
    <row r="21" spans="2:3" x14ac:dyDescent="0.3">
      <c r="B21"/>
      <c r="C21"/>
    </row>
    <row r="22" spans="2:3" x14ac:dyDescent="0.3">
      <c r="B22"/>
      <c r="C22"/>
    </row>
    <row r="23" spans="2:3" x14ac:dyDescent="0.3">
      <c r="B23"/>
      <c r="C23"/>
    </row>
    <row r="24" spans="2:3" x14ac:dyDescent="0.3">
      <c r="B24"/>
      <c r="C24"/>
    </row>
    <row r="25" spans="2:3" x14ac:dyDescent="0.3">
      <c r="B25"/>
      <c r="C25"/>
    </row>
    <row r="26" spans="2:3" x14ac:dyDescent="0.3">
      <c r="B26"/>
      <c r="C26"/>
    </row>
    <row r="27" spans="2:3" x14ac:dyDescent="0.3">
      <c r="B27"/>
      <c r="C27"/>
    </row>
    <row r="28" spans="2:3" x14ac:dyDescent="0.3">
      <c r="B28"/>
      <c r="C28"/>
    </row>
    <row r="29" spans="2:3" x14ac:dyDescent="0.3">
      <c r="B29"/>
      <c r="C29"/>
    </row>
    <row r="30" spans="2:3" x14ac:dyDescent="0.3">
      <c r="B30"/>
      <c r="C30"/>
    </row>
    <row r="31" spans="2:3" x14ac:dyDescent="0.3">
      <c r="B31"/>
      <c r="C31"/>
    </row>
    <row r="32" spans="2:3" x14ac:dyDescent="0.3">
      <c r="B32"/>
      <c r="C32"/>
    </row>
    <row r="33" spans="2:3" x14ac:dyDescent="0.3">
      <c r="B33"/>
      <c r="C33"/>
    </row>
    <row r="34" spans="2:3" x14ac:dyDescent="0.3">
      <c r="B34"/>
      <c r="C34"/>
    </row>
    <row r="35" spans="2:3" x14ac:dyDescent="0.3">
      <c r="B35"/>
      <c r="C35"/>
    </row>
    <row r="36" spans="2:3" x14ac:dyDescent="0.3">
      <c r="B36"/>
      <c r="C36"/>
    </row>
    <row r="37" spans="2:3" x14ac:dyDescent="0.3">
      <c r="B37"/>
      <c r="C37"/>
    </row>
    <row r="38" spans="2:3" x14ac:dyDescent="0.3">
      <c r="B38"/>
      <c r="C38"/>
    </row>
    <row r="39" spans="2:3" x14ac:dyDescent="0.3">
      <c r="B39"/>
      <c r="C39"/>
    </row>
    <row r="40" spans="2:3" x14ac:dyDescent="0.3">
      <c r="B40"/>
      <c r="C40"/>
    </row>
    <row r="41" spans="2:3" x14ac:dyDescent="0.3">
      <c r="B41"/>
      <c r="C41"/>
    </row>
    <row r="42" spans="2:3" x14ac:dyDescent="0.3">
      <c r="B42"/>
      <c r="C42"/>
    </row>
    <row r="43" spans="2:3" x14ac:dyDescent="0.3">
      <c r="B43"/>
      <c r="C43"/>
    </row>
    <row r="44" spans="2:3" x14ac:dyDescent="0.3">
      <c r="B44"/>
      <c r="C44"/>
    </row>
    <row r="45" spans="2:3" x14ac:dyDescent="0.3">
      <c r="B45"/>
      <c r="C45"/>
    </row>
    <row r="46" spans="2:3" x14ac:dyDescent="0.3">
      <c r="B46"/>
      <c r="C46"/>
    </row>
    <row r="47" spans="2:3" x14ac:dyDescent="0.3">
      <c r="B47"/>
      <c r="C47"/>
    </row>
    <row r="48" spans="2:3" x14ac:dyDescent="0.3">
      <c r="B48"/>
      <c r="C48"/>
    </row>
    <row r="49" spans="2:3" x14ac:dyDescent="0.3">
      <c r="B49"/>
      <c r="C49"/>
    </row>
    <row r="50" spans="2:3" x14ac:dyDescent="0.3">
      <c r="B50"/>
      <c r="C50"/>
    </row>
    <row r="51" spans="2:3" x14ac:dyDescent="0.3">
      <c r="B51"/>
      <c r="C51"/>
    </row>
    <row r="52" spans="2:3" x14ac:dyDescent="0.3">
      <c r="B52"/>
      <c r="C52"/>
    </row>
    <row r="53" spans="2:3" x14ac:dyDescent="0.3">
      <c r="B53"/>
      <c r="C53"/>
    </row>
    <row r="54" spans="2:3" x14ac:dyDescent="0.3">
      <c r="B54"/>
      <c r="C54"/>
    </row>
    <row r="55" spans="2:3" x14ac:dyDescent="0.3">
      <c r="B55"/>
      <c r="C55"/>
    </row>
    <row r="56" spans="2:3" x14ac:dyDescent="0.3">
      <c r="B56"/>
      <c r="C56"/>
    </row>
    <row r="57" spans="2:3" x14ac:dyDescent="0.3">
      <c r="B57"/>
      <c r="C57"/>
    </row>
    <row r="58" spans="2:3" x14ac:dyDescent="0.3">
      <c r="B58"/>
      <c r="C58"/>
    </row>
    <row r="59" spans="2:3" x14ac:dyDescent="0.3">
      <c r="B59"/>
      <c r="C59"/>
    </row>
    <row r="60" spans="2:3" x14ac:dyDescent="0.3">
      <c r="B60"/>
      <c r="C60"/>
    </row>
    <row r="61" spans="2:3" x14ac:dyDescent="0.3">
      <c r="B61"/>
      <c r="C61"/>
    </row>
    <row r="62" spans="2:3" x14ac:dyDescent="0.3">
      <c r="B62"/>
      <c r="C62"/>
    </row>
    <row r="63" spans="2:3" x14ac:dyDescent="0.3">
      <c r="B63"/>
      <c r="C63"/>
    </row>
    <row r="64" spans="2:3" x14ac:dyDescent="0.3">
      <c r="B64"/>
      <c r="C64"/>
    </row>
    <row r="65" spans="2:3" x14ac:dyDescent="0.3">
      <c r="B65"/>
      <c r="C65"/>
    </row>
    <row r="66" spans="2:3" x14ac:dyDescent="0.3">
      <c r="B66"/>
      <c r="C66"/>
    </row>
    <row r="67" spans="2:3" x14ac:dyDescent="0.3">
      <c r="B67"/>
      <c r="C67"/>
    </row>
    <row r="68" spans="2:3" x14ac:dyDescent="0.3">
      <c r="B68"/>
      <c r="C68"/>
    </row>
    <row r="69" spans="2:3" x14ac:dyDescent="0.3">
      <c r="B69"/>
      <c r="C69"/>
    </row>
    <row r="70" spans="2:3" x14ac:dyDescent="0.3">
      <c r="B70"/>
      <c r="C70"/>
    </row>
    <row r="71" spans="2:3" x14ac:dyDescent="0.3">
      <c r="B71"/>
      <c r="C71"/>
    </row>
    <row r="72" spans="2:3" x14ac:dyDescent="0.3">
      <c r="B72"/>
      <c r="C72"/>
    </row>
    <row r="73" spans="2:3" x14ac:dyDescent="0.3">
      <c r="B73"/>
      <c r="C73"/>
    </row>
    <row r="74" spans="2:3" x14ac:dyDescent="0.3">
      <c r="B74"/>
      <c r="C74"/>
    </row>
    <row r="75" spans="2:3" x14ac:dyDescent="0.3">
      <c r="B75"/>
      <c r="C75"/>
    </row>
    <row r="76" spans="2:3" x14ac:dyDescent="0.3">
      <c r="B76"/>
      <c r="C76"/>
    </row>
    <row r="77" spans="2:3" x14ac:dyDescent="0.3">
      <c r="B77"/>
      <c r="C77"/>
    </row>
    <row r="78" spans="2:3" x14ac:dyDescent="0.3">
      <c r="B78"/>
      <c r="C78"/>
    </row>
    <row r="79" spans="2:3" x14ac:dyDescent="0.3">
      <c r="B79"/>
      <c r="C79"/>
    </row>
    <row r="80" spans="2:3" x14ac:dyDescent="0.3">
      <c r="B80"/>
      <c r="C80"/>
    </row>
    <row r="81" spans="2:3" x14ac:dyDescent="0.3">
      <c r="B81"/>
      <c r="C81"/>
    </row>
    <row r="82" spans="2:3" x14ac:dyDescent="0.3">
      <c r="B82"/>
      <c r="C82"/>
    </row>
    <row r="83" spans="2:3" x14ac:dyDescent="0.3">
      <c r="B83"/>
      <c r="C83"/>
    </row>
    <row r="84" spans="2:3" x14ac:dyDescent="0.3">
      <c r="B84"/>
      <c r="C84"/>
    </row>
    <row r="85" spans="2:3" x14ac:dyDescent="0.3">
      <c r="B85"/>
      <c r="C85"/>
    </row>
    <row r="86" spans="2:3" x14ac:dyDescent="0.3">
      <c r="B86"/>
      <c r="C86"/>
    </row>
    <row r="87" spans="2:3" x14ac:dyDescent="0.3">
      <c r="B87"/>
      <c r="C87"/>
    </row>
    <row r="88" spans="2:3" x14ac:dyDescent="0.3">
      <c r="B88"/>
      <c r="C88"/>
    </row>
    <row r="89" spans="2:3" x14ac:dyDescent="0.3">
      <c r="B89"/>
      <c r="C89"/>
    </row>
    <row r="90" spans="2:3" x14ac:dyDescent="0.3">
      <c r="B90"/>
      <c r="C90"/>
    </row>
    <row r="91" spans="2:3" x14ac:dyDescent="0.3">
      <c r="B91"/>
      <c r="C91"/>
    </row>
    <row r="92" spans="2:3" x14ac:dyDescent="0.3">
      <c r="B92"/>
      <c r="C92"/>
    </row>
    <row r="93" spans="2:3" x14ac:dyDescent="0.3">
      <c r="B93"/>
      <c r="C93"/>
    </row>
    <row r="94" spans="2:3" x14ac:dyDescent="0.3">
      <c r="B94"/>
      <c r="C94"/>
    </row>
    <row r="95" spans="2:3" x14ac:dyDescent="0.3">
      <c r="B95"/>
      <c r="C95"/>
    </row>
    <row r="96" spans="2:3" x14ac:dyDescent="0.3">
      <c r="B96"/>
      <c r="C96"/>
    </row>
    <row r="97" spans="2:3" x14ac:dyDescent="0.3">
      <c r="B97"/>
      <c r="C97"/>
    </row>
    <row r="98" spans="2:3" x14ac:dyDescent="0.3">
      <c r="B98"/>
      <c r="C98"/>
    </row>
    <row r="99" spans="2:3" x14ac:dyDescent="0.3">
      <c r="B99"/>
      <c r="C99"/>
    </row>
    <row r="100" spans="2:3" x14ac:dyDescent="0.3">
      <c r="B100"/>
      <c r="C100"/>
    </row>
    <row r="101" spans="2:3" x14ac:dyDescent="0.3">
      <c r="B101"/>
      <c r="C101"/>
    </row>
    <row r="102" spans="2:3" x14ac:dyDescent="0.3">
      <c r="B102"/>
      <c r="C102"/>
    </row>
    <row r="103" spans="2:3" x14ac:dyDescent="0.3">
      <c r="B103"/>
      <c r="C103"/>
    </row>
    <row r="104" spans="2:3" x14ac:dyDescent="0.3">
      <c r="B104"/>
      <c r="C104"/>
    </row>
    <row r="105" spans="2:3" x14ac:dyDescent="0.3">
      <c r="B105"/>
      <c r="C105"/>
    </row>
    <row r="106" spans="2:3" x14ac:dyDescent="0.3">
      <c r="B106"/>
      <c r="C106"/>
    </row>
    <row r="107" spans="2:3" x14ac:dyDescent="0.3">
      <c r="B107"/>
      <c r="C107"/>
    </row>
    <row r="108" spans="2:3" x14ac:dyDescent="0.3">
      <c r="B108"/>
      <c r="C108"/>
    </row>
    <row r="109" spans="2:3" x14ac:dyDescent="0.3">
      <c r="B109"/>
      <c r="C109"/>
    </row>
    <row r="110" spans="2:3" x14ac:dyDescent="0.3">
      <c r="B110"/>
      <c r="C110"/>
    </row>
    <row r="111" spans="2:3" x14ac:dyDescent="0.3">
      <c r="B111"/>
      <c r="C111"/>
    </row>
    <row r="112" spans="2:3" x14ac:dyDescent="0.3">
      <c r="B112"/>
      <c r="C112"/>
    </row>
    <row r="113" spans="2:3" x14ac:dyDescent="0.3">
      <c r="B113"/>
      <c r="C113"/>
    </row>
    <row r="114" spans="2:3" x14ac:dyDescent="0.3">
      <c r="B114"/>
      <c r="C114"/>
    </row>
    <row r="115" spans="2:3" x14ac:dyDescent="0.3">
      <c r="B115"/>
      <c r="C115"/>
    </row>
    <row r="116" spans="2:3" x14ac:dyDescent="0.3">
      <c r="B116"/>
      <c r="C116"/>
    </row>
    <row r="117" spans="2:3" x14ac:dyDescent="0.3">
      <c r="B117"/>
      <c r="C117"/>
    </row>
    <row r="118" spans="2:3" x14ac:dyDescent="0.3">
      <c r="B118"/>
      <c r="C118"/>
    </row>
    <row r="119" spans="2:3" x14ac:dyDescent="0.3">
      <c r="B119"/>
      <c r="C119"/>
    </row>
    <row r="120" spans="2:3" x14ac:dyDescent="0.3">
      <c r="B120"/>
      <c r="C120"/>
    </row>
    <row r="121" spans="2:3" x14ac:dyDescent="0.3">
      <c r="B121"/>
      <c r="C121"/>
    </row>
    <row r="122" spans="2:3" x14ac:dyDescent="0.3">
      <c r="B122"/>
      <c r="C122"/>
    </row>
    <row r="123" spans="2:3" x14ac:dyDescent="0.3">
      <c r="B123"/>
      <c r="C123"/>
    </row>
    <row r="124" spans="2:3" x14ac:dyDescent="0.3">
      <c r="B124"/>
      <c r="C124"/>
    </row>
    <row r="125" spans="2:3" x14ac:dyDescent="0.3">
      <c r="B125"/>
      <c r="C125"/>
    </row>
    <row r="126" spans="2:3" x14ac:dyDescent="0.3">
      <c r="B126"/>
      <c r="C126"/>
    </row>
    <row r="127" spans="2:3" x14ac:dyDescent="0.3">
      <c r="B127"/>
      <c r="C127"/>
    </row>
    <row r="128" spans="2:3" x14ac:dyDescent="0.3">
      <c r="B128"/>
      <c r="C128"/>
    </row>
    <row r="129" spans="2:3" x14ac:dyDescent="0.3">
      <c r="B129"/>
      <c r="C129"/>
    </row>
    <row r="130" spans="2:3" x14ac:dyDescent="0.3">
      <c r="B130"/>
      <c r="C130"/>
    </row>
    <row r="131" spans="2:3" x14ac:dyDescent="0.3">
      <c r="B131"/>
      <c r="C131"/>
    </row>
    <row r="132" spans="2:3" x14ac:dyDescent="0.3">
      <c r="B132"/>
      <c r="C132"/>
    </row>
    <row r="133" spans="2:3" x14ac:dyDescent="0.3">
      <c r="B133"/>
      <c r="C133"/>
    </row>
    <row r="134" spans="2:3" x14ac:dyDescent="0.3">
      <c r="B134"/>
      <c r="C134"/>
    </row>
  </sheetData>
  <pageMargins left="0.70866141732283472" right="0.70866141732283472" top="0.74803149606299213" bottom="0.74803149606299213" header="0.31496062992125984" footer="0.31496062992125984"/>
  <pageSetup paperSize="9" orientation="landscape" r:id="rId2"/>
  <headerFooter>
    <oddHeader>&amp;CMUNICIPIO DE TLAJOMULCO DE ZUÑIGA, JALISCO
4TA MODIFICACION PRESUPUESTAL 2023 
CLASIFICACION ECONOMICA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428157-C982-4701-BB50-5054226838FB}">
  <sheetPr codeName="Hoja9"/>
  <dimension ref="A1:B872"/>
  <sheetViews>
    <sheetView view="pageLayout" topLeftCell="A2" zoomScaleNormal="100" workbookViewId="0">
      <selection activeCell="A12" sqref="A12"/>
    </sheetView>
  </sheetViews>
  <sheetFormatPr baseColWidth="10" defaultRowHeight="14.4" x14ac:dyDescent="0.3"/>
  <cols>
    <col min="1" max="1" width="113.44140625" style="18" bestFit="1" customWidth="1"/>
    <col min="2" max="2" width="14" style="19" bestFit="1" customWidth="1"/>
    <col min="3" max="4" width="15.21875" bestFit="1" customWidth="1"/>
  </cols>
  <sheetData>
    <row r="1" spans="1:2" hidden="1" x14ac:dyDescent="0.3">
      <c r="A1" s="13" t="s">
        <v>14</v>
      </c>
      <c r="B1" s="14">
        <v>6000</v>
      </c>
    </row>
    <row r="3" spans="1:2" x14ac:dyDescent="0.3">
      <c r="A3" s="13" t="s">
        <v>534</v>
      </c>
      <c r="B3" s="21" t="s">
        <v>524</v>
      </c>
    </row>
    <row r="4" spans="1:2" x14ac:dyDescent="0.3">
      <c r="A4" s="14" t="s">
        <v>337</v>
      </c>
      <c r="B4" s="20"/>
    </row>
    <row r="5" spans="1:2" x14ac:dyDescent="0.3">
      <c r="A5" s="22" t="s">
        <v>40</v>
      </c>
      <c r="B5" s="20"/>
    </row>
    <row r="6" spans="1:2" x14ac:dyDescent="0.3">
      <c r="A6" s="23" t="s">
        <v>350</v>
      </c>
      <c r="B6" s="20"/>
    </row>
    <row r="7" spans="1:2" x14ac:dyDescent="0.3">
      <c r="A7" s="26">
        <v>6321</v>
      </c>
      <c r="B7" s="20"/>
    </row>
    <row r="8" spans="1:2" x14ac:dyDescent="0.3">
      <c r="A8" s="27" t="s">
        <v>348</v>
      </c>
      <c r="B8" s="20">
        <v>75524560.140000001</v>
      </c>
    </row>
    <row r="9" spans="1:2" x14ac:dyDescent="0.3">
      <c r="A9" s="23" t="s">
        <v>349</v>
      </c>
      <c r="B9" s="20"/>
    </row>
    <row r="10" spans="1:2" x14ac:dyDescent="0.3">
      <c r="A10" s="26">
        <v>6321</v>
      </c>
      <c r="B10" s="20"/>
    </row>
    <row r="11" spans="1:2" x14ac:dyDescent="0.3">
      <c r="A11" s="27" t="s">
        <v>348</v>
      </c>
      <c r="B11" s="20">
        <v>23580360</v>
      </c>
    </row>
    <row r="12" spans="1:2" x14ac:dyDescent="0.3">
      <c r="A12" s="23" t="s">
        <v>347</v>
      </c>
      <c r="B12" s="20"/>
    </row>
    <row r="13" spans="1:2" x14ac:dyDescent="0.3">
      <c r="A13" s="26">
        <v>6131</v>
      </c>
      <c r="B13" s="20"/>
    </row>
    <row r="14" spans="1:2" x14ac:dyDescent="0.3">
      <c r="A14" s="27" t="s">
        <v>156</v>
      </c>
      <c r="B14" s="20">
        <v>34168648.600000001</v>
      </c>
    </row>
    <row r="15" spans="1:2" x14ac:dyDescent="0.3">
      <c r="A15" s="23" t="s">
        <v>46</v>
      </c>
      <c r="B15" s="20"/>
    </row>
    <row r="16" spans="1:2" x14ac:dyDescent="0.3">
      <c r="A16" s="26">
        <v>6131</v>
      </c>
      <c r="B16" s="20"/>
    </row>
    <row r="17" spans="1:2" x14ac:dyDescent="0.3">
      <c r="A17" s="27" t="s">
        <v>156</v>
      </c>
      <c r="B17" s="20">
        <v>0</v>
      </c>
    </row>
    <row r="18" spans="1:2" x14ac:dyDescent="0.3">
      <c r="A18" s="14" t="s">
        <v>153</v>
      </c>
      <c r="B18" s="20"/>
    </row>
    <row r="19" spans="1:2" x14ac:dyDescent="0.3">
      <c r="A19" s="22" t="s">
        <v>134</v>
      </c>
      <c r="B19" s="20"/>
    </row>
    <row r="20" spans="1:2" x14ac:dyDescent="0.3">
      <c r="A20" s="23" t="s">
        <v>519</v>
      </c>
      <c r="B20" s="20"/>
    </row>
    <row r="21" spans="1:2" x14ac:dyDescent="0.3">
      <c r="A21" s="26">
        <v>6131</v>
      </c>
      <c r="B21" s="20"/>
    </row>
    <row r="22" spans="1:2" x14ac:dyDescent="0.3">
      <c r="A22" s="27" t="s">
        <v>156</v>
      </c>
      <c r="B22" s="20">
        <v>4000000</v>
      </c>
    </row>
    <row r="23" spans="1:2" x14ac:dyDescent="0.3">
      <c r="A23" s="23" t="s">
        <v>411</v>
      </c>
      <c r="B23" s="20"/>
    </row>
    <row r="24" spans="1:2" x14ac:dyDescent="0.3">
      <c r="A24" s="26">
        <v>6121</v>
      </c>
      <c r="B24" s="20"/>
    </row>
    <row r="25" spans="1:2" x14ac:dyDescent="0.3">
      <c r="A25" s="27" t="s">
        <v>155</v>
      </c>
      <c r="B25" s="20">
        <v>102000000</v>
      </c>
    </row>
    <row r="26" spans="1:2" x14ac:dyDescent="0.3">
      <c r="A26" s="23" t="s">
        <v>412</v>
      </c>
      <c r="B26" s="20"/>
    </row>
    <row r="27" spans="1:2" x14ac:dyDescent="0.3">
      <c r="A27" s="26">
        <v>6131</v>
      </c>
      <c r="B27" s="20"/>
    </row>
    <row r="28" spans="1:2" x14ac:dyDescent="0.3">
      <c r="A28" s="27" t="s">
        <v>156</v>
      </c>
      <c r="B28" s="20">
        <v>70368847.280000001</v>
      </c>
    </row>
    <row r="29" spans="1:2" x14ac:dyDescent="0.3">
      <c r="A29" s="23" t="s">
        <v>46</v>
      </c>
      <c r="B29" s="20"/>
    </row>
    <row r="30" spans="1:2" x14ac:dyDescent="0.3">
      <c r="A30" s="26">
        <v>6121</v>
      </c>
      <c r="B30" s="20"/>
    </row>
    <row r="31" spans="1:2" x14ac:dyDescent="0.3">
      <c r="A31" s="27" t="s">
        <v>155</v>
      </c>
      <c r="B31" s="20">
        <v>55706774.07</v>
      </c>
    </row>
    <row r="32" spans="1:2" x14ac:dyDescent="0.3">
      <c r="A32" s="26">
        <v>6131</v>
      </c>
      <c r="B32" s="20"/>
    </row>
    <row r="33" spans="1:2" x14ac:dyDescent="0.3">
      <c r="A33" s="27" t="s">
        <v>156</v>
      </c>
      <c r="B33" s="20">
        <v>181022238.42000002</v>
      </c>
    </row>
    <row r="34" spans="1:2" x14ac:dyDescent="0.3">
      <c r="A34" s="26">
        <v>6151</v>
      </c>
      <c r="B34" s="20"/>
    </row>
    <row r="35" spans="1:2" x14ac:dyDescent="0.3">
      <c r="A35" s="27" t="s">
        <v>157</v>
      </c>
      <c r="B35" s="20">
        <v>178577943.22</v>
      </c>
    </row>
    <row r="36" spans="1:2" x14ac:dyDescent="0.3">
      <c r="A36" s="14" t="s">
        <v>413</v>
      </c>
      <c r="B36" s="20"/>
    </row>
    <row r="37" spans="1:2" x14ac:dyDescent="0.3">
      <c r="A37" s="22" t="s">
        <v>134</v>
      </c>
      <c r="B37" s="20"/>
    </row>
    <row r="38" spans="1:2" x14ac:dyDescent="0.3">
      <c r="A38" s="23" t="s">
        <v>46</v>
      </c>
      <c r="B38" s="20"/>
    </row>
    <row r="39" spans="1:2" x14ac:dyDescent="0.3">
      <c r="A39" s="26">
        <v>6121</v>
      </c>
      <c r="B39" s="20"/>
    </row>
    <row r="40" spans="1:2" x14ac:dyDescent="0.3">
      <c r="A40" s="27" t="s">
        <v>155</v>
      </c>
      <c r="B40" s="20">
        <v>5724717.4800000004</v>
      </c>
    </row>
    <row r="41" spans="1:2" x14ac:dyDescent="0.3">
      <c r="A41" s="26">
        <v>6151</v>
      </c>
      <c r="B41" s="20"/>
    </row>
    <row r="42" spans="1:2" x14ac:dyDescent="0.3">
      <c r="A42" s="27" t="s">
        <v>157</v>
      </c>
      <c r="B42" s="20">
        <v>25425282.52</v>
      </c>
    </row>
    <row r="43" spans="1:2" x14ac:dyDescent="0.3">
      <c r="A43" s="17" t="s">
        <v>522</v>
      </c>
      <c r="B43" s="20">
        <v>756099371.73000002</v>
      </c>
    </row>
    <row r="44" spans="1:2" x14ac:dyDescent="0.3">
      <c r="A44"/>
      <c r="B44"/>
    </row>
    <row r="45" spans="1:2" x14ac:dyDescent="0.3">
      <c r="A45"/>
      <c r="B45"/>
    </row>
    <row r="46" spans="1:2" x14ac:dyDescent="0.3">
      <c r="A46"/>
      <c r="B46"/>
    </row>
    <row r="47" spans="1:2" x14ac:dyDescent="0.3">
      <c r="A47"/>
      <c r="B47"/>
    </row>
    <row r="48" spans="1:2" x14ac:dyDescent="0.3">
      <c r="A48"/>
      <c r="B48"/>
    </row>
    <row r="49" spans="1:2" x14ac:dyDescent="0.3">
      <c r="A49"/>
      <c r="B49"/>
    </row>
    <row r="50" spans="1:2" x14ac:dyDescent="0.3">
      <c r="A50"/>
      <c r="B50"/>
    </row>
    <row r="51" spans="1:2" x14ac:dyDescent="0.3">
      <c r="A51"/>
      <c r="B51"/>
    </row>
    <row r="52" spans="1:2" x14ac:dyDescent="0.3">
      <c r="A52"/>
      <c r="B52"/>
    </row>
    <row r="53" spans="1:2" x14ac:dyDescent="0.3">
      <c r="A53"/>
      <c r="B53"/>
    </row>
    <row r="54" spans="1:2" x14ac:dyDescent="0.3">
      <c r="A54"/>
      <c r="B54"/>
    </row>
    <row r="55" spans="1:2" x14ac:dyDescent="0.3">
      <c r="A55"/>
      <c r="B55"/>
    </row>
    <row r="56" spans="1:2" x14ac:dyDescent="0.3">
      <c r="A56"/>
      <c r="B56"/>
    </row>
    <row r="57" spans="1:2" x14ac:dyDescent="0.3">
      <c r="A57"/>
      <c r="B57"/>
    </row>
    <row r="58" spans="1:2" x14ac:dyDescent="0.3">
      <c r="A58"/>
      <c r="B58"/>
    </row>
    <row r="59" spans="1:2" x14ac:dyDescent="0.3">
      <c r="A59"/>
      <c r="B59"/>
    </row>
    <row r="60" spans="1:2" x14ac:dyDescent="0.3">
      <c r="A60"/>
      <c r="B60"/>
    </row>
    <row r="61" spans="1:2" x14ac:dyDescent="0.3">
      <c r="A61"/>
      <c r="B61"/>
    </row>
    <row r="62" spans="1:2" x14ac:dyDescent="0.3">
      <c r="A62"/>
      <c r="B62"/>
    </row>
    <row r="63" spans="1:2" x14ac:dyDescent="0.3">
      <c r="A63"/>
      <c r="B63"/>
    </row>
    <row r="64" spans="1:2" x14ac:dyDescent="0.3">
      <c r="A64"/>
      <c r="B64"/>
    </row>
    <row r="65" spans="1:2" x14ac:dyDescent="0.3">
      <c r="A65"/>
      <c r="B65"/>
    </row>
    <row r="66" spans="1:2" x14ac:dyDescent="0.3">
      <c r="A66"/>
      <c r="B66"/>
    </row>
    <row r="67" spans="1:2" x14ac:dyDescent="0.3">
      <c r="A67"/>
      <c r="B67"/>
    </row>
    <row r="68" spans="1:2" x14ac:dyDescent="0.3">
      <c r="A68"/>
      <c r="B68"/>
    </row>
    <row r="69" spans="1:2" x14ac:dyDescent="0.3">
      <c r="A69"/>
      <c r="B69"/>
    </row>
    <row r="70" spans="1:2" x14ac:dyDescent="0.3">
      <c r="A70"/>
      <c r="B70"/>
    </row>
    <row r="71" spans="1:2" x14ac:dyDescent="0.3">
      <c r="A71"/>
      <c r="B71"/>
    </row>
    <row r="72" spans="1:2" x14ac:dyDescent="0.3">
      <c r="A72"/>
      <c r="B72"/>
    </row>
    <row r="73" spans="1:2" x14ac:dyDescent="0.3">
      <c r="A73"/>
      <c r="B73"/>
    </row>
    <row r="74" spans="1:2" x14ac:dyDescent="0.3">
      <c r="A74"/>
      <c r="B74"/>
    </row>
    <row r="75" spans="1:2" x14ac:dyDescent="0.3">
      <c r="A75"/>
      <c r="B75"/>
    </row>
    <row r="76" spans="1:2" x14ac:dyDescent="0.3">
      <c r="A76"/>
      <c r="B76"/>
    </row>
    <row r="77" spans="1:2" x14ac:dyDescent="0.3">
      <c r="A77"/>
      <c r="B77"/>
    </row>
    <row r="78" spans="1:2" x14ac:dyDescent="0.3">
      <c r="A78"/>
      <c r="B78"/>
    </row>
    <row r="79" spans="1:2" x14ac:dyDescent="0.3">
      <c r="A79"/>
      <c r="B79"/>
    </row>
    <row r="80" spans="1:2" x14ac:dyDescent="0.3">
      <c r="A80"/>
      <c r="B80"/>
    </row>
    <row r="81" spans="1:2" x14ac:dyDescent="0.3">
      <c r="A81"/>
      <c r="B81"/>
    </row>
    <row r="82" spans="1:2" x14ac:dyDescent="0.3">
      <c r="A82"/>
      <c r="B82"/>
    </row>
    <row r="83" spans="1:2" x14ac:dyDescent="0.3">
      <c r="A83"/>
      <c r="B83"/>
    </row>
    <row r="84" spans="1:2" x14ac:dyDescent="0.3">
      <c r="A84"/>
      <c r="B84"/>
    </row>
    <row r="85" spans="1:2" x14ac:dyDescent="0.3">
      <c r="A85"/>
      <c r="B85"/>
    </row>
    <row r="86" spans="1:2" x14ac:dyDescent="0.3">
      <c r="A86"/>
      <c r="B86"/>
    </row>
    <row r="87" spans="1:2" x14ac:dyDescent="0.3">
      <c r="A87"/>
      <c r="B87"/>
    </row>
    <row r="88" spans="1:2" x14ac:dyDescent="0.3">
      <c r="A88"/>
      <c r="B88"/>
    </row>
    <row r="89" spans="1:2" x14ac:dyDescent="0.3">
      <c r="A89"/>
      <c r="B89"/>
    </row>
    <row r="90" spans="1:2" x14ac:dyDescent="0.3">
      <c r="A90"/>
      <c r="B90"/>
    </row>
    <row r="91" spans="1:2" x14ac:dyDescent="0.3">
      <c r="A91"/>
      <c r="B91"/>
    </row>
    <row r="92" spans="1:2" x14ac:dyDescent="0.3">
      <c r="A92"/>
      <c r="B92"/>
    </row>
    <row r="93" spans="1:2" x14ac:dyDescent="0.3">
      <c r="A93"/>
      <c r="B93"/>
    </row>
    <row r="94" spans="1:2" x14ac:dyDescent="0.3">
      <c r="A94"/>
      <c r="B94"/>
    </row>
    <row r="95" spans="1:2" x14ac:dyDescent="0.3">
      <c r="A95"/>
      <c r="B95"/>
    </row>
    <row r="96" spans="1:2" x14ac:dyDescent="0.3">
      <c r="A96"/>
      <c r="B96"/>
    </row>
    <row r="97" spans="1:2" x14ac:dyDescent="0.3">
      <c r="A97"/>
      <c r="B97"/>
    </row>
    <row r="98" spans="1:2" x14ac:dyDescent="0.3">
      <c r="A98"/>
      <c r="B98"/>
    </row>
    <row r="99" spans="1:2" x14ac:dyDescent="0.3">
      <c r="A99"/>
      <c r="B99"/>
    </row>
    <row r="100" spans="1:2" x14ac:dyDescent="0.3">
      <c r="A100"/>
      <c r="B100"/>
    </row>
    <row r="101" spans="1:2" x14ac:dyDescent="0.3">
      <c r="A101"/>
      <c r="B101"/>
    </row>
    <row r="102" spans="1:2" x14ac:dyDescent="0.3">
      <c r="A102"/>
      <c r="B102"/>
    </row>
    <row r="103" spans="1:2" x14ac:dyDescent="0.3">
      <c r="A103"/>
      <c r="B103"/>
    </row>
    <row r="104" spans="1:2" x14ac:dyDescent="0.3">
      <c r="A104"/>
      <c r="B104"/>
    </row>
    <row r="105" spans="1:2" x14ac:dyDescent="0.3">
      <c r="A105"/>
      <c r="B105"/>
    </row>
    <row r="106" spans="1:2" x14ac:dyDescent="0.3">
      <c r="A106"/>
      <c r="B106"/>
    </row>
    <row r="107" spans="1:2" x14ac:dyDescent="0.3">
      <c r="A107"/>
      <c r="B107"/>
    </row>
    <row r="108" spans="1:2" x14ac:dyDescent="0.3">
      <c r="A108"/>
      <c r="B108"/>
    </row>
    <row r="109" spans="1:2" x14ac:dyDescent="0.3">
      <c r="A109"/>
      <c r="B109"/>
    </row>
    <row r="110" spans="1:2" x14ac:dyDescent="0.3">
      <c r="A110"/>
      <c r="B110"/>
    </row>
    <row r="111" spans="1:2" x14ac:dyDescent="0.3">
      <c r="A111"/>
      <c r="B111"/>
    </row>
    <row r="112" spans="1:2" x14ac:dyDescent="0.3">
      <c r="A112"/>
      <c r="B112"/>
    </row>
    <row r="113" spans="1:2" x14ac:dyDescent="0.3">
      <c r="A113"/>
      <c r="B113"/>
    </row>
    <row r="114" spans="1:2" x14ac:dyDescent="0.3">
      <c r="A114"/>
      <c r="B114"/>
    </row>
    <row r="115" spans="1:2" x14ac:dyDescent="0.3">
      <c r="A115"/>
      <c r="B115"/>
    </row>
    <row r="116" spans="1:2" x14ac:dyDescent="0.3">
      <c r="A116"/>
      <c r="B116"/>
    </row>
    <row r="117" spans="1:2" x14ac:dyDescent="0.3">
      <c r="A117"/>
      <c r="B117"/>
    </row>
    <row r="118" spans="1:2" x14ac:dyDescent="0.3">
      <c r="A118"/>
      <c r="B118"/>
    </row>
    <row r="119" spans="1:2" x14ac:dyDescent="0.3">
      <c r="A119"/>
      <c r="B119"/>
    </row>
    <row r="120" spans="1:2" x14ac:dyDescent="0.3">
      <c r="A120"/>
      <c r="B120"/>
    </row>
    <row r="121" spans="1:2" x14ac:dyDescent="0.3">
      <c r="A121"/>
      <c r="B121"/>
    </row>
    <row r="122" spans="1:2" x14ac:dyDescent="0.3">
      <c r="A122"/>
      <c r="B122"/>
    </row>
    <row r="123" spans="1:2" x14ac:dyDescent="0.3">
      <c r="A123"/>
      <c r="B123"/>
    </row>
    <row r="124" spans="1:2" x14ac:dyDescent="0.3">
      <c r="A124"/>
      <c r="B124"/>
    </row>
    <row r="125" spans="1:2" x14ac:dyDescent="0.3">
      <c r="A125"/>
      <c r="B125"/>
    </row>
    <row r="126" spans="1:2" x14ac:dyDescent="0.3">
      <c r="A126"/>
      <c r="B126"/>
    </row>
    <row r="127" spans="1:2" x14ac:dyDescent="0.3">
      <c r="A127"/>
      <c r="B127"/>
    </row>
    <row r="128" spans="1:2" x14ac:dyDescent="0.3">
      <c r="A128"/>
      <c r="B128"/>
    </row>
    <row r="129" spans="1:2" x14ac:dyDescent="0.3">
      <c r="A129"/>
      <c r="B129"/>
    </row>
    <row r="130" spans="1:2" x14ac:dyDescent="0.3">
      <c r="A130"/>
      <c r="B130"/>
    </row>
    <row r="131" spans="1:2" x14ac:dyDescent="0.3">
      <c r="A131"/>
      <c r="B131"/>
    </row>
    <row r="132" spans="1:2" x14ac:dyDescent="0.3">
      <c r="A132"/>
      <c r="B132"/>
    </row>
    <row r="133" spans="1:2" x14ac:dyDescent="0.3">
      <c r="A133"/>
      <c r="B133"/>
    </row>
    <row r="134" spans="1:2" x14ac:dyDescent="0.3">
      <c r="A134"/>
      <c r="B134"/>
    </row>
    <row r="135" spans="1:2" x14ac:dyDescent="0.3">
      <c r="A135"/>
      <c r="B135"/>
    </row>
    <row r="136" spans="1:2" x14ac:dyDescent="0.3">
      <c r="A136"/>
      <c r="B136"/>
    </row>
    <row r="137" spans="1:2" x14ac:dyDescent="0.3">
      <c r="A137"/>
      <c r="B137"/>
    </row>
    <row r="138" spans="1:2" x14ac:dyDescent="0.3">
      <c r="A138"/>
      <c r="B138"/>
    </row>
    <row r="139" spans="1:2" x14ac:dyDescent="0.3">
      <c r="A139"/>
      <c r="B139"/>
    </row>
    <row r="140" spans="1:2" x14ac:dyDescent="0.3">
      <c r="A140"/>
      <c r="B140"/>
    </row>
    <row r="141" spans="1:2" x14ac:dyDescent="0.3">
      <c r="A141"/>
      <c r="B141"/>
    </row>
    <row r="142" spans="1:2" x14ac:dyDescent="0.3">
      <c r="A142"/>
      <c r="B142"/>
    </row>
    <row r="143" spans="1:2" x14ac:dyDescent="0.3">
      <c r="A143"/>
      <c r="B143"/>
    </row>
    <row r="144" spans="1:2" x14ac:dyDescent="0.3">
      <c r="A144"/>
      <c r="B144"/>
    </row>
    <row r="145" spans="1:2" x14ac:dyDescent="0.3">
      <c r="A145"/>
      <c r="B145"/>
    </row>
    <row r="146" spans="1:2" x14ac:dyDescent="0.3">
      <c r="A146"/>
      <c r="B146"/>
    </row>
    <row r="147" spans="1:2" x14ac:dyDescent="0.3">
      <c r="A147"/>
      <c r="B147"/>
    </row>
    <row r="148" spans="1:2" x14ac:dyDescent="0.3">
      <c r="A148"/>
      <c r="B148"/>
    </row>
    <row r="149" spans="1:2" x14ac:dyDescent="0.3">
      <c r="A149"/>
      <c r="B149"/>
    </row>
    <row r="150" spans="1:2" x14ac:dyDescent="0.3">
      <c r="A150"/>
      <c r="B150"/>
    </row>
    <row r="151" spans="1:2" x14ac:dyDescent="0.3">
      <c r="A151"/>
      <c r="B151"/>
    </row>
    <row r="152" spans="1:2" x14ac:dyDescent="0.3">
      <c r="A152"/>
      <c r="B152"/>
    </row>
    <row r="153" spans="1:2" x14ac:dyDescent="0.3">
      <c r="A153"/>
      <c r="B153"/>
    </row>
    <row r="154" spans="1:2" x14ac:dyDescent="0.3">
      <c r="A154"/>
      <c r="B154"/>
    </row>
    <row r="155" spans="1:2" x14ac:dyDescent="0.3">
      <c r="A155"/>
      <c r="B155"/>
    </row>
    <row r="156" spans="1:2" x14ac:dyDescent="0.3">
      <c r="A156"/>
      <c r="B156"/>
    </row>
    <row r="157" spans="1:2" x14ac:dyDescent="0.3">
      <c r="A157"/>
      <c r="B157"/>
    </row>
    <row r="158" spans="1:2" x14ac:dyDescent="0.3">
      <c r="A158"/>
      <c r="B158"/>
    </row>
    <row r="159" spans="1:2" x14ac:dyDescent="0.3">
      <c r="A159"/>
      <c r="B159"/>
    </row>
    <row r="160" spans="1:2" x14ac:dyDescent="0.3">
      <c r="A160"/>
      <c r="B160"/>
    </row>
    <row r="161" spans="1:2" x14ac:dyDescent="0.3">
      <c r="A161"/>
      <c r="B161"/>
    </row>
    <row r="162" spans="1:2" x14ac:dyDescent="0.3">
      <c r="A162"/>
      <c r="B162"/>
    </row>
    <row r="163" spans="1:2" x14ac:dyDescent="0.3">
      <c r="A163"/>
      <c r="B163"/>
    </row>
    <row r="164" spans="1:2" x14ac:dyDescent="0.3">
      <c r="A164"/>
      <c r="B164"/>
    </row>
    <row r="165" spans="1:2" x14ac:dyDescent="0.3">
      <c r="A165"/>
      <c r="B165"/>
    </row>
    <row r="166" spans="1:2" x14ac:dyDescent="0.3">
      <c r="A166"/>
      <c r="B166"/>
    </row>
    <row r="167" spans="1:2" x14ac:dyDescent="0.3">
      <c r="A167"/>
      <c r="B167"/>
    </row>
    <row r="168" spans="1:2" x14ac:dyDescent="0.3">
      <c r="A168"/>
      <c r="B168"/>
    </row>
    <row r="169" spans="1:2" x14ac:dyDescent="0.3">
      <c r="A169"/>
      <c r="B169"/>
    </row>
    <row r="170" spans="1:2" x14ac:dyDescent="0.3">
      <c r="A170"/>
      <c r="B170"/>
    </row>
    <row r="171" spans="1:2" x14ac:dyDescent="0.3">
      <c r="A171"/>
      <c r="B171"/>
    </row>
    <row r="172" spans="1:2" x14ac:dyDescent="0.3">
      <c r="A172"/>
      <c r="B172"/>
    </row>
    <row r="173" spans="1:2" x14ac:dyDescent="0.3">
      <c r="A173"/>
      <c r="B173"/>
    </row>
    <row r="174" spans="1:2" x14ac:dyDescent="0.3">
      <c r="A174"/>
      <c r="B174"/>
    </row>
    <row r="175" spans="1:2" x14ac:dyDescent="0.3">
      <c r="A175"/>
      <c r="B175"/>
    </row>
    <row r="176" spans="1:2" x14ac:dyDescent="0.3">
      <c r="A176"/>
      <c r="B176"/>
    </row>
    <row r="177" spans="1:2" x14ac:dyDescent="0.3">
      <c r="A177"/>
      <c r="B177"/>
    </row>
    <row r="178" spans="1:2" x14ac:dyDescent="0.3">
      <c r="A178"/>
      <c r="B178"/>
    </row>
    <row r="179" spans="1:2" x14ac:dyDescent="0.3">
      <c r="A179"/>
      <c r="B179"/>
    </row>
    <row r="180" spans="1:2" x14ac:dyDescent="0.3">
      <c r="A180"/>
      <c r="B180"/>
    </row>
    <row r="181" spans="1:2" x14ac:dyDescent="0.3">
      <c r="A181"/>
      <c r="B181"/>
    </row>
    <row r="182" spans="1:2" x14ac:dyDescent="0.3">
      <c r="A182"/>
      <c r="B182"/>
    </row>
    <row r="183" spans="1:2" x14ac:dyDescent="0.3">
      <c r="A183"/>
      <c r="B183"/>
    </row>
    <row r="184" spans="1:2" x14ac:dyDescent="0.3">
      <c r="A184"/>
      <c r="B184"/>
    </row>
    <row r="185" spans="1:2" x14ac:dyDescent="0.3">
      <c r="A185"/>
      <c r="B185"/>
    </row>
    <row r="186" spans="1:2" x14ac:dyDescent="0.3">
      <c r="A186"/>
      <c r="B186"/>
    </row>
    <row r="187" spans="1:2" x14ac:dyDescent="0.3">
      <c r="A187"/>
      <c r="B187"/>
    </row>
    <row r="188" spans="1:2" x14ac:dyDescent="0.3">
      <c r="A188"/>
      <c r="B188"/>
    </row>
    <row r="189" spans="1:2" x14ac:dyDescent="0.3">
      <c r="A189"/>
      <c r="B189"/>
    </row>
    <row r="190" spans="1:2" x14ac:dyDescent="0.3">
      <c r="A190"/>
      <c r="B190"/>
    </row>
    <row r="191" spans="1:2" x14ac:dyDescent="0.3">
      <c r="A191"/>
      <c r="B191"/>
    </row>
    <row r="192" spans="1:2" x14ac:dyDescent="0.3">
      <c r="A192"/>
      <c r="B192"/>
    </row>
    <row r="193" spans="1:2" x14ac:dyDescent="0.3">
      <c r="A193"/>
      <c r="B193"/>
    </row>
    <row r="194" spans="1:2" x14ac:dyDescent="0.3">
      <c r="A194"/>
      <c r="B194"/>
    </row>
    <row r="195" spans="1:2" x14ac:dyDescent="0.3">
      <c r="A195"/>
      <c r="B195"/>
    </row>
    <row r="196" spans="1:2" x14ac:dyDescent="0.3">
      <c r="A196"/>
      <c r="B196"/>
    </row>
    <row r="197" spans="1:2" x14ac:dyDescent="0.3">
      <c r="A197"/>
      <c r="B197"/>
    </row>
    <row r="198" spans="1:2" x14ac:dyDescent="0.3">
      <c r="A198"/>
      <c r="B198"/>
    </row>
    <row r="199" spans="1:2" x14ac:dyDescent="0.3">
      <c r="A199"/>
      <c r="B199"/>
    </row>
    <row r="200" spans="1:2" x14ac:dyDescent="0.3">
      <c r="A200"/>
      <c r="B200"/>
    </row>
    <row r="201" spans="1:2" x14ac:dyDescent="0.3">
      <c r="A201"/>
      <c r="B201"/>
    </row>
    <row r="202" spans="1:2" x14ac:dyDescent="0.3">
      <c r="A202"/>
      <c r="B202"/>
    </row>
    <row r="203" spans="1:2" x14ac:dyDescent="0.3">
      <c r="A203"/>
      <c r="B203"/>
    </row>
    <row r="204" spans="1:2" x14ac:dyDescent="0.3">
      <c r="A204"/>
      <c r="B204"/>
    </row>
    <row r="205" spans="1:2" x14ac:dyDescent="0.3">
      <c r="A205"/>
      <c r="B205"/>
    </row>
    <row r="206" spans="1:2" x14ac:dyDescent="0.3">
      <c r="A206"/>
      <c r="B206"/>
    </row>
    <row r="207" spans="1:2" x14ac:dyDescent="0.3">
      <c r="A207"/>
      <c r="B207"/>
    </row>
    <row r="208" spans="1:2" x14ac:dyDescent="0.3">
      <c r="A208"/>
      <c r="B208"/>
    </row>
    <row r="209" spans="1:2" x14ac:dyDescent="0.3">
      <c r="A209"/>
      <c r="B209"/>
    </row>
    <row r="210" spans="1:2" x14ac:dyDescent="0.3">
      <c r="A210"/>
      <c r="B210"/>
    </row>
    <row r="211" spans="1:2" x14ac:dyDescent="0.3">
      <c r="A211"/>
      <c r="B211"/>
    </row>
    <row r="212" spans="1:2" x14ac:dyDescent="0.3">
      <c r="A212"/>
      <c r="B212"/>
    </row>
    <row r="213" spans="1:2" x14ac:dyDescent="0.3">
      <c r="A213"/>
      <c r="B213"/>
    </row>
    <row r="214" spans="1:2" x14ac:dyDescent="0.3">
      <c r="A214"/>
      <c r="B214"/>
    </row>
    <row r="215" spans="1:2" x14ac:dyDescent="0.3">
      <c r="A215"/>
      <c r="B215"/>
    </row>
    <row r="216" spans="1:2" x14ac:dyDescent="0.3">
      <c r="A216"/>
      <c r="B216"/>
    </row>
    <row r="217" spans="1:2" x14ac:dyDescent="0.3">
      <c r="A217"/>
      <c r="B217"/>
    </row>
    <row r="218" spans="1:2" x14ac:dyDescent="0.3">
      <c r="A218"/>
      <c r="B218"/>
    </row>
    <row r="219" spans="1:2" x14ac:dyDescent="0.3">
      <c r="A219"/>
      <c r="B219"/>
    </row>
    <row r="220" spans="1:2" x14ac:dyDescent="0.3">
      <c r="A220"/>
      <c r="B220"/>
    </row>
    <row r="221" spans="1:2" x14ac:dyDescent="0.3">
      <c r="A221"/>
      <c r="B221"/>
    </row>
    <row r="222" spans="1:2" x14ac:dyDescent="0.3">
      <c r="A222"/>
      <c r="B222"/>
    </row>
    <row r="223" spans="1:2" x14ac:dyDescent="0.3">
      <c r="A223"/>
      <c r="B223"/>
    </row>
    <row r="224" spans="1:2" x14ac:dyDescent="0.3">
      <c r="A224"/>
      <c r="B224"/>
    </row>
    <row r="225" spans="1:2" x14ac:dyDescent="0.3">
      <c r="A225"/>
      <c r="B225"/>
    </row>
    <row r="226" spans="1:2" x14ac:dyDescent="0.3">
      <c r="A226"/>
      <c r="B226"/>
    </row>
    <row r="227" spans="1:2" x14ac:dyDescent="0.3">
      <c r="A227"/>
      <c r="B227"/>
    </row>
    <row r="228" spans="1:2" x14ac:dyDescent="0.3">
      <c r="A228"/>
      <c r="B228"/>
    </row>
    <row r="229" spans="1:2" x14ac:dyDescent="0.3">
      <c r="A229"/>
      <c r="B229"/>
    </row>
    <row r="230" spans="1:2" x14ac:dyDescent="0.3">
      <c r="A230"/>
      <c r="B230"/>
    </row>
    <row r="231" spans="1:2" x14ac:dyDescent="0.3">
      <c r="A231"/>
      <c r="B231"/>
    </row>
    <row r="232" spans="1:2" x14ac:dyDescent="0.3">
      <c r="A232"/>
      <c r="B232"/>
    </row>
    <row r="233" spans="1:2" x14ac:dyDescent="0.3">
      <c r="A233"/>
      <c r="B233"/>
    </row>
    <row r="234" spans="1:2" x14ac:dyDescent="0.3">
      <c r="A234"/>
      <c r="B234"/>
    </row>
    <row r="235" spans="1:2" x14ac:dyDescent="0.3">
      <c r="A235"/>
      <c r="B235"/>
    </row>
    <row r="236" spans="1:2" x14ac:dyDescent="0.3">
      <c r="A236"/>
      <c r="B236"/>
    </row>
    <row r="237" spans="1:2" x14ac:dyDescent="0.3">
      <c r="A237"/>
      <c r="B237"/>
    </row>
    <row r="238" spans="1:2" x14ac:dyDescent="0.3">
      <c r="A238"/>
      <c r="B238"/>
    </row>
    <row r="239" spans="1:2" x14ac:dyDescent="0.3">
      <c r="A239"/>
      <c r="B239"/>
    </row>
    <row r="240" spans="1:2" x14ac:dyDescent="0.3">
      <c r="A240"/>
      <c r="B240"/>
    </row>
    <row r="241" spans="1:2" x14ac:dyDescent="0.3">
      <c r="A241"/>
      <c r="B241"/>
    </row>
    <row r="242" spans="1:2" x14ac:dyDescent="0.3">
      <c r="A242"/>
      <c r="B242"/>
    </row>
    <row r="243" spans="1:2" x14ac:dyDescent="0.3">
      <c r="A243"/>
      <c r="B243"/>
    </row>
    <row r="244" spans="1:2" x14ac:dyDescent="0.3">
      <c r="A244"/>
      <c r="B244"/>
    </row>
    <row r="245" spans="1:2" x14ac:dyDescent="0.3">
      <c r="A245"/>
      <c r="B245"/>
    </row>
    <row r="246" spans="1:2" x14ac:dyDescent="0.3">
      <c r="A246"/>
      <c r="B246"/>
    </row>
    <row r="247" spans="1:2" x14ac:dyDescent="0.3">
      <c r="A247"/>
      <c r="B247"/>
    </row>
    <row r="248" spans="1:2" x14ac:dyDescent="0.3">
      <c r="A248"/>
      <c r="B248"/>
    </row>
    <row r="249" spans="1:2" x14ac:dyDescent="0.3">
      <c r="A249"/>
      <c r="B249"/>
    </row>
    <row r="250" spans="1:2" x14ac:dyDescent="0.3">
      <c r="A250"/>
      <c r="B250"/>
    </row>
    <row r="251" spans="1:2" x14ac:dyDescent="0.3">
      <c r="A251"/>
      <c r="B251"/>
    </row>
    <row r="252" spans="1:2" x14ac:dyDescent="0.3">
      <c r="A252"/>
      <c r="B252"/>
    </row>
    <row r="253" spans="1:2" x14ac:dyDescent="0.3">
      <c r="A253"/>
      <c r="B253"/>
    </row>
    <row r="254" spans="1:2" x14ac:dyDescent="0.3">
      <c r="A254"/>
      <c r="B254"/>
    </row>
    <row r="255" spans="1:2" x14ac:dyDescent="0.3">
      <c r="A255"/>
      <c r="B255"/>
    </row>
    <row r="256" spans="1:2" x14ac:dyDescent="0.3">
      <c r="A256"/>
      <c r="B256"/>
    </row>
    <row r="257" spans="1:2" x14ac:dyDescent="0.3">
      <c r="A257"/>
      <c r="B257"/>
    </row>
    <row r="258" spans="1:2" x14ac:dyDescent="0.3">
      <c r="A258"/>
      <c r="B258"/>
    </row>
    <row r="259" spans="1:2" x14ac:dyDescent="0.3">
      <c r="A259"/>
      <c r="B259"/>
    </row>
    <row r="260" spans="1:2" x14ac:dyDescent="0.3">
      <c r="A260"/>
      <c r="B260"/>
    </row>
    <row r="261" spans="1:2" x14ac:dyDescent="0.3">
      <c r="A261"/>
      <c r="B261"/>
    </row>
    <row r="262" spans="1:2" x14ac:dyDescent="0.3">
      <c r="A262"/>
      <c r="B262"/>
    </row>
    <row r="263" spans="1:2" x14ac:dyDescent="0.3">
      <c r="A263"/>
      <c r="B263"/>
    </row>
    <row r="264" spans="1:2" x14ac:dyDescent="0.3">
      <c r="A264"/>
      <c r="B264"/>
    </row>
    <row r="265" spans="1:2" x14ac:dyDescent="0.3">
      <c r="A265"/>
      <c r="B265"/>
    </row>
    <row r="266" spans="1:2" x14ac:dyDescent="0.3">
      <c r="A266"/>
      <c r="B266"/>
    </row>
    <row r="267" spans="1:2" x14ac:dyDescent="0.3">
      <c r="A267"/>
      <c r="B267"/>
    </row>
    <row r="268" spans="1:2" x14ac:dyDescent="0.3">
      <c r="A268"/>
      <c r="B268"/>
    </row>
    <row r="269" spans="1:2" x14ac:dyDescent="0.3">
      <c r="A269"/>
      <c r="B269"/>
    </row>
    <row r="270" spans="1:2" x14ac:dyDescent="0.3">
      <c r="A270"/>
      <c r="B270"/>
    </row>
    <row r="271" spans="1:2" x14ac:dyDescent="0.3">
      <c r="A271"/>
      <c r="B271"/>
    </row>
    <row r="272" spans="1:2" x14ac:dyDescent="0.3">
      <c r="A272"/>
      <c r="B272"/>
    </row>
    <row r="273" spans="1:2" x14ac:dyDescent="0.3">
      <c r="A273"/>
      <c r="B273"/>
    </row>
    <row r="274" spans="1:2" x14ac:dyDescent="0.3">
      <c r="A274"/>
      <c r="B274"/>
    </row>
    <row r="275" spans="1:2" x14ac:dyDescent="0.3">
      <c r="A275"/>
      <c r="B275"/>
    </row>
    <row r="276" spans="1:2" x14ac:dyDescent="0.3">
      <c r="A276"/>
      <c r="B276"/>
    </row>
    <row r="277" spans="1:2" x14ac:dyDescent="0.3">
      <c r="A277"/>
      <c r="B277"/>
    </row>
    <row r="278" spans="1:2" x14ac:dyDescent="0.3">
      <c r="A278"/>
      <c r="B278"/>
    </row>
    <row r="279" spans="1:2" x14ac:dyDescent="0.3">
      <c r="A279"/>
      <c r="B279"/>
    </row>
    <row r="280" spans="1:2" x14ac:dyDescent="0.3">
      <c r="A280"/>
      <c r="B280"/>
    </row>
    <row r="281" spans="1:2" x14ac:dyDescent="0.3">
      <c r="A281"/>
      <c r="B281"/>
    </row>
    <row r="282" spans="1:2" x14ac:dyDescent="0.3">
      <c r="A282"/>
      <c r="B282"/>
    </row>
    <row r="283" spans="1:2" x14ac:dyDescent="0.3">
      <c r="A283"/>
      <c r="B283"/>
    </row>
    <row r="284" spans="1:2" x14ac:dyDescent="0.3">
      <c r="A284"/>
      <c r="B284"/>
    </row>
    <row r="285" spans="1:2" x14ac:dyDescent="0.3">
      <c r="A285"/>
      <c r="B285"/>
    </row>
    <row r="286" spans="1:2" x14ac:dyDescent="0.3">
      <c r="A286"/>
      <c r="B286"/>
    </row>
    <row r="287" spans="1:2" x14ac:dyDescent="0.3">
      <c r="A287"/>
      <c r="B287"/>
    </row>
    <row r="288" spans="1:2" x14ac:dyDescent="0.3">
      <c r="A288"/>
      <c r="B288"/>
    </row>
    <row r="289" spans="1:2" x14ac:dyDescent="0.3">
      <c r="A289"/>
      <c r="B289"/>
    </row>
    <row r="290" spans="1:2" x14ac:dyDescent="0.3">
      <c r="A290"/>
      <c r="B290"/>
    </row>
    <row r="291" spans="1:2" x14ac:dyDescent="0.3">
      <c r="A291"/>
      <c r="B291"/>
    </row>
    <row r="292" spans="1:2" x14ac:dyDescent="0.3">
      <c r="A292"/>
      <c r="B292"/>
    </row>
    <row r="293" spans="1:2" x14ac:dyDescent="0.3">
      <c r="A293"/>
      <c r="B293"/>
    </row>
    <row r="294" spans="1:2" x14ac:dyDescent="0.3">
      <c r="A294"/>
      <c r="B294"/>
    </row>
    <row r="295" spans="1:2" x14ac:dyDescent="0.3">
      <c r="A295"/>
      <c r="B295"/>
    </row>
    <row r="296" spans="1:2" x14ac:dyDescent="0.3">
      <c r="A296"/>
      <c r="B296"/>
    </row>
    <row r="297" spans="1:2" x14ac:dyDescent="0.3">
      <c r="A297"/>
      <c r="B297"/>
    </row>
    <row r="298" spans="1:2" x14ac:dyDescent="0.3">
      <c r="A298"/>
      <c r="B298"/>
    </row>
    <row r="299" spans="1:2" x14ac:dyDescent="0.3">
      <c r="A299"/>
      <c r="B299"/>
    </row>
    <row r="300" spans="1:2" x14ac:dyDescent="0.3">
      <c r="A300"/>
      <c r="B300"/>
    </row>
    <row r="301" spans="1:2" x14ac:dyDescent="0.3">
      <c r="A301"/>
      <c r="B301"/>
    </row>
    <row r="302" spans="1:2" x14ac:dyDescent="0.3">
      <c r="A302"/>
      <c r="B302"/>
    </row>
    <row r="303" spans="1:2" x14ac:dyDescent="0.3">
      <c r="A303"/>
      <c r="B303"/>
    </row>
    <row r="304" spans="1:2" x14ac:dyDescent="0.3">
      <c r="A304"/>
      <c r="B304"/>
    </row>
    <row r="305" spans="1:2" x14ac:dyDescent="0.3">
      <c r="A305"/>
      <c r="B305"/>
    </row>
    <row r="306" spans="1:2" x14ac:dyDescent="0.3">
      <c r="A306"/>
      <c r="B306"/>
    </row>
    <row r="307" spans="1:2" x14ac:dyDescent="0.3">
      <c r="A307"/>
      <c r="B307"/>
    </row>
    <row r="308" spans="1:2" x14ac:dyDescent="0.3">
      <c r="A308"/>
      <c r="B308"/>
    </row>
    <row r="309" spans="1:2" x14ac:dyDescent="0.3">
      <c r="A309"/>
      <c r="B309"/>
    </row>
    <row r="310" spans="1:2" x14ac:dyDescent="0.3">
      <c r="A310"/>
      <c r="B310"/>
    </row>
    <row r="311" spans="1:2" x14ac:dyDescent="0.3">
      <c r="A311"/>
      <c r="B311"/>
    </row>
    <row r="312" spans="1:2" x14ac:dyDescent="0.3">
      <c r="A312"/>
      <c r="B312"/>
    </row>
    <row r="313" spans="1:2" x14ac:dyDescent="0.3">
      <c r="A313"/>
      <c r="B313"/>
    </row>
    <row r="314" spans="1:2" x14ac:dyDescent="0.3">
      <c r="A314"/>
      <c r="B314"/>
    </row>
    <row r="315" spans="1:2" x14ac:dyDescent="0.3">
      <c r="A315"/>
      <c r="B315"/>
    </row>
    <row r="316" spans="1:2" x14ac:dyDescent="0.3">
      <c r="A316"/>
      <c r="B316"/>
    </row>
    <row r="317" spans="1:2" x14ac:dyDescent="0.3">
      <c r="A317"/>
      <c r="B317"/>
    </row>
    <row r="318" spans="1:2" x14ac:dyDescent="0.3">
      <c r="A318"/>
      <c r="B318"/>
    </row>
    <row r="319" spans="1:2" x14ac:dyDescent="0.3">
      <c r="A319"/>
      <c r="B319"/>
    </row>
    <row r="320" spans="1:2" x14ac:dyDescent="0.3">
      <c r="A320"/>
      <c r="B320"/>
    </row>
    <row r="321" spans="1:2" x14ac:dyDescent="0.3">
      <c r="A321"/>
      <c r="B321"/>
    </row>
    <row r="322" spans="1:2" x14ac:dyDescent="0.3">
      <c r="A322"/>
      <c r="B322"/>
    </row>
    <row r="323" spans="1:2" x14ac:dyDescent="0.3">
      <c r="A323"/>
      <c r="B323"/>
    </row>
    <row r="324" spans="1:2" x14ac:dyDescent="0.3">
      <c r="A324"/>
      <c r="B324"/>
    </row>
    <row r="325" spans="1:2" x14ac:dyDescent="0.3">
      <c r="A325"/>
      <c r="B325"/>
    </row>
    <row r="326" spans="1:2" x14ac:dyDescent="0.3">
      <c r="A326"/>
      <c r="B326"/>
    </row>
    <row r="327" spans="1:2" x14ac:dyDescent="0.3">
      <c r="A327"/>
      <c r="B327"/>
    </row>
    <row r="328" spans="1:2" x14ac:dyDescent="0.3">
      <c r="A328"/>
      <c r="B328"/>
    </row>
    <row r="329" spans="1:2" x14ac:dyDescent="0.3">
      <c r="A329"/>
      <c r="B329"/>
    </row>
    <row r="330" spans="1:2" x14ac:dyDescent="0.3">
      <c r="A330"/>
      <c r="B330"/>
    </row>
    <row r="331" spans="1:2" x14ac:dyDescent="0.3">
      <c r="A331"/>
      <c r="B331"/>
    </row>
    <row r="332" spans="1:2" x14ac:dyDescent="0.3">
      <c r="A332"/>
      <c r="B332"/>
    </row>
    <row r="333" spans="1:2" x14ac:dyDescent="0.3">
      <c r="A333"/>
      <c r="B333"/>
    </row>
    <row r="334" spans="1:2" x14ac:dyDescent="0.3">
      <c r="A334"/>
      <c r="B334"/>
    </row>
    <row r="335" spans="1:2" x14ac:dyDescent="0.3">
      <c r="A335"/>
      <c r="B335"/>
    </row>
    <row r="336" spans="1:2" x14ac:dyDescent="0.3">
      <c r="A336"/>
      <c r="B336"/>
    </row>
    <row r="337" spans="1:2" x14ac:dyDescent="0.3">
      <c r="A337"/>
      <c r="B337"/>
    </row>
    <row r="338" spans="1:2" x14ac:dyDescent="0.3">
      <c r="A338"/>
      <c r="B338"/>
    </row>
    <row r="339" spans="1:2" x14ac:dyDescent="0.3">
      <c r="A339"/>
      <c r="B339"/>
    </row>
    <row r="340" spans="1:2" x14ac:dyDescent="0.3">
      <c r="A340"/>
      <c r="B340"/>
    </row>
    <row r="341" spans="1:2" x14ac:dyDescent="0.3">
      <c r="A341"/>
      <c r="B341"/>
    </row>
    <row r="342" spans="1:2" x14ac:dyDescent="0.3">
      <c r="A342"/>
      <c r="B342"/>
    </row>
    <row r="343" spans="1:2" x14ac:dyDescent="0.3">
      <c r="A343"/>
      <c r="B343"/>
    </row>
    <row r="344" spans="1:2" x14ac:dyDescent="0.3">
      <c r="A344"/>
      <c r="B344"/>
    </row>
    <row r="345" spans="1:2" x14ac:dyDescent="0.3">
      <c r="A345"/>
      <c r="B345"/>
    </row>
    <row r="346" spans="1:2" x14ac:dyDescent="0.3">
      <c r="A346"/>
      <c r="B346"/>
    </row>
    <row r="347" spans="1:2" x14ac:dyDescent="0.3">
      <c r="A347"/>
      <c r="B347"/>
    </row>
    <row r="348" spans="1:2" x14ac:dyDescent="0.3">
      <c r="A348"/>
      <c r="B348"/>
    </row>
    <row r="349" spans="1:2" x14ac:dyDescent="0.3">
      <c r="A349"/>
      <c r="B349"/>
    </row>
    <row r="350" spans="1:2" x14ac:dyDescent="0.3">
      <c r="A350"/>
      <c r="B350"/>
    </row>
    <row r="351" spans="1:2" x14ac:dyDescent="0.3">
      <c r="A351"/>
      <c r="B351"/>
    </row>
    <row r="352" spans="1:2" x14ac:dyDescent="0.3">
      <c r="A352"/>
      <c r="B352"/>
    </row>
    <row r="353" spans="1:2" x14ac:dyDescent="0.3">
      <c r="A353"/>
      <c r="B353"/>
    </row>
    <row r="354" spans="1:2" x14ac:dyDescent="0.3">
      <c r="A354"/>
      <c r="B354"/>
    </row>
    <row r="355" spans="1:2" x14ac:dyDescent="0.3">
      <c r="A355"/>
      <c r="B355"/>
    </row>
    <row r="356" spans="1:2" x14ac:dyDescent="0.3">
      <c r="A356"/>
      <c r="B356"/>
    </row>
    <row r="357" spans="1:2" x14ac:dyDescent="0.3">
      <c r="A357"/>
      <c r="B357"/>
    </row>
    <row r="358" spans="1:2" x14ac:dyDescent="0.3">
      <c r="A358"/>
      <c r="B358"/>
    </row>
    <row r="359" spans="1:2" x14ac:dyDescent="0.3">
      <c r="A359"/>
      <c r="B359"/>
    </row>
    <row r="360" spans="1:2" x14ac:dyDescent="0.3">
      <c r="A360"/>
      <c r="B360"/>
    </row>
    <row r="361" spans="1:2" x14ac:dyDescent="0.3">
      <c r="A361"/>
      <c r="B361"/>
    </row>
    <row r="362" spans="1:2" x14ac:dyDescent="0.3">
      <c r="A362"/>
      <c r="B362"/>
    </row>
    <row r="363" spans="1:2" x14ac:dyDescent="0.3">
      <c r="A363"/>
      <c r="B363"/>
    </row>
    <row r="364" spans="1:2" x14ac:dyDescent="0.3">
      <c r="A364"/>
      <c r="B364"/>
    </row>
    <row r="365" spans="1:2" x14ac:dyDescent="0.3">
      <c r="A365"/>
      <c r="B365"/>
    </row>
    <row r="366" spans="1:2" x14ac:dyDescent="0.3">
      <c r="A366"/>
      <c r="B366"/>
    </row>
    <row r="367" spans="1:2" x14ac:dyDescent="0.3">
      <c r="A367"/>
      <c r="B367"/>
    </row>
    <row r="368" spans="1:2" x14ac:dyDescent="0.3">
      <c r="A368"/>
      <c r="B368"/>
    </row>
    <row r="369" spans="1:2" x14ac:dyDescent="0.3">
      <c r="A369"/>
      <c r="B369"/>
    </row>
    <row r="370" spans="1:2" x14ac:dyDescent="0.3">
      <c r="A370"/>
      <c r="B370"/>
    </row>
    <row r="371" spans="1:2" x14ac:dyDescent="0.3">
      <c r="A371"/>
      <c r="B371"/>
    </row>
    <row r="372" spans="1:2" x14ac:dyDescent="0.3">
      <c r="A372"/>
      <c r="B372"/>
    </row>
    <row r="373" spans="1:2" x14ac:dyDescent="0.3">
      <c r="A373"/>
      <c r="B373"/>
    </row>
    <row r="374" spans="1:2" x14ac:dyDescent="0.3">
      <c r="A374"/>
      <c r="B374"/>
    </row>
    <row r="375" spans="1:2" x14ac:dyDescent="0.3">
      <c r="A375"/>
      <c r="B375"/>
    </row>
    <row r="376" spans="1:2" x14ac:dyDescent="0.3">
      <c r="A376"/>
      <c r="B376"/>
    </row>
    <row r="377" spans="1:2" x14ac:dyDescent="0.3">
      <c r="A377"/>
      <c r="B377"/>
    </row>
    <row r="378" spans="1:2" x14ac:dyDescent="0.3">
      <c r="A378"/>
      <c r="B378"/>
    </row>
    <row r="379" spans="1:2" x14ac:dyDescent="0.3">
      <c r="A379"/>
      <c r="B379"/>
    </row>
    <row r="380" spans="1:2" x14ac:dyDescent="0.3">
      <c r="A380"/>
      <c r="B380"/>
    </row>
    <row r="381" spans="1:2" x14ac:dyDescent="0.3">
      <c r="A381"/>
      <c r="B381"/>
    </row>
    <row r="382" spans="1:2" x14ac:dyDescent="0.3">
      <c r="A382"/>
      <c r="B382"/>
    </row>
    <row r="383" spans="1:2" x14ac:dyDescent="0.3">
      <c r="A383"/>
      <c r="B383"/>
    </row>
    <row r="384" spans="1:2" x14ac:dyDescent="0.3">
      <c r="A384"/>
      <c r="B384"/>
    </row>
    <row r="385" spans="1:2" x14ac:dyDescent="0.3">
      <c r="A385"/>
      <c r="B385"/>
    </row>
    <row r="386" spans="1:2" x14ac:dyDescent="0.3">
      <c r="A386"/>
      <c r="B386"/>
    </row>
    <row r="387" spans="1:2" x14ac:dyDescent="0.3">
      <c r="A387"/>
      <c r="B387"/>
    </row>
    <row r="388" spans="1:2" x14ac:dyDescent="0.3">
      <c r="A388"/>
      <c r="B388"/>
    </row>
    <row r="389" spans="1:2" x14ac:dyDescent="0.3">
      <c r="A389"/>
      <c r="B389"/>
    </row>
    <row r="390" spans="1:2" x14ac:dyDescent="0.3">
      <c r="A390"/>
      <c r="B390"/>
    </row>
    <row r="391" spans="1:2" x14ac:dyDescent="0.3">
      <c r="A391"/>
      <c r="B391"/>
    </row>
    <row r="392" spans="1:2" x14ac:dyDescent="0.3">
      <c r="A392"/>
      <c r="B392"/>
    </row>
    <row r="393" spans="1:2" x14ac:dyDescent="0.3">
      <c r="A393"/>
      <c r="B393"/>
    </row>
    <row r="394" spans="1:2" x14ac:dyDescent="0.3">
      <c r="A394"/>
      <c r="B394"/>
    </row>
    <row r="395" spans="1:2" x14ac:dyDescent="0.3">
      <c r="A395"/>
      <c r="B395"/>
    </row>
    <row r="396" spans="1:2" x14ac:dyDescent="0.3">
      <c r="A396"/>
      <c r="B396"/>
    </row>
    <row r="397" spans="1:2" x14ac:dyDescent="0.3">
      <c r="A397"/>
      <c r="B397"/>
    </row>
    <row r="398" spans="1:2" x14ac:dyDescent="0.3">
      <c r="A398"/>
      <c r="B398"/>
    </row>
    <row r="399" spans="1:2" x14ac:dyDescent="0.3">
      <c r="A399"/>
      <c r="B399"/>
    </row>
    <row r="400" spans="1:2" x14ac:dyDescent="0.3">
      <c r="A400"/>
      <c r="B400"/>
    </row>
    <row r="401" spans="1:2" x14ac:dyDescent="0.3">
      <c r="A401"/>
      <c r="B401"/>
    </row>
    <row r="402" spans="1:2" x14ac:dyDescent="0.3">
      <c r="A402"/>
      <c r="B402"/>
    </row>
    <row r="403" spans="1:2" x14ac:dyDescent="0.3">
      <c r="A403"/>
      <c r="B403"/>
    </row>
    <row r="404" spans="1:2" x14ac:dyDescent="0.3">
      <c r="A404"/>
      <c r="B404"/>
    </row>
    <row r="405" spans="1:2" x14ac:dyDescent="0.3">
      <c r="A405"/>
      <c r="B405"/>
    </row>
    <row r="406" spans="1:2" x14ac:dyDescent="0.3">
      <c r="A406"/>
      <c r="B406"/>
    </row>
    <row r="407" spans="1:2" x14ac:dyDescent="0.3">
      <c r="A407"/>
      <c r="B407"/>
    </row>
    <row r="408" spans="1:2" x14ac:dyDescent="0.3">
      <c r="A408"/>
      <c r="B408"/>
    </row>
    <row r="409" spans="1:2" x14ac:dyDescent="0.3">
      <c r="A409"/>
      <c r="B409"/>
    </row>
    <row r="410" spans="1:2" x14ac:dyDescent="0.3">
      <c r="A410"/>
      <c r="B410"/>
    </row>
    <row r="411" spans="1:2" x14ac:dyDescent="0.3">
      <c r="A411"/>
      <c r="B411"/>
    </row>
    <row r="412" spans="1:2" x14ac:dyDescent="0.3">
      <c r="A412"/>
      <c r="B412"/>
    </row>
    <row r="413" spans="1:2" x14ac:dyDescent="0.3">
      <c r="A413"/>
      <c r="B413"/>
    </row>
    <row r="414" spans="1:2" x14ac:dyDescent="0.3">
      <c r="A414"/>
      <c r="B414"/>
    </row>
    <row r="415" spans="1:2" x14ac:dyDescent="0.3">
      <c r="A415"/>
      <c r="B415"/>
    </row>
    <row r="416" spans="1:2" x14ac:dyDescent="0.3">
      <c r="A416"/>
      <c r="B416"/>
    </row>
    <row r="417" spans="1:2" x14ac:dyDescent="0.3">
      <c r="A417"/>
      <c r="B417"/>
    </row>
    <row r="418" spans="1:2" x14ac:dyDescent="0.3">
      <c r="A418"/>
      <c r="B418"/>
    </row>
    <row r="419" spans="1:2" x14ac:dyDescent="0.3">
      <c r="A419"/>
      <c r="B419"/>
    </row>
    <row r="420" spans="1:2" x14ac:dyDescent="0.3">
      <c r="A420"/>
      <c r="B420"/>
    </row>
    <row r="421" spans="1:2" x14ac:dyDescent="0.3">
      <c r="A421"/>
      <c r="B421"/>
    </row>
    <row r="422" spans="1:2" x14ac:dyDescent="0.3">
      <c r="A422"/>
      <c r="B422"/>
    </row>
    <row r="423" spans="1:2" x14ac:dyDescent="0.3">
      <c r="A423"/>
      <c r="B423"/>
    </row>
    <row r="424" spans="1:2" x14ac:dyDescent="0.3">
      <c r="A424"/>
      <c r="B424"/>
    </row>
    <row r="425" spans="1:2" x14ac:dyDescent="0.3">
      <c r="A425"/>
      <c r="B425"/>
    </row>
    <row r="426" spans="1:2" x14ac:dyDescent="0.3">
      <c r="A426"/>
      <c r="B426"/>
    </row>
    <row r="427" spans="1:2" x14ac:dyDescent="0.3">
      <c r="A427"/>
      <c r="B427"/>
    </row>
    <row r="428" spans="1:2" x14ac:dyDescent="0.3">
      <c r="A428"/>
      <c r="B428"/>
    </row>
    <row r="429" spans="1:2" x14ac:dyDescent="0.3">
      <c r="A429"/>
      <c r="B429"/>
    </row>
    <row r="430" spans="1:2" x14ac:dyDescent="0.3">
      <c r="A430"/>
      <c r="B430"/>
    </row>
    <row r="431" spans="1:2" x14ac:dyDescent="0.3">
      <c r="A431"/>
      <c r="B431"/>
    </row>
    <row r="432" spans="1:2" x14ac:dyDescent="0.3">
      <c r="A432"/>
      <c r="B432"/>
    </row>
    <row r="433" spans="1:2" x14ac:dyDescent="0.3">
      <c r="A433"/>
      <c r="B433"/>
    </row>
    <row r="434" spans="1:2" x14ac:dyDescent="0.3">
      <c r="A434"/>
      <c r="B434"/>
    </row>
    <row r="435" spans="1:2" x14ac:dyDescent="0.3">
      <c r="A435"/>
      <c r="B435"/>
    </row>
    <row r="436" spans="1:2" x14ac:dyDescent="0.3">
      <c r="A436"/>
      <c r="B436"/>
    </row>
    <row r="437" spans="1:2" x14ac:dyDescent="0.3">
      <c r="A437"/>
      <c r="B437"/>
    </row>
    <row r="438" spans="1:2" x14ac:dyDescent="0.3">
      <c r="A438"/>
      <c r="B438"/>
    </row>
    <row r="439" spans="1:2" x14ac:dyDescent="0.3">
      <c r="A439"/>
      <c r="B439"/>
    </row>
    <row r="440" spans="1:2" x14ac:dyDescent="0.3">
      <c r="A440"/>
      <c r="B440"/>
    </row>
    <row r="441" spans="1:2" x14ac:dyDescent="0.3">
      <c r="A441"/>
      <c r="B441"/>
    </row>
    <row r="442" spans="1:2" x14ac:dyDescent="0.3">
      <c r="A442"/>
      <c r="B442"/>
    </row>
    <row r="443" spans="1:2" x14ac:dyDescent="0.3">
      <c r="A443"/>
      <c r="B443"/>
    </row>
    <row r="444" spans="1:2" x14ac:dyDescent="0.3">
      <c r="A444"/>
      <c r="B444"/>
    </row>
    <row r="445" spans="1:2" x14ac:dyDescent="0.3">
      <c r="A445"/>
      <c r="B445"/>
    </row>
    <row r="446" spans="1:2" x14ac:dyDescent="0.3">
      <c r="A446"/>
      <c r="B446"/>
    </row>
    <row r="447" spans="1:2" x14ac:dyDescent="0.3">
      <c r="A447"/>
      <c r="B447"/>
    </row>
    <row r="448" spans="1:2" x14ac:dyDescent="0.3">
      <c r="A448"/>
      <c r="B448"/>
    </row>
    <row r="449" spans="1:2" x14ac:dyDescent="0.3">
      <c r="A449"/>
      <c r="B449"/>
    </row>
    <row r="450" spans="1:2" x14ac:dyDescent="0.3">
      <c r="A450"/>
      <c r="B450"/>
    </row>
    <row r="451" spans="1:2" x14ac:dyDescent="0.3">
      <c r="A451"/>
      <c r="B451"/>
    </row>
    <row r="452" spans="1:2" x14ac:dyDescent="0.3">
      <c r="A452"/>
      <c r="B452"/>
    </row>
    <row r="453" spans="1:2" x14ac:dyDescent="0.3">
      <c r="A453"/>
      <c r="B453"/>
    </row>
    <row r="454" spans="1:2" x14ac:dyDescent="0.3">
      <c r="A454"/>
      <c r="B454"/>
    </row>
    <row r="455" spans="1:2" x14ac:dyDescent="0.3">
      <c r="A455"/>
      <c r="B455"/>
    </row>
    <row r="456" spans="1:2" x14ac:dyDescent="0.3">
      <c r="A456"/>
      <c r="B456"/>
    </row>
    <row r="457" spans="1:2" x14ac:dyDescent="0.3">
      <c r="A457"/>
      <c r="B457"/>
    </row>
    <row r="458" spans="1:2" x14ac:dyDescent="0.3">
      <c r="A458"/>
      <c r="B458"/>
    </row>
    <row r="459" spans="1:2" x14ac:dyDescent="0.3">
      <c r="A459"/>
      <c r="B459"/>
    </row>
    <row r="460" spans="1:2" x14ac:dyDescent="0.3">
      <c r="A460"/>
      <c r="B460"/>
    </row>
    <row r="461" spans="1:2" x14ac:dyDescent="0.3">
      <c r="A461"/>
      <c r="B461"/>
    </row>
    <row r="462" spans="1:2" x14ac:dyDescent="0.3">
      <c r="A462"/>
      <c r="B462"/>
    </row>
    <row r="463" spans="1:2" x14ac:dyDescent="0.3">
      <c r="A463"/>
      <c r="B463"/>
    </row>
    <row r="464" spans="1:2" x14ac:dyDescent="0.3">
      <c r="A464"/>
      <c r="B464"/>
    </row>
    <row r="465" spans="1:2" x14ac:dyDescent="0.3">
      <c r="A465"/>
      <c r="B465"/>
    </row>
    <row r="466" spans="1:2" x14ac:dyDescent="0.3">
      <c r="A466"/>
      <c r="B466"/>
    </row>
    <row r="467" spans="1:2" x14ac:dyDescent="0.3">
      <c r="A467"/>
      <c r="B467"/>
    </row>
    <row r="468" spans="1:2" x14ac:dyDescent="0.3">
      <c r="A468"/>
      <c r="B468"/>
    </row>
    <row r="469" spans="1:2" x14ac:dyDescent="0.3">
      <c r="A469"/>
      <c r="B469"/>
    </row>
    <row r="470" spans="1:2" x14ac:dyDescent="0.3">
      <c r="A470"/>
      <c r="B470"/>
    </row>
    <row r="471" spans="1:2" x14ac:dyDescent="0.3">
      <c r="A471"/>
      <c r="B471"/>
    </row>
    <row r="472" spans="1:2" x14ac:dyDescent="0.3">
      <c r="A472"/>
      <c r="B472"/>
    </row>
    <row r="473" spans="1:2" x14ac:dyDescent="0.3">
      <c r="A473"/>
      <c r="B473"/>
    </row>
    <row r="474" spans="1:2" x14ac:dyDescent="0.3">
      <c r="A474"/>
      <c r="B474"/>
    </row>
    <row r="475" spans="1:2" x14ac:dyDescent="0.3">
      <c r="A475"/>
      <c r="B475"/>
    </row>
    <row r="476" spans="1:2" x14ac:dyDescent="0.3">
      <c r="A476"/>
      <c r="B476"/>
    </row>
    <row r="477" spans="1:2" x14ac:dyDescent="0.3">
      <c r="A477"/>
      <c r="B477"/>
    </row>
    <row r="478" spans="1:2" x14ac:dyDescent="0.3">
      <c r="A478"/>
      <c r="B478"/>
    </row>
    <row r="479" spans="1:2" x14ac:dyDescent="0.3">
      <c r="A479"/>
      <c r="B479"/>
    </row>
    <row r="480" spans="1:2" x14ac:dyDescent="0.3">
      <c r="A480"/>
      <c r="B480"/>
    </row>
    <row r="481" spans="1:2" x14ac:dyDescent="0.3">
      <c r="A481"/>
      <c r="B481"/>
    </row>
    <row r="482" spans="1:2" x14ac:dyDescent="0.3">
      <c r="A482"/>
      <c r="B482"/>
    </row>
    <row r="483" spans="1:2" x14ac:dyDescent="0.3">
      <c r="A483"/>
      <c r="B483"/>
    </row>
    <row r="484" spans="1:2" x14ac:dyDescent="0.3">
      <c r="A484"/>
      <c r="B484"/>
    </row>
    <row r="485" spans="1:2" x14ac:dyDescent="0.3">
      <c r="A485"/>
      <c r="B485"/>
    </row>
    <row r="486" spans="1:2" x14ac:dyDescent="0.3">
      <c r="A486"/>
      <c r="B486"/>
    </row>
    <row r="487" spans="1:2" x14ac:dyDescent="0.3">
      <c r="A487"/>
      <c r="B487"/>
    </row>
    <row r="488" spans="1:2" x14ac:dyDescent="0.3">
      <c r="A488"/>
      <c r="B488"/>
    </row>
    <row r="489" spans="1:2" x14ac:dyDescent="0.3">
      <c r="A489"/>
      <c r="B489"/>
    </row>
    <row r="490" spans="1:2" x14ac:dyDescent="0.3">
      <c r="A490"/>
      <c r="B490"/>
    </row>
    <row r="491" spans="1:2" x14ac:dyDescent="0.3">
      <c r="A491"/>
      <c r="B491"/>
    </row>
    <row r="492" spans="1:2" x14ac:dyDescent="0.3">
      <c r="A492"/>
      <c r="B492"/>
    </row>
    <row r="493" spans="1:2" x14ac:dyDescent="0.3">
      <c r="A493"/>
      <c r="B493"/>
    </row>
    <row r="494" spans="1:2" x14ac:dyDescent="0.3">
      <c r="A494"/>
      <c r="B494"/>
    </row>
    <row r="495" spans="1:2" x14ac:dyDescent="0.3">
      <c r="A495"/>
      <c r="B495"/>
    </row>
    <row r="496" spans="1:2" x14ac:dyDescent="0.3">
      <c r="A496"/>
      <c r="B496"/>
    </row>
    <row r="497" spans="1:2" x14ac:dyDescent="0.3">
      <c r="A497"/>
      <c r="B497"/>
    </row>
    <row r="498" spans="1:2" x14ac:dyDescent="0.3">
      <c r="A498"/>
      <c r="B498"/>
    </row>
    <row r="499" spans="1:2" x14ac:dyDescent="0.3">
      <c r="A499"/>
      <c r="B499"/>
    </row>
    <row r="500" spans="1:2" x14ac:dyDescent="0.3">
      <c r="A500"/>
      <c r="B500"/>
    </row>
    <row r="501" spans="1:2" x14ac:dyDescent="0.3">
      <c r="A501"/>
      <c r="B501"/>
    </row>
    <row r="502" spans="1:2" x14ac:dyDescent="0.3">
      <c r="A502"/>
      <c r="B502"/>
    </row>
    <row r="503" spans="1:2" x14ac:dyDescent="0.3">
      <c r="A503"/>
      <c r="B503"/>
    </row>
    <row r="504" spans="1:2" x14ac:dyDescent="0.3">
      <c r="A504"/>
      <c r="B504"/>
    </row>
    <row r="505" spans="1:2" x14ac:dyDescent="0.3">
      <c r="A505"/>
      <c r="B505"/>
    </row>
    <row r="506" spans="1:2" x14ac:dyDescent="0.3">
      <c r="A506"/>
      <c r="B506"/>
    </row>
    <row r="507" spans="1:2" x14ac:dyDescent="0.3">
      <c r="A507"/>
      <c r="B507"/>
    </row>
    <row r="508" spans="1:2" x14ac:dyDescent="0.3">
      <c r="A508"/>
      <c r="B508"/>
    </row>
    <row r="509" spans="1:2" x14ac:dyDescent="0.3">
      <c r="A509"/>
      <c r="B509"/>
    </row>
    <row r="510" spans="1:2" x14ac:dyDescent="0.3">
      <c r="A510"/>
      <c r="B510"/>
    </row>
    <row r="511" spans="1:2" x14ac:dyDescent="0.3">
      <c r="A511"/>
      <c r="B511"/>
    </row>
    <row r="512" spans="1:2" x14ac:dyDescent="0.3">
      <c r="A512"/>
      <c r="B512"/>
    </row>
    <row r="513" spans="1:2" x14ac:dyDescent="0.3">
      <c r="A513"/>
      <c r="B513"/>
    </row>
    <row r="514" spans="1:2" x14ac:dyDescent="0.3">
      <c r="A514"/>
      <c r="B514"/>
    </row>
    <row r="515" spans="1:2" x14ac:dyDescent="0.3">
      <c r="A515"/>
      <c r="B515"/>
    </row>
    <row r="516" spans="1:2" x14ac:dyDescent="0.3">
      <c r="A516"/>
      <c r="B516"/>
    </row>
    <row r="517" spans="1:2" x14ac:dyDescent="0.3">
      <c r="A517"/>
      <c r="B517"/>
    </row>
    <row r="518" spans="1:2" x14ac:dyDescent="0.3">
      <c r="A518"/>
      <c r="B518"/>
    </row>
    <row r="519" spans="1:2" x14ac:dyDescent="0.3">
      <c r="A519"/>
      <c r="B519"/>
    </row>
    <row r="520" spans="1:2" x14ac:dyDescent="0.3">
      <c r="A520"/>
      <c r="B520"/>
    </row>
    <row r="521" spans="1:2" x14ac:dyDescent="0.3">
      <c r="A521"/>
      <c r="B521"/>
    </row>
    <row r="522" spans="1:2" x14ac:dyDescent="0.3">
      <c r="A522"/>
      <c r="B522"/>
    </row>
    <row r="523" spans="1:2" x14ac:dyDescent="0.3">
      <c r="A523"/>
      <c r="B523"/>
    </row>
    <row r="524" spans="1:2" x14ac:dyDescent="0.3">
      <c r="A524"/>
      <c r="B524"/>
    </row>
    <row r="525" spans="1:2" x14ac:dyDescent="0.3">
      <c r="A525"/>
      <c r="B525"/>
    </row>
    <row r="526" spans="1:2" x14ac:dyDescent="0.3">
      <c r="A526"/>
      <c r="B526"/>
    </row>
    <row r="527" spans="1:2" x14ac:dyDescent="0.3">
      <c r="A527"/>
      <c r="B527"/>
    </row>
    <row r="528" spans="1:2" x14ac:dyDescent="0.3">
      <c r="A528"/>
      <c r="B528"/>
    </row>
    <row r="529" spans="1:2" x14ac:dyDescent="0.3">
      <c r="A529"/>
      <c r="B529"/>
    </row>
    <row r="530" spans="1:2" x14ac:dyDescent="0.3">
      <c r="A530"/>
      <c r="B530"/>
    </row>
    <row r="531" spans="1:2" x14ac:dyDescent="0.3">
      <c r="A531"/>
      <c r="B531"/>
    </row>
    <row r="532" spans="1:2" x14ac:dyDescent="0.3">
      <c r="A532"/>
      <c r="B532"/>
    </row>
    <row r="533" spans="1:2" x14ac:dyDescent="0.3">
      <c r="A533"/>
      <c r="B533"/>
    </row>
    <row r="534" spans="1:2" x14ac:dyDescent="0.3">
      <c r="A534"/>
      <c r="B534"/>
    </row>
    <row r="535" spans="1:2" x14ac:dyDescent="0.3">
      <c r="A535"/>
      <c r="B535"/>
    </row>
    <row r="536" spans="1:2" x14ac:dyDescent="0.3">
      <c r="A536"/>
      <c r="B536"/>
    </row>
    <row r="537" spans="1:2" x14ac:dyDescent="0.3">
      <c r="A537"/>
      <c r="B537"/>
    </row>
    <row r="538" spans="1:2" x14ac:dyDescent="0.3">
      <c r="A538"/>
      <c r="B538"/>
    </row>
    <row r="539" spans="1:2" x14ac:dyDescent="0.3">
      <c r="A539"/>
      <c r="B539"/>
    </row>
    <row r="540" spans="1:2" x14ac:dyDescent="0.3">
      <c r="A540"/>
      <c r="B540"/>
    </row>
    <row r="541" spans="1:2" x14ac:dyDescent="0.3">
      <c r="A541"/>
      <c r="B541"/>
    </row>
    <row r="542" spans="1:2" x14ac:dyDescent="0.3">
      <c r="A542"/>
      <c r="B542"/>
    </row>
    <row r="543" spans="1:2" x14ac:dyDescent="0.3">
      <c r="A543"/>
      <c r="B543"/>
    </row>
    <row r="544" spans="1:2" x14ac:dyDescent="0.3">
      <c r="A544"/>
      <c r="B544"/>
    </row>
    <row r="545" spans="1:2" x14ac:dyDescent="0.3">
      <c r="A545"/>
      <c r="B545"/>
    </row>
    <row r="546" spans="1:2" x14ac:dyDescent="0.3">
      <c r="A546"/>
      <c r="B546"/>
    </row>
    <row r="547" spans="1:2" x14ac:dyDescent="0.3">
      <c r="A547"/>
      <c r="B547"/>
    </row>
    <row r="548" spans="1:2" x14ac:dyDescent="0.3">
      <c r="A548"/>
      <c r="B548"/>
    </row>
    <row r="549" spans="1:2" x14ac:dyDescent="0.3">
      <c r="A549"/>
      <c r="B549"/>
    </row>
    <row r="550" spans="1:2" x14ac:dyDescent="0.3">
      <c r="A550"/>
      <c r="B550"/>
    </row>
    <row r="551" spans="1:2" x14ac:dyDescent="0.3">
      <c r="A551"/>
      <c r="B551"/>
    </row>
    <row r="552" spans="1:2" x14ac:dyDescent="0.3">
      <c r="A552"/>
      <c r="B552"/>
    </row>
    <row r="553" spans="1:2" x14ac:dyDescent="0.3">
      <c r="A553"/>
      <c r="B553"/>
    </row>
    <row r="554" spans="1:2" x14ac:dyDescent="0.3">
      <c r="A554"/>
      <c r="B554"/>
    </row>
    <row r="555" spans="1:2" x14ac:dyDescent="0.3">
      <c r="A555"/>
      <c r="B555"/>
    </row>
    <row r="556" spans="1:2" x14ac:dyDescent="0.3">
      <c r="A556"/>
      <c r="B556"/>
    </row>
    <row r="557" spans="1:2" x14ac:dyDescent="0.3">
      <c r="A557"/>
      <c r="B557"/>
    </row>
    <row r="558" spans="1:2" x14ac:dyDescent="0.3">
      <c r="A558"/>
      <c r="B558"/>
    </row>
    <row r="559" spans="1:2" x14ac:dyDescent="0.3">
      <c r="A559"/>
      <c r="B559"/>
    </row>
    <row r="560" spans="1:2" x14ac:dyDescent="0.3">
      <c r="A560"/>
      <c r="B560"/>
    </row>
    <row r="561" spans="1:2" x14ac:dyDescent="0.3">
      <c r="A561"/>
      <c r="B561"/>
    </row>
    <row r="562" spans="1:2" x14ac:dyDescent="0.3">
      <c r="A562"/>
      <c r="B562"/>
    </row>
    <row r="563" spans="1:2" x14ac:dyDescent="0.3">
      <c r="A563"/>
      <c r="B563"/>
    </row>
    <row r="564" spans="1:2" x14ac:dyDescent="0.3">
      <c r="A564"/>
      <c r="B564"/>
    </row>
    <row r="565" spans="1:2" x14ac:dyDescent="0.3">
      <c r="A565"/>
      <c r="B565"/>
    </row>
    <row r="566" spans="1:2" x14ac:dyDescent="0.3">
      <c r="A566"/>
      <c r="B566"/>
    </row>
    <row r="567" spans="1:2" x14ac:dyDescent="0.3">
      <c r="A567"/>
      <c r="B567"/>
    </row>
    <row r="568" spans="1:2" x14ac:dyDescent="0.3">
      <c r="A568"/>
      <c r="B568"/>
    </row>
    <row r="569" spans="1:2" x14ac:dyDescent="0.3">
      <c r="A569"/>
      <c r="B569"/>
    </row>
    <row r="570" spans="1:2" x14ac:dyDescent="0.3">
      <c r="A570"/>
      <c r="B570"/>
    </row>
    <row r="571" spans="1:2" x14ac:dyDescent="0.3">
      <c r="A571"/>
      <c r="B571"/>
    </row>
    <row r="572" spans="1:2" x14ac:dyDescent="0.3">
      <c r="A572"/>
      <c r="B572"/>
    </row>
    <row r="573" spans="1:2" x14ac:dyDescent="0.3">
      <c r="A573"/>
      <c r="B573"/>
    </row>
    <row r="574" spans="1:2" x14ac:dyDescent="0.3">
      <c r="A574"/>
      <c r="B574"/>
    </row>
    <row r="575" spans="1:2" x14ac:dyDescent="0.3">
      <c r="A575"/>
      <c r="B575"/>
    </row>
    <row r="576" spans="1:2" x14ac:dyDescent="0.3">
      <c r="A576"/>
      <c r="B576"/>
    </row>
    <row r="577" spans="1:2" x14ac:dyDescent="0.3">
      <c r="A577"/>
      <c r="B577"/>
    </row>
    <row r="578" spans="1:2" x14ac:dyDescent="0.3">
      <c r="A578"/>
      <c r="B578"/>
    </row>
    <row r="579" spans="1:2" x14ac:dyDescent="0.3">
      <c r="A579"/>
      <c r="B579"/>
    </row>
    <row r="580" spans="1:2" x14ac:dyDescent="0.3">
      <c r="A580"/>
      <c r="B580"/>
    </row>
    <row r="581" spans="1:2" x14ac:dyDescent="0.3">
      <c r="A581"/>
      <c r="B581"/>
    </row>
    <row r="582" spans="1:2" x14ac:dyDescent="0.3">
      <c r="A582"/>
      <c r="B582"/>
    </row>
    <row r="583" spans="1:2" x14ac:dyDescent="0.3">
      <c r="A583"/>
      <c r="B583"/>
    </row>
    <row r="584" spans="1:2" x14ac:dyDescent="0.3">
      <c r="A584"/>
      <c r="B584"/>
    </row>
    <row r="585" spans="1:2" x14ac:dyDescent="0.3">
      <c r="A585"/>
      <c r="B585"/>
    </row>
    <row r="586" spans="1:2" x14ac:dyDescent="0.3">
      <c r="A586"/>
      <c r="B586"/>
    </row>
    <row r="587" spans="1:2" x14ac:dyDescent="0.3">
      <c r="A587"/>
      <c r="B587"/>
    </row>
    <row r="588" spans="1:2" x14ac:dyDescent="0.3">
      <c r="A588"/>
      <c r="B588"/>
    </row>
    <row r="589" spans="1:2" x14ac:dyDescent="0.3">
      <c r="A589"/>
      <c r="B589"/>
    </row>
    <row r="590" spans="1:2" x14ac:dyDescent="0.3">
      <c r="A590"/>
      <c r="B590"/>
    </row>
    <row r="591" spans="1:2" x14ac:dyDescent="0.3">
      <c r="A591"/>
      <c r="B591"/>
    </row>
    <row r="592" spans="1:2" x14ac:dyDescent="0.3">
      <c r="A592"/>
      <c r="B592"/>
    </row>
    <row r="593" spans="1:2" x14ac:dyDescent="0.3">
      <c r="A593"/>
      <c r="B593"/>
    </row>
    <row r="594" spans="1:2" x14ac:dyDescent="0.3">
      <c r="A594"/>
      <c r="B594"/>
    </row>
    <row r="595" spans="1:2" x14ac:dyDescent="0.3">
      <c r="A595"/>
      <c r="B595"/>
    </row>
    <row r="596" spans="1:2" x14ac:dyDescent="0.3">
      <c r="A596"/>
      <c r="B596"/>
    </row>
    <row r="597" spans="1:2" x14ac:dyDescent="0.3">
      <c r="A597"/>
      <c r="B597"/>
    </row>
    <row r="598" spans="1:2" x14ac:dyDescent="0.3">
      <c r="A598"/>
      <c r="B598"/>
    </row>
    <row r="599" spans="1:2" x14ac:dyDescent="0.3">
      <c r="A599"/>
      <c r="B599"/>
    </row>
    <row r="600" spans="1:2" x14ac:dyDescent="0.3">
      <c r="A600"/>
      <c r="B600"/>
    </row>
    <row r="601" spans="1:2" x14ac:dyDescent="0.3">
      <c r="A601"/>
      <c r="B601"/>
    </row>
    <row r="602" spans="1:2" x14ac:dyDescent="0.3">
      <c r="A602"/>
      <c r="B602"/>
    </row>
    <row r="603" spans="1:2" x14ac:dyDescent="0.3">
      <c r="A603"/>
      <c r="B603"/>
    </row>
    <row r="604" spans="1:2" x14ac:dyDescent="0.3">
      <c r="A604"/>
      <c r="B604"/>
    </row>
    <row r="605" spans="1:2" x14ac:dyDescent="0.3">
      <c r="A605"/>
      <c r="B605"/>
    </row>
    <row r="606" spans="1:2" x14ac:dyDescent="0.3">
      <c r="A606"/>
      <c r="B606"/>
    </row>
    <row r="607" spans="1:2" x14ac:dyDescent="0.3">
      <c r="A607"/>
      <c r="B607"/>
    </row>
    <row r="608" spans="1:2" x14ac:dyDescent="0.3">
      <c r="A608"/>
      <c r="B608"/>
    </row>
    <row r="609" spans="1:2" x14ac:dyDescent="0.3">
      <c r="A609"/>
      <c r="B609"/>
    </row>
    <row r="610" spans="1:2" x14ac:dyDescent="0.3">
      <c r="A610"/>
      <c r="B610"/>
    </row>
    <row r="611" spans="1:2" x14ac:dyDescent="0.3">
      <c r="A611"/>
      <c r="B611"/>
    </row>
    <row r="612" spans="1:2" x14ac:dyDescent="0.3">
      <c r="A612"/>
      <c r="B612"/>
    </row>
    <row r="613" spans="1:2" x14ac:dyDescent="0.3">
      <c r="A613"/>
      <c r="B613"/>
    </row>
    <row r="614" spans="1:2" x14ac:dyDescent="0.3">
      <c r="A614"/>
      <c r="B614"/>
    </row>
    <row r="615" spans="1:2" x14ac:dyDescent="0.3">
      <c r="A615"/>
      <c r="B615"/>
    </row>
    <row r="616" spans="1:2" x14ac:dyDescent="0.3">
      <c r="A616"/>
      <c r="B616"/>
    </row>
    <row r="617" spans="1:2" x14ac:dyDescent="0.3">
      <c r="A617"/>
      <c r="B617"/>
    </row>
    <row r="618" spans="1:2" x14ac:dyDescent="0.3">
      <c r="A618"/>
      <c r="B618"/>
    </row>
    <row r="619" spans="1:2" x14ac:dyDescent="0.3">
      <c r="A619"/>
      <c r="B619"/>
    </row>
    <row r="620" spans="1:2" x14ac:dyDescent="0.3">
      <c r="A620"/>
      <c r="B620"/>
    </row>
    <row r="621" spans="1:2" x14ac:dyDescent="0.3">
      <c r="A621"/>
      <c r="B621"/>
    </row>
    <row r="622" spans="1:2" x14ac:dyDescent="0.3">
      <c r="A622"/>
      <c r="B622"/>
    </row>
    <row r="623" spans="1:2" x14ac:dyDescent="0.3">
      <c r="A623"/>
      <c r="B623"/>
    </row>
    <row r="624" spans="1:2" x14ac:dyDescent="0.3">
      <c r="A624"/>
      <c r="B624"/>
    </row>
    <row r="625" spans="1:2" x14ac:dyDescent="0.3">
      <c r="A625"/>
      <c r="B625"/>
    </row>
    <row r="626" spans="1:2" x14ac:dyDescent="0.3">
      <c r="A626"/>
      <c r="B626"/>
    </row>
    <row r="627" spans="1:2" x14ac:dyDescent="0.3">
      <c r="A627"/>
      <c r="B627"/>
    </row>
    <row r="628" spans="1:2" x14ac:dyDescent="0.3">
      <c r="A628"/>
      <c r="B628"/>
    </row>
    <row r="629" spans="1:2" x14ac:dyDescent="0.3">
      <c r="A629"/>
      <c r="B629"/>
    </row>
    <row r="630" spans="1:2" x14ac:dyDescent="0.3">
      <c r="A630"/>
      <c r="B630"/>
    </row>
    <row r="631" spans="1:2" x14ac:dyDescent="0.3">
      <c r="A631"/>
      <c r="B631"/>
    </row>
    <row r="632" spans="1:2" x14ac:dyDescent="0.3">
      <c r="A632"/>
      <c r="B632"/>
    </row>
    <row r="633" spans="1:2" x14ac:dyDescent="0.3">
      <c r="A633"/>
      <c r="B633"/>
    </row>
    <row r="634" spans="1:2" x14ac:dyDescent="0.3">
      <c r="A634"/>
      <c r="B634"/>
    </row>
    <row r="635" spans="1:2" x14ac:dyDescent="0.3">
      <c r="A635"/>
      <c r="B635"/>
    </row>
    <row r="636" spans="1:2" x14ac:dyDescent="0.3">
      <c r="A636"/>
      <c r="B636"/>
    </row>
    <row r="637" spans="1:2" x14ac:dyDescent="0.3">
      <c r="A637"/>
      <c r="B637"/>
    </row>
    <row r="638" spans="1:2" x14ac:dyDescent="0.3">
      <c r="A638"/>
      <c r="B638"/>
    </row>
    <row r="639" spans="1:2" x14ac:dyDescent="0.3">
      <c r="A639"/>
      <c r="B639"/>
    </row>
    <row r="640" spans="1:2" x14ac:dyDescent="0.3">
      <c r="A640"/>
      <c r="B640"/>
    </row>
    <row r="641" spans="1:2" x14ac:dyDescent="0.3">
      <c r="A641"/>
      <c r="B641"/>
    </row>
    <row r="642" spans="1:2" x14ac:dyDescent="0.3">
      <c r="A642"/>
      <c r="B642"/>
    </row>
    <row r="643" spans="1:2" x14ac:dyDescent="0.3">
      <c r="A643"/>
      <c r="B643"/>
    </row>
    <row r="644" spans="1:2" x14ac:dyDescent="0.3">
      <c r="A644"/>
      <c r="B644"/>
    </row>
    <row r="645" spans="1:2" x14ac:dyDescent="0.3">
      <c r="A645"/>
      <c r="B645"/>
    </row>
    <row r="646" spans="1:2" x14ac:dyDescent="0.3">
      <c r="A646"/>
      <c r="B646"/>
    </row>
    <row r="647" spans="1:2" x14ac:dyDescent="0.3">
      <c r="A647"/>
      <c r="B647"/>
    </row>
    <row r="648" spans="1:2" x14ac:dyDescent="0.3">
      <c r="A648"/>
      <c r="B648"/>
    </row>
    <row r="649" spans="1:2" x14ac:dyDescent="0.3">
      <c r="A649"/>
      <c r="B649"/>
    </row>
    <row r="650" spans="1:2" x14ac:dyDescent="0.3">
      <c r="A650"/>
      <c r="B650"/>
    </row>
    <row r="651" spans="1:2" x14ac:dyDescent="0.3">
      <c r="A651"/>
      <c r="B651"/>
    </row>
    <row r="652" spans="1:2" x14ac:dyDescent="0.3">
      <c r="A652"/>
      <c r="B652"/>
    </row>
    <row r="653" spans="1:2" x14ac:dyDescent="0.3">
      <c r="A653"/>
      <c r="B653"/>
    </row>
    <row r="654" spans="1:2" x14ac:dyDescent="0.3">
      <c r="A654"/>
      <c r="B654"/>
    </row>
    <row r="655" spans="1:2" x14ac:dyDescent="0.3">
      <c r="A655"/>
      <c r="B655"/>
    </row>
    <row r="656" spans="1:2" x14ac:dyDescent="0.3">
      <c r="A656"/>
      <c r="B656"/>
    </row>
    <row r="657" spans="1:2" x14ac:dyDescent="0.3">
      <c r="A657"/>
      <c r="B657"/>
    </row>
    <row r="658" spans="1:2" x14ac:dyDescent="0.3">
      <c r="A658"/>
      <c r="B658"/>
    </row>
    <row r="659" spans="1:2" x14ac:dyDescent="0.3">
      <c r="A659"/>
      <c r="B659"/>
    </row>
    <row r="660" spans="1:2" x14ac:dyDescent="0.3">
      <c r="A660"/>
      <c r="B660"/>
    </row>
    <row r="661" spans="1:2" x14ac:dyDescent="0.3">
      <c r="A661"/>
      <c r="B661"/>
    </row>
    <row r="662" spans="1:2" x14ac:dyDescent="0.3">
      <c r="A662"/>
      <c r="B662"/>
    </row>
    <row r="663" spans="1:2" x14ac:dyDescent="0.3">
      <c r="A663"/>
      <c r="B663"/>
    </row>
    <row r="664" spans="1:2" x14ac:dyDescent="0.3">
      <c r="A664"/>
      <c r="B664"/>
    </row>
    <row r="665" spans="1:2" x14ac:dyDescent="0.3">
      <c r="A665"/>
      <c r="B665"/>
    </row>
    <row r="666" spans="1:2" x14ac:dyDescent="0.3">
      <c r="A666"/>
      <c r="B666"/>
    </row>
    <row r="667" spans="1:2" x14ac:dyDescent="0.3">
      <c r="A667"/>
      <c r="B667"/>
    </row>
    <row r="668" spans="1:2" x14ac:dyDescent="0.3">
      <c r="A668"/>
      <c r="B668"/>
    </row>
    <row r="669" spans="1:2" x14ac:dyDescent="0.3">
      <c r="A669"/>
      <c r="B669"/>
    </row>
    <row r="670" spans="1:2" x14ac:dyDescent="0.3">
      <c r="A670"/>
      <c r="B670"/>
    </row>
    <row r="671" spans="1:2" x14ac:dyDescent="0.3">
      <c r="A671"/>
      <c r="B671"/>
    </row>
    <row r="672" spans="1:2" x14ac:dyDescent="0.3">
      <c r="A672"/>
      <c r="B672"/>
    </row>
    <row r="673" spans="1:2" x14ac:dyDescent="0.3">
      <c r="A673"/>
      <c r="B673"/>
    </row>
    <row r="674" spans="1:2" x14ac:dyDescent="0.3">
      <c r="A674"/>
      <c r="B674"/>
    </row>
    <row r="675" spans="1:2" x14ac:dyDescent="0.3">
      <c r="A675"/>
      <c r="B675"/>
    </row>
    <row r="676" spans="1:2" x14ac:dyDescent="0.3">
      <c r="A676"/>
      <c r="B676"/>
    </row>
    <row r="677" spans="1:2" x14ac:dyDescent="0.3">
      <c r="A677"/>
      <c r="B677"/>
    </row>
    <row r="678" spans="1:2" x14ac:dyDescent="0.3">
      <c r="A678"/>
      <c r="B678"/>
    </row>
    <row r="679" spans="1:2" x14ac:dyDescent="0.3">
      <c r="A679"/>
      <c r="B679"/>
    </row>
    <row r="680" spans="1:2" x14ac:dyDescent="0.3">
      <c r="A680"/>
      <c r="B680"/>
    </row>
    <row r="681" spans="1:2" x14ac:dyDescent="0.3">
      <c r="A681"/>
      <c r="B681"/>
    </row>
    <row r="682" spans="1:2" x14ac:dyDescent="0.3">
      <c r="A682"/>
      <c r="B682"/>
    </row>
    <row r="683" spans="1:2" x14ac:dyDescent="0.3">
      <c r="A683"/>
      <c r="B683"/>
    </row>
    <row r="684" spans="1:2" x14ac:dyDescent="0.3">
      <c r="A684"/>
      <c r="B684"/>
    </row>
    <row r="685" spans="1:2" x14ac:dyDescent="0.3">
      <c r="A685"/>
      <c r="B685"/>
    </row>
    <row r="686" spans="1:2" x14ac:dyDescent="0.3">
      <c r="A686"/>
      <c r="B686"/>
    </row>
    <row r="687" spans="1:2" x14ac:dyDescent="0.3">
      <c r="A687"/>
      <c r="B687"/>
    </row>
    <row r="688" spans="1:2" x14ac:dyDescent="0.3">
      <c r="A688"/>
      <c r="B688"/>
    </row>
    <row r="689" spans="1:2" x14ac:dyDescent="0.3">
      <c r="A689"/>
      <c r="B689"/>
    </row>
    <row r="690" spans="1:2" x14ac:dyDescent="0.3">
      <c r="A690"/>
      <c r="B690"/>
    </row>
    <row r="691" spans="1:2" x14ac:dyDescent="0.3">
      <c r="A691"/>
      <c r="B691"/>
    </row>
    <row r="692" spans="1:2" x14ac:dyDescent="0.3">
      <c r="A692"/>
      <c r="B692"/>
    </row>
    <row r="693" spans="1:2" x14ac:dyDescent="0.3">
      <c r="A693"/>
      <c r="B693"/>
    </row>
    <row r="694" spans="1:2" x14ac:dyDescent="0.3">
      <c r="A694"/>
      <c r="B694"/>
    </row>
    <row r="695" spans="1:2" x14ac:dyDescent="0.3">
      <c r="A695"/>
      <c r="B695"/>
    </row>
    <row r="696" spans="1:2" x14ac:dyDescent="0.3">
      <c r="A696"/>
      <c r="B696"/>
    </row>
    <row r="697" spans="1:2" x14ac:dyDescent="0.3">
      <c r="A697"/>
      <c r="B697"/>
    </row>
    <row r="698" spans="1:2" x14ac:dyDescent="0.3">
      <c r="A698"/>
      <c r="B698"/>
    </row>
    <row r="699" spans="1:2" x14ac:dyDescent="0.3">
      <c r="A699"/>
      <c r="B699"/>
    </row>
    <row r="700" spans="1:2" x14ac:dyDescent="0.3">
      <c r="A700"/>
      <c r="B700"/>
    </row>
    <row r="701" spans="1:2" x14ac:dyDescent="0.3">
      <c r="A701"/>
      <c r="B701"/>
    </row>
    <row r="702" spans="1:2" x14ac:dyDescent="0.3">
      <c r="A702"/>
      <c r="B702"/>
    </row>
    <row r="703" spans="1:2" x14ac:dyDescent="0.3">
      <c r="A703"/>
      <c r="B703"/>
    </row>
    <row r="704" spans="1:2" x14ac:dyDescent="0.3">
      <c r="A704"/>
      <c r="B704"/>
    </row>
    <row r="705" spans="1:2" x14ac:dyDescent="0.3">
      <c r="A705"/>
      <c r="B705"/>
    </row>
    <row r="706" spans="1:2" x14ac:dyDescent="0.3">
      <c r="A706"/>
      <c r="B706"/>
    </row>
    <row r="707" spans="1:2" x14ac:dyDescent="0.3">
      <c r="A707"/>
      <c r="B707"/>
    </row>
    <row r="708" spans="1:2" x14ac:dyDescent="0.3">
      <c r="A708"/>
      <c r="B708"/>
    </row>
    <row r="709" spans="1:2" x14ac:dyDescent="0.3">
      <c r="A709"/>
      <c r="B709"/>
    </row>
    <row r="710" spans="1:2" x14ac:dyDescent="0.3">
      <c r="A710"/>
      <c r="B710"/>
    </row>
    <row r="711" spans="1:2" x14ac:dyDescent="0.3">
      <c r="A711"/>
      <c r="B711"/>
    </row>
    <row r="712" spans="1:2" x14ac:dyDescent="0.3">
      <c r="A712"/>
      <c r="B712"/>
    </row>
    <row r="713" spans="1:2" x14ac:dyDescent="0.3">
      <c r="A713"/>
      <c r="B713"/>
    </row>
    <row r="714" spans="1:2" x14ac:dyDescent="0.3">
      <c r="A714"/>
      <c r="B714"/>
    </row>
    <row r="715" spans="1:2" x14ac:dyDescent="0.3">
      <c r="A715"/>
      <c r="B715"/>
    </row>
    <row r="716" spans="1:2" x14ac:dyDescent="0.3">
      <c r="A716"/>
      <c r="B716"/>
    </row>
    <row r="717" spans="1:2" x14ac:dyDescent="0.3">
      <c r="A717"/>
      <c r="B717"/>
    </row>
    <row r="718" spans="1:2" x14ac:dyDescent="0.3">
      <c r="A718"/>
      <c r="B718"/>
    </row>
    <row r="719" spans="1:2" x14ac:dyDescent="0.3">
      <c r="A719"/>
      <c r="B719"/>
    </row>
    <row r="720" spans="1:2" x14ac:dyDescent="0.3">
      <c r="A720"/>
      <c r="B720"/>
    </row>
    <row r="721" spans="1:2" x14ac:dyDescent="0.3">
      <c r="A721"/>
      <c r="B721"/>
    </row>
    <row r="722" spans="1:2" x14ac:dyDescent="0.3">
      <c r="A722"/>
      <c r="B722"/>
    </row>
    <row r="723" spans="1:2" x14ac:dyDescent="0.3">
      <c r="A723"/>
      <c r="B723"/>
    </row>
    <row r="724" spans="1:2" x14ac:dyDescent="0.3">
      <c r="A724"/>
      <c r="B724"/>
    </row>
    <row r="725" spans="1:2" x14ac:dyDescent="0.3">
      <c r="A725"/>
      <c r="B725"/>
    </row>
    <row r="726" spans="1:2" x14ac:dyDescent="0.3">
      <c r="A726"/>
      <c r="B726"/>
    </row>
    <row r="727" spans="1:2" x14ac:dyDescent="0.3">
      <c r="A727"/>
      <c r="B727"/>
    </row>
    <row r="728" spans="1:2" x14ac:dyDescent="0.3">
      <c r="A728"/>
      <c r="B728"/>
    </row>
    <row r="729" spans="1:2" x14ac:dyDescent="0.3">
      <c r="A729"/>
      <c r="B729"/>
    </row>
    <row r="730" spans="1:2" x14ac:dyDescent="0.3">
      <c r="A730"/>
      <c r="B730"/>
    </row>
    <row r="731" spans="1:2" x14ac:dyDescent="0.3">
      <c r="A731"/>
      <c r="B731"/>
    </row>
    <row r="732" spans="1:2" x14ac:dyDescent="0.3">
      <c r="A732"/>
      <c r="B732"/>
    </row>
    <row r="733" spans="1:2" x14ac:dyDescent="0.3">
      <c r="A733"/>
      <c r="B733"/>
    </row>
    <row r="734" spans="1:2" x14ac:dyDescent="0.3">
      <c r="A734"/>
      <c r="B734"/>
    </row>
    <row r="735" spans="1:2" x14ac:dyDescent="0.3">
      <c r="A735"/>
      <c r="B735"/>
    </row>
    <row r="736" spans="1:2" x14ac:dyDescent="0.3">
      <c r="A736"/>
      <c r="B736"/>
    </row>
    <row r="737" spans="1:2" x14ac:dyDescent="0.3">
      <c r="A737"/>
      <c r="B737"/>
    </row>
    <row r="738" spans="1:2" x14ac:dyDescent="0.3">
      <c r="A738"/>
      <c r="B738"/>
    </row>
    <row r="739" spans="1:2" x14ac:dyDescent="0.3">
      <c r="A739"/>
      <c r="B739"/>
    </row>
    <row r="740" spans="1:2" x14ac:dyDescent="0.3">
      <c r="A740"/>
      <c r="B740"/>
    </row>
    <row r="741" spans="1:2" x14ac:dyDescent="0.3">
      <c r="A741"/>
      <c r="B741"/>
    </row>
    <row r="742" spans="1:2" x14ac:dyDescent="0.3">
      <c r="A742"/>
      <c r="B742"/>
    </row>
    <row r="743" spans="1:2" x14ac:dyDescent="0.3">
      <c r="A743"/>
      <c r="B743"/>
    </row>
    <row r="744" spans="1:2" x14ac:dyDescent="0.3">
      <c r="A744"/>
      <c r="B744"/>
    </row>
    <row r="745" spans="1:2" x14ac:dyDescent="0.3">
      <c r="A745"/>
      <c r="B745"/>
    </row>
    <row r="746" spans="1:2" x14ac:dyDescent="0.3">
      <c r="A746"/>
      <c r="B746"/>
    </row>
    <row r="747" spans="1:2" x14ac:dyDescent="0.3">
      <c r="A747"/>
      <c r="B747"/>
    </row>
    <row r="748" spans="1:2" x14ac:dyDescent="0.3">
      <c r="A748"/>
      <c r="B748"/>
    </row>
    <row r="749" spans="1:2" x14ac:dyDescent="0.3">
      <c r="A749"/>
      <c r="B749"/>
    </row>
    <row r="750" spans="1:2" x14ac:dyDescent="0.3">
      <c r="A750"/>
      <c r="B750"/>
    </row>
    <row r="751" spans="1:2" x14ac:dyDescent="0.3">
      <c r="A751"/>
      <c r="B751"/>
    </row>
    <row r="752" spans="1:2" x14ac:dyDescent="0.3">
      <c r="A752"/>
      <c r="B752"/>
    </row>
    <row r="753" spans="1:2" x14ac:dyDescent="0.3">
      <c r="A753"/>
      <c r="B753"/>
    </row>
    <row r="754" spans="1:2" x14ac:dyDescent="0.3">
      <c r="A754"/>
      <c r="B754"/>
    </row>
    <row r="755" spans="1:2" x14ac:dyDescent="0.3">
      <c r="A755"/>
      <c r="B755"/>
    </row>
    <row r="756" spans="1:2" x14ac:dyDescent="0.3">
      <c r="A756"/>
      <c r="B756"/>
    </row>
    <row r="757" spans="1:2" x14ac:dyDescent="0.3">
      <c r="A757"/>
      <c r="B757"/>
    </row>
    <row r="758" spans="1:2" x14ac:dyDescent="0.3">
      <c r="A758"/>
      <c r="B758"/>
    </row>
    <row r="759" spans="1:2" x14ac:dyDescent="0.3">
      <c r="A759"/>
      <c r="B759"/>
    </row>
    <row r="760" spans="1:2" x14ac:dyDescent="0.3">
      <c r="A760"/>
      <c r="B760"/>
    </row>
    <row r="761" spans="1:2" x14ac:dyDescent="0.3">
      <c r="A761"/>
      <c r="B761"/>
    </row>
    <row r="762" spans="1:2" x14ac:dyDescent="0.3">
      <c r="A762"/>
      <c r="B762"/>
    </row>
    <row r="763" spans="1:2" x14ac:dyDescent="0.3">
      <c r="A763"/>
      <c r="B763"/>
    </row>
    <row r="764" spans="1:2" x14ac:dyDescent="0.3">
      <c r="A764"/>
      <c r="B764"/>
    </row>
    <row r="765" spans="1:2" x14ac:dyDescent="0.3">
      <c r="A765"/>
      <c r="B765"/>
    </row>
    <row r="766" spans="1:2" x14ac:dyDescent="0.3">
      <c r="A766"/>
      <c r="B766"/>
    </row>
    <row r="767" spans="1:2" x14ac:dyDescent="0.3">
      <c r="A767"/>
      <c r="B767"/>
    </row>
    <row r="768" spans="1:2" x14ac:dyDescent="0.3">
      <c r="A768"/>
      <c r="B768"/>
    </row>
    <row r="769" spans="1:2" x14ac:dyDescent="0.3">
      <c r="A769"/>
      <c r="B769"/>
    </row>
    <row r="770" spans="1:2" x14ac:dyDescent="0.3">
      <c r="A770"/>
      <c r="B770"/>
    </row>
    <row r="771" spans="1:2" x14ac:dyDescent="0.3">
      <c r="A771"/>
      <c r="B771"/>
    </row>
    <row r="772" spans="1:2" x14ac:dyDescent="0.3">
      <c r="A772"/>
      <c r="B772"/>
    </row>
    <row r="773" spans="1:2" x14ac:dyDescent="0.3">
      <c r="A773"/>
      <c r="B773"/>
    </row>
    <row r="774" spans="1:2" x14ac:dyDescent="0.3">
      <c r="A774"/>
      <c r="B774"/>
    </row>
    <row r="775" spans="1:2" x14ac:dyDescent="0.3">
      <c r="A775"/>
      <c r="B775"/>
    </row>
    <row r="776" spans="1:2" x14ac:dyDescent="0.3">
      <c r="A776"/>
      <c r="B776"/>
    </row>
    <row r="777" spans="1:2" x14ac:dyDescent="0.3">
      <c r="A777"/>
      <c r="B777"/>
    </row>
    <row r="778" spans="1:2" x14ac:dyDescent="0.3">
      <c r="A778"/>
      <c r="B778"/>
    </row>
    <row r="779" spans="1:2" x14ac:dyDescent="0.3">
      <c r="A779"/>
      <c r="B779"/>
    </row>
    <row r="780" spans="1:2" x14ac:dyDescent="0.3">
      <c r="A780"/>
      <c r="B780"/>
    </row>
    <row r="781" spans="1:2" x14ac:dyDescent="0.3">
      <c r="A781"/>
      <c r="B781"/>
    </row>
    <row r="782" spans="1:2" x14ac:dyDescent="0.3">
      <c r="A782"/>
      <c r="B782"/>
    </row>
    <row r="783" spans="1:2" x14ac:dyDescent="0.3">
      <c r="A783"/>
      <c r="B783"/>
    </row>
    <row r="784" spans="1:2" x14ac:dyDescent="0.3">
      <c r="A784"/>
      <c r="B784"/>
    </row>
    <row r="785" spans="1:2" x14ac:dyDescent="0.3">
      <c r="A785"/>
      <c r="B785"/>
    </row>
    <row r="786" spans="1:2" x14ac:dyDescent="0.3">
      <c r="A786"/>
      <c r="B786"/>
    </row>
    <row r="787" spans="1:2" x14ac:dyDescent="0.3">
      <c r="A787"/>
      <c r="B787"/>
    </row>
    <row r="788" spans="1:2" x14ac:dyDescent="0.3">
      <c r="A788"/>
      <c r="B788"/>
    </row>
    <row r="789" spans="1:2" x14ac:dyDescent="0.3">
      <c r="A789"/>
      <c r="B789"/>
    </row>
    <row r="790" spans="1:2" x14ac:dyDescent="0.3">
      <c r="A790"/>
      <c r="B790"/>
    </row>
    <row r="791" spans="1:2" x14ac:dyDescent="0.3">
      <c r="A791"/>
      <c r="B791"/>
    </row>
    <row r="792" spans="1:2" x14ac:dyDescent="0.3">
      <c r="A792"/>
      <c r="B792"/>
    </row>
    <row r="793" spans="1:2" x14ac:dyDescent="0.3">
      <c r="A793"/>
      <c r="B793"/>
    </row>
    <row r="794" spans="1:2" x14ac:dyDescent="0.3">
      <c r="A794"/>
      <c r="B794"/>
    </row>
    <row r="795" spans="1:2" x14ac:dyDescent="0.3">
      <c r="A795"/>
      <c r="B795"/>
    </row>
    <row r="796" spans="1:2" x14ac:dyDescent="0.3">
      <c r="A796"/>
      <c r="B796"/>
    </row>
    <row r="797" spans="1:2" x14ac:dyDescent="0.3">
      <c r="A797"/>
      <c r="B797"/>
    </row>
    <row r="798" spans="1:2" x14ac:dyDescent="0.3">
      <c r="A798"/>
      <c r="B798"/>
    </row>
    <row r="799" spans="1:2" x14ac:dyDescent="0.3">
      <c r="A799"/>
      <c r="B799"/>
    </row>
    <row r="800" spans="1:2" x14ac:dyDescent="0.3">
      <c r="A800"/>
      <c r="B800"/>
    </row>
    <row r="801" spans="1:2" x14ac:dyDescent="0.3">
      <c r="A801"/>
      <c r="B801"/>
    </row>
    <row r="802" spans="1:2" x14ac:dyDescent="0.3">
      <c r="A802"/>
      <c r="B802"/>
    </row>
    <row r="803" spans="1:2" x14ac:dyDescent="0.3">
      <c r="A803"/>
      <c r="B803"/>
    </row>
    <row r="804" spans="1:2" x14ac:dyDescent="0.3">
      <c r="A804"/>
      <c r="B804"/>
    </row>
    <row r="805" spans="1:2" x14ac:dyDescent="0.3">
      <c r="A805"/>
      <c r="B805"/>
    </row>
    <row r="806" spans="1:2" x14ac:dyDescent="0.3">
      <c r="A806"/>
      <c r="B806"/>
    </row>
    <row r="807" spans="1:2" x14ac:dyDescent="0.3">
      <c r="A807"/>
      <c r="B807"/>
    </row>
    <row r="808" spans="1:2" x14ac:dyDescent="0.3">
      <c r="A808"/>
      <c r="B808"/>
    </row>
    <row r="809" spans="1:2" x14ac:dyDescent="0.3">
      <c r="A809"/>
      <c r="B809"/>
    </row>
    <row r="810" spans="1:2" x14ac:dyDescent="0.3">
      <c r="A810"/>
      <c r="B810"/>
    </row>
    <row r="811" spans="1:2" x14ac:dyDescent="0.3">
      <c r="A811"/>
      <c r="B811"/>
    </row>
    <row r="812" spans="1:2" x14ac:dyDescent="0.3">
      <c r="A812"/>
      <c r="B812"/>
    </row>
    <row r="813" spans="1:2" x14ac:dyDescent="0.3">
      <c r="A813"/>
      <c r="B813"/>
    </row>
    <row r="814" spans="1:2" x14ac:dyDescent="0.3">
      <c r="A814"/>
      <c r="B814"/>
    </row>
    <row r="815" spans="1:2" x14ac:dyDescent="0.3">
      <c r="A815"/>
      <c r="B815"/>
    </row>
    <row r="816" spans="1:2" x14ac:dyDescent="0.3">
      <c r="A816"/>
      <c r="B816"/>
    </row>
    <row r="817" spans="1:2" x14ac:dyDescent="0.3">
      <c r="A817"/>
      <c r="B817"/>
    </row>
    <row r="818" spans="1:2" x14ac:dyDescent="0.3">
      <c r="A818"/>
      <c r="B818"/>
    </row>
    <row r="819" spans="1:2" x14ac:dyDescent="0.3">
      <c r="A819"/>
      <c r="B819"/>
    </row>
    <row r="820" spans="1:2" x14ac:dyDescent="0.3">
      <c r="A820"/>
      <c r="B820"/>
    </row>
    <row r="821" spans="1:2" x14ac:dyDescent="0.3">
      <c r="A821"/>
      <c r="B821"/>
    </row>
    <row r="822" spans="1:2" x14ac:dyDescent="0.3">
      <c r="A822"/>
      <c r="B822"/>
    </row>
    <row r="823" spans="1:2" x14ac:dyDescent="0.3">
      <c r="A823"/>
      <c r="B823"/>
    </row>
    <row r="824" spans="1:2" x14ac:dyDescent="0.3">
      <c r="A824"/>
      <c r="B824"/>
    </row>
    <row r="825" spans="1:2" x14ac:dyDescent="0.3">
      <c r="A825"/>
      <c r="B825"/>
    </row>
    <row r="826" spans="1:2" x14ac:dyDescent="0.3">
      <c r="A826"/>
      <c r="B826"/>
    </row>
    <row r="827" spans="1:2" x14ac:dyDescent="0.3">
      <c r="A827"/>
      <c r="B827"/>
    </row>
    <row r="828" spans="1:2" x14ac:dyDescent="0.3">
      <c r="A828"/>
      <c r="B828"/>
    </row>
    <row r="829" spans="1:2" x14ac:dyDescent="0.3">
      <c r="A829"/>
      <c r="B829"/>
    </row>
    <row r="830" spans="1:2" x14ac:dyDescent="0.3">
      <c r="A830"/>
      <c r="B830"/>
    </row>
    <row r="831" spans="1:2" x14ac:dyDescent="0.3">
      <c r="A831"/>
      <c r="B831"/>
    </row>
    <row r="832" spans="1:2" x14ac:dyDescent="0.3">
      <c r="A832"/>
      <c r="B832"/>
    </row>
    <row r="833" spans="1:2" x14ac:dyDescent="0.3">
      <c r="A833"/>
      <c r="B833"/>
    </row>
    <row r="834" spans="1:2" x14ac:dyDescent="0.3">
      <c r="A834"/>
      <c r="B834"/>
    </row>
    <row r="835" spans="1:2" x14ac:dyDescent="0.3">
      <c r="A835"/>
      <c r="B835"/>
    </row>
    <row r="836" spans="1:2" x14ac:dyDescent="0.3">
      <c r="A836"/>
      <c r="B836"/>
    </row>
    <row r="837" spans="1:2" x14ac:dyDescent="0.3">
      <c r="A837"/>
      <c r="B837"/>
    </row>
    <row r="838" spans="1:2" x14ac:dyDescent="0.3">
      <c r="A838"/>
      <c r="B838"/>
    </row>
    <row r="839" spans="1:2" x14ac:dyDescent="0.3">
      <c r="A839"/>
      <c r="B839"/>
    </row>
    <row r="840" spans="1:2" x14ac:dyDescent="0.3">
      <c r="A840"/>
      <c r="B840"/>
    </row>
    <row r="841" spans="1:2" x14ac:dyDescent="0.3">
      <c r="A841"/>
      <c r="B841"/>
    </row>
    <row r="842" spans="1:2" x14ac:dyDescent="0.3">
      <c r="A842"/>
      <c r="B842"/>
    </row>
    <row r="843" spans="1:2" x14ac:dyDescent="0.3">
      <c r="A843"/>
      <c r="B843"/>
    </row>
    <row r="844" spans="1:2" x14ac:dyDescent="0.3">
      <c r="A844"/>
      <c r="B844"/>
    </row>
    <row r="845" spans="1:2" x14ac:dyDescent="0.3">
      <c r="A845"/>
      <c r="B845"/>
    </row>
    <row r="846" spans="1:2" x14ac:dyDescent="0.3">
      <c r="A846"/>
      <c r="B846"/>
    </row>
    <row r="847" spans="1:2" x14ac:dyDescent="0.3">
      <c r="A847"/>
      <c r="B847"/>
    </row>
    <row r="848" spans="1:2" x14ac:dyDescent="0.3">
      <c r="A848"/>
      <c r="B848"/>
    </row>
    <row r="849" spans="1:2" x14ac:dyDescent="0.3">
      <c r="A849"/>
      <c r="B849"/>
    </row>
    <row r="850" spans="1:2" x14ac:dyDescent="0.3">
      <c r="A850"/>
      <c r="B850"/>
    </row>
    <row r="851" spans="1:2" x14ac:dyDescent="0.3">
      <c r="A851"/>
      <c r="B851"/>
    </row>
    <row r="852" spans="1:2" x14ac:dyDescent="0.3">
      <c r="A852"/>
      <c r="B852"/>
    </row>
    <row r="853" spans="1:2" x14ac:dyDescent="0.3">
      <c r="A853"/>
      <c r="B853"/>
    </row>
    <row r="854" spans="1:2" x14ac:dyDescent="0.3">
      <c r="A854"/>
      <c r="B854"/>
    </row>
    <row r="855" spans="1:2" x14ac:dyDescent="0.3">
      <c r="A855"/>
      <c r="B855"/>
    </row>
    <row r="856" spans="1:2" x14ac:dyDescent="0.3">
      <c r="A856"/>
      <c r="B856"/>
    </row>
    <row r="857" spans="1:2" x14ac:dyDescent="0.3">
      <c r="A857"/>
      <c r="B857"/>
    </row>
    <row r="858" spans="1:2" x14ac:dyDescent="0.3">
      <c r="A858"/>
      <c r="B858"/>
    </row>
    <row r="859" spans="1:2" x14ac:dyDescent="0.3">
      <c r="A859"/>
      <c r="B859"/>
    </row>
    <row r="860" spans="1:2" x14ac:dyDescent="0.3">
      <c r="A860"/>
      <c r="B860"/>
    </row>
    <row r="861" spans="1:2" x14ac:dyDescent="0.3">
      <c r="A861"/>
      <c r="B861"/>
    </row>
    <row r="862" spans="1:2" x14ac:dyDescent="0.3">
      <c r="A862"/>
      <c r="B862"/>
    </row>
    <row r="863" spans="1:2" x14ac:dyDescent="0.3">
      <c r="A863"/>
      <c r="B863"/>
    </row>
    <row r="864" spans="1:2" x14ac:dyDescent="0.3">
      <c r="A864"/>
      <c r="B864"/>
    </row>
    <row r="865" spans="1:2" x14ac:dyDescent="0.3">
      <c r="A865"/>
      <c r="B865"/>
    </row>
    <row r="866" spans="1:2" x14ac:dyDescent="0.3">
      <c r="A866"/>
      <c r="B866"/>
    </row>
    <row r="867" spans="1:2" x14ac:dyDescent="0.3">
      <c r="A867"/>
      <c r="B867"/>
    </row>
    <row r="868" spans="1:2" x14ac:dyDescent="0.3">
      <c r="A868"/>
      <c r="B868"/>
    </row>
    <row r="869" spans="1:2" x14ac:dyDescent="0.3">
      <c r="A869"/>
      <c r="B869"/>
    </row>
    <row r="870" spans="1:2" x14ac:dyDescent="0.3">
      <c r="A870"/>
      <c r="B870"/>
    </row>
    <row r="871" spans="1:2" x14ac:dyDescent="0.3">
      <c r="A871"/>
      <c r="B871"/>
    </row>
    <row r="872" spans="1:2" x14ac:dyDescent="0.3">
      <c r="A872"/>
      <c r="B872"/>
    </row>
  </sheetData>
  <pageMargins left="0.70866141732283472" right="0.70866141732283472" top="0.94488188976377963" bottom="0.74803149606299213" header="0.31496062992125984" footer="0.31496062992125984"/>
  <pageSetup paperSize="9" orientation="landscape" r:id="rId2"/>
  <headerFooter>
    <oddHeader>&amp;CMUNICIPIO DE TLAJOMULCO DE ZUÑIGA, JALISCO
4TA MODIFICACION PRESUPUESTAL 2023 
CAPITULO 6000 INVERSION PUBLICA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C6A303-DE0B-416B-B53F-C0E7AC4859D4}">
  <sheetPr codeName="Hoja10"/>
  <dimension ref="B1:C872"/>
  <sheetViews>
    <sheetView view="pageLayout" topLeftCell="A2" zoomScaleNormal="100" workbookViewId="0">
      <selection activeCell="B8" sqref="B8"/>
    </sheetView>
  </sheetViews>
  <sheetFormatPr baseColWidth="10" defaultRowHeight="14.4" x14ac:dyDescent="0.3"/>
  <cols>
    <col min="2" max="2" width="70.44140625" style="18" bestFit="1" customWidth="1"/>
    <col min="3" max="3" width="14" style="19" bestFit="1" customWidth="1"/>
    <col min="4" max="5" width="15.21875" bestFit="1" customWidth="1"/>
  </cols>
  <sheetData>
    <row r="1" spans="2:3" hidden="1" x14ac:dyDescent="0.3">
      <c r="B1" s="13" t="s">
        <v>14</v>
      </c>
      <c r="C1" s="14">
        <v>9000</v>
      </c>
    </row>
    <row r="3" spans="2:3" x14ac:dyDescent="0.3">
      <c r="B3" s="13" t="s">
        <v>535</v>
      </c>
      <c r="C3" s="21" t="s">
        <v>524</v>
      </c>
    </row>
    <row r="4" spans="2:3" x14ac:dyDescent="0.3">
      <c r="B4" s="14" t="s">
        <v>43</v>
      </c>
      <c r="C4" s="20"/>
    </row>
    <row r="5" spans="2:3" x14ac:dyDescent="0.3">
      <c r="B5" s="22" t="s">
        <v>40</v>
      </c>
      <c r="C5" s="20"/>
    </row>
    <row r="6" spans="2:3" x14ac:dyDescent="0.3">
      <c r="B6" s="23">
        <v>9111</v>
      </c>
      <c r="C6" s="20"/>
    </row>
    <row r="7" spans="2:3" x14ac:dyDescent="0.3">
      <c r="B7" s="26" t="s">
        <v>146</v>
      </c>
      <c r="C7" s="20">
        <v>43522784.549999997</v>
      </c>
    </row>
    <row r="8" spans="2:3" x14ac:dyDescent="0.3">
      <c r="B8" s="23">
        <v>9211</v>
      </c>
      <c r="C8" s="20"/>
    </row>
    <row r="9" spans="2:3" x14ac:dyDescent="0.3">
      <c r="B9" s="26" t="s">
        <v>147</v>
      </c>
      <c r="C9" s="20">
        <v>25291471.280000001</v>
      </c>
    </row>
    <row r="10" spans="2:3" x14ac:dyDescent="0.3">
      <c r="B10" s="17" t="s">
        <v>522</v>
      </c>
      <c r="C10" s="20">
        <v>68814255.829999998</v>
      </c>
    </row>
    <row r="11" spans="2:3" x14ac:dyDescent="0.3">
      <c r="B11"/>
      <c r="C11"/>
    </row>
    <row r="12" spans="2:3" x14ac:dyDescent="0.3">
      <c r="B12"/>
      <c r="C12"/>
    </row>
    <row r="13" spans="2:3" x14ac:dyDescent="0.3">
      <c r="B13"/>
      <c r="C13"/>
    </row>
    <row r="14" spans="2:3" x14ac:dyDescent="0.3">
      <c r="B14"/>
      <c r="C14"/>
    </row>
    <row r="15" spans="2:3" x14ac:dyDescent="0.3">
      <c r="B15"/>
      <c r="C15"/>
    </row>
    <row r="16" spans="2:3" x14ac:dyDescent="0.3">
      <c r="B16"/>
      <c r="C16"/>
    </row>
    <row r="17" spans="2:3" x14ac:dyDescent="0.3">
      <c r="B17"/>
      <c r="C17"/>
    </row>
    <row r="18" spans="2:3" x14ac:dyDescent="0.3">
      <c r="B18"/>
      <c r="C18"/>
    </row>
    <row r="19" spans="2:3" x14ac:dyDescent="0.3">
      <c r="B19"/>
      <c r="C19"/>
    </row>
    <row r="20" spans="2:3" x14ac:dyDescent="0.3">
      <c r="B20"/>
      <c r="C20"/>
    </row>
    <row r="21" spans="2:3" x14ac:dyDescent="0.3">
      <c r="B21"/>
      <c r="C21"/>
    </row>
    <row r="22" spans="2:3" x14ac:dyDescent="0.3">
      <c r="B22"/>
      <c r="C22"/>
    </row>
    <row r="23" spans="2:3" x14ac:dyDescent="0.3">
      <c r="B23"/>
      <c r="C23"/>
    </row>
    <row r="24" spans="2:3" x14ac:dyDescent="0.3">
      <c r="B24"/>
      <c r="C24"/>
    </row>
    <row r="25" spans="2:3" x14ac:dyDescent="0.3">
      <c r="B25"/>
      <c r="C25"/>
    </row>
    <row r="26" spans="2:3" x14ac:dyDescent="0.3">
      <c r="B26"/>
      <c r="C26"/>
    </row>
    <row r="27" spans="2:3" x14ac:dyDescent="0.3">
      <c r="B27"/>
      <c r="C27"/>
    </row>
    <row r="28" spans="2:3" x14ac:dyDescent="0.3">
      <c r="B28"/>
      <c r="C28"/>
    </row>
    <row r="29" spans="2:3" x14ac:dyDescent="0.3">
      <c r="B29"/>
      <c r="C29"/>
    </row>
    <row r="30" spans="2:3" x14ac:dyDescent="0.3">
      <c r="B30"/>
      <c r="C30"/>
    </row>
    <row r="31" spans="2:3" x14ac:dyDescent="0.3">
      <c r="B31"/>
      <c r="C31"/>
    </row>
    <row r="32" spans="2:3" x14ac:dyDescent="0.3">
      <c r="B32"/>
      <c r="C32"/>
    </row>
    <row r="33" spans="2:3" x14ac:dyDescent="0.3">
      <c r="B33"/>
      <c r="C33"/>
    </row>
    <row r="34" spans="2:3" x14ac:dyDescent="0.3">
      <c r="B34"/>
      <c r="C34"/>
    </row>
    <row r="35" spans="2:3" x14ac:dyDescent="0.3">
      <c r="B35"/>
      <c r="C35"/>
    </row>
    <row r="36" spans="2:3" x14ac:dyDescent="0.3">
      <c r="B36"/>
      <c r="C36"/>
    </row>
    <row r="37" spans="2:3" x14ac:dyDescent="0.3">
      <c r="B37"/>
      <c r="C37"/>
    </row>
    <row r="38" spans="2:3" x14ac:dyDescent="0.3">
      <c r="B38"/>
      <c r="C38"/>
    </row>
    <row r="39" spans="2:3" x14ac:dyDescent="0.3">
      <c r="B39"/>
      <c r="C39"/>
    </row>
    <row r="40" spans="2:3" x14ac:dyDescent="0.3">
      <c r="B40"/>
      <c r="C40"/>
    </row>
    <row r="41" spans="2:3" x14ac:dyDescent="0.3">
      <c r="B41"/>
      <c r="C41"/>
    </row>
    <row r="42" spans="2:3" x14ac:dyDescent="0.3">
      <c r="B42"/>
      <c r="C42"/>
    </row>
    <row r="43" spans="2:3" x14ac:dyDescent="0.3">
      <c r="B43"/>
      <c r="C43"/>
    </row>
    <row r="44" spans="2:3" x14ac:dyDescent="0.3">
      <c r="B44"/>
      <c r="C44"/>
    </row>
    <row r="45" spans="2:3" x14ac:dyDescent="0.3">
      <c r="B45"/>
      <c r="C45"/>
    </row>
    <row r="46" spans="2:3" x14ac:dyDescent="0.3">
      <c r="B46"/>
      <c r="C46"/>
    </row>
    <row r="47" spans="2:3" x14ac:dyDescent="0.3">
      <c r="B47"/>
      <c r="C47"/>
    </row>
    <row r="48" spans="2:3" x14ac:dyDescent="0.3">
      <c r="B48"/>
      <c r="C48"/>
    </row>
    <row r="49" spans="2:3" x14ac:dyDescent="0.3">
      <c r="B49"/>
      <c r="C49"/>
    </row>
    <row r="50" spans="2:3" x14ac:dyDescent="0.3">
      <c r="B50"/>
      <c r="C50"/>
    </row>
    <row r="51" spans="2:3" x14ac:dyDescent="0.3">
      <c r="B51"/>
      <c r="C51"/>
    </row>
    <row r="52" spans="2:3" x14ac:dyDescent="0.3">
      <c r="B52"/>
      <c r="C52"/>
    </row>
    <row r="53" spans="2:3" x14ac:dyDescent="0.3">
      <c r="B53"/>
      <c r="C53"/>
    </row>
    <row r="54" spans="2:3" x14ac:dyDescent="0.3">
      <c r="B54"/>
      <c r="C54"/>
    </row>
    <row r="55" spans="2:3" x14ac:dyDescent="0.3">
      <c r="B55"/>
      <c r="C55"/>
    </row>
    <row r="56" spans="2:3" x14ac:dyDescent="0.3">
      <c r="B56"/>
      <c r="C56"/>
    </row>
    <row r="57" spans="2:3" x14ac:dyDescent="0.3">
      <c r="B57"/>
      <c r="C57"/>
    </row>
    <row r="58" spans="2:3" x14ac:dyDescent="0.3">
      <c r="B58"/>
      <c r="C58"/>
    </row>
    <row r="59" spans="2:3" x14ac:dyDescent="0.3">
      <c r="B59"/>
      <c r="C59"/>
    </row>
    <row r="60" spans="2:3" x14ac:dyDescent="0.3">
      <c r="B60"/>
      <c r="C60"/>
    </row>
    <row r="61" spans="2:3" x14ac:dyDescent="0.3">
      <c r="B61"/>
      <c r="C61"/>
    </row>
    <row r="62" spans="2:3" x14ac:dyDescent="0.3">
      <c r="B62"/>
      <c r="C62"/>
    </row>
    <row r="63" spans="2:3" x14ac:dyDescent="0.3">
      <c r="B63"/>
      <c r="C63"/>
    </row>
    <row r="64" spans="2:3" x14ac:dyDescent="0.3">
      <c r="B64"/>
      <c r="C64"/>
    </row>
    <row r="65" spans="2:3" x14ac:dyDescent="0.3">
      <c r="B65"/>
      <c r="C65"/>
    </row>
    <row r="66" spans="2:3" x14ac:dyDescent="0.3">
      <c r="B66"/>
      <c r="C66"/>
    </row>
    <row r="67" spans="2:3" x14ac:dyDescent="0.3">
      <c r="B67"/>
      <c r="C67"/>
    </row>
    <row r="68" spans="2:3" x14ac:dyDescent="0.3">
      <c r="B68"/>
      <c r="C68"/>
    </row>
    <row r="69" spans="2:3" x14ac:dyDescent="0.3">
      <c r="B69"/>
      <c r="C69"/>
    </row>
    <row r="70" spans="2:3" x14ac:dyDescent="0.3">
      <c r="B70"/>
      <c r="C70"/>
    </row>
    <row r="71" spans="2:3" x14ac:dyDescent="0.3">
      <c r="B71"/>
      <c r="C71"/>
    </row>
    <row r="72" spans="2:3" x14ac:dyDescent="0.3">
      <c r="B72"/>
      <c r="C72"/>
    </row>
    <row r="73" spans="2:3" x14ac:dyDescent="0.3">
      <c r="B73"/>
      <c r="C73"/>
    </row>
    <row r="74" spans="2:3" x14ac:dyDescent="0.3">
      <c r="B74"/>
      <c r="C74"/>
    </row>
    <row r="75" spans="2:3" x14ac:dyDescent="0.3">
      <c r="B75"/>
      <c r="C75"/>
    </row>
    <row r="76" spans="2:3" x14ac:dyDescent="0.3">
      <c r="B76"/>
      <c r="C76"/>
    </row>
    <row r="77" spans="2:3" x14ac:dyDescent="0.3">
      <c r="B77"/>
      <c r="C77"/>
    </row>
    <row r="78" spans="2:3" x14ac:dyDescent="0.3">
      <c r="B78"/>
      <c r="C78"/>
    </row>
    <row r="79" spans="2:3" x14ac:dyDescent="0.3">
      <c r="B79"/>
      <c r="C79"/>
    </row>
    <row r="80" spans="2:3" x14ac:dyDescent="0.3">
      <c r="B80"/>
      <c r="C80"/>
    </row>
    <row r="81" spans="2:3" x14ac:dyDescent="0.3">
      <c r="B81"/>
      <c r="C81"/>
    </row>
    <row r="82" spans="2:3" x14ac:dyDescent="0.3">
      <c r="B82"/>
      <c r="C82"/>
    </row>
    <row r="83" spans="2:3" x14ac:dyDescent="0.3">
      <c r="B83"/>
      <c r="C83"/>
    </row>
    <row r="84" spans="2:3" x14ac:dyDescent="0.3">
      <c r="B84"/>
      <c r="C84"/>
    </row>
    <row r="85" spans="2:3" x14ac:dyDescent="0.3">
      <c r="B85"/>
      <c r="C85"/>
    </row>
    <row r="86" spans="2:3" x14ac:dyDescent="0.3">
      <c r="B86"/>
      <c r="C86"/>
    </row>
    <row r="87" spans="2:3" x14ac:dyDescent="0.3">
      <c r="B87"/>
      <c r="C87"/>
    </row>
    <row r="88" spans="2:3" x14ac:dyDescent="0.3">
      <c r="B88"/>
      <c r="C88"/>
    </row>
    <row r="89" spans="2:3" x14ac:dyDescent="0.3">
      <c r="B89"/>
      <c r="C89"/>
    </row>
    <row r="90" spans="2:3" x14ac:dyDescent="0.3">
      <c r="B90"/>
      <c r="C90"/>
    </row>
    <row r="91" spans="2:3" x14ac:dyDescent="0.3">
      <c r="B91"/>
      <c r="C91"/>
    </row>
    <row r="92" spans="2:3" x14ac:dyDescent="0.3">
      <c r="B92"/>
      <c r="C92"/>
    </row>
    <row r="93" spans="2:3" x14ac:dyDescent="0.3">
      <c r="B93"/>
      <c r="C93"/>
    </row>
    <row r="94" spans="2:3" x14ac:dyDescent="0.3">
      <c r="B94"/>
      <c r="C94"/>
    </row>
    <row r="95" spans="2:3" x14ac:dyDescent="0.3">
      <c r="B95"/>
      <c r="C95"/>
    </row>
    <row r="96" spans="2:3" x14ac:dyDescent="0.3">
      <c r="B96"/>
      <c r="C96"/>
    </row>
    <row r="97" spans="2:3" x14ac:dyDescent="0.3">
      <c r="B97"/>
      <c r="C97"/>
    </row>
    <row r="98" spans="2:3" x14ac:dyDescent="0.3">
      <c r="B98"/>
      <c r="C98"/>
    </row>
    <row r="99" spans="2:3" x14ac:dyDescent="0.3">
      <c r="B99"/>
      <c r="C99"/>
    </row>
    <row r="100" spans="2:3" x14ac:dyDescent="0.3">
      <c r="B100"/>
      <c r="C100"/>
    </row>
    <row r="101" spans="2:3" x14ac:dyDescent="0.3">
      <c r="B101"/>
      <c r="C101"/>
    </row>
    <row r="102" spans="2:3" x14ac:dyDescent="0.3">
      <c r="B102"/>
      <c r="C102"/>
    </row>
    <row r="103" spans="2:3" x14ac:dyDescent="0.3">
      <c r="B103"/>
      <c r="C103"/>
    </row>
    <row r="104" spans="2:3" x14ac:dyDescent="0.3">
      <c r="B104"/>
      <c r="C104"/>
    </row>
    <row r="105" spans="2:3" x14ac:dyDescent="0.3">
      <c r="B105"/>
      <c r="C105"/>
    </row>
    <row r="106" spans="2:3" x14ac:dyDescent="0.3">
      <c r="B106"/>
      <c r="C106"/>
    </row>
    <row r="107" spans="2:3" x14ac:dyDescent="0.3">
      <c r="B107"/>
      <c r="C107"/>
    </row>
    <row r="108" spans="2:3" x14ac:dyDescent="0.3">
      <c r="B108"/>
      <c r="C108"/>
    </row>
    <row r="109" spans="2:3" x14ac:dyDescent="0.3">
      <c r="B109"/>
      <c r="C109"/>
    </row>
    <row r="110" spans="2:3" x14ac:dyDescent="0.3">
      <c r="B110"/>
      <c r="C110"/>
    </row>
    <row r="111" spans="2:3" x14ac:dyDescent="0.3">
      <c r="B111"/>
      <c r="C111"/>
    </row>
    <row r="112" spans="2:3" x14ac:dyDescent="0.3">
      <c r="B112"/>
      <c r="C112"/>
    </row>
    <row r="113" spans="2:3" x14ac:dyDescent="0.3">
      <c r="B113"/>
      <c r="C113"/>
    </row>
    <row r="114" spans="2:3" x14ac:dyDescent="0.3">
      <c r="B114"/>
      <c r="C114"/>
    </row>
    <row r="115" spans="2:3" x14ac:dyDescent="0.3">
      <c r="B115"/>
      <c r="C115"/>
    </row>
    <row r="116" spans="2:3" x14ac:dyDescent="0.3">
      <c r="B116"/>
      <c r="C116"/>
    </row>
    <row r="117" spans="2:3" x14ac:dyDescent="0.3">
      <c r="B117"/>
      <c r="C117"/>
    </row>
    <row r="118" spans="2:3" x14ac:dyDescent="0.3">
      <c r="B118"/>
      <c r="C118"/>
    </row>
    <row r="119" spans="2:3" x14ac:dyDescent="0.3">
      <c r="B119"/>
      <c r="C119"/>
    </row>
    <row r="120" spans="2:3" x14ac:dyDescent="0.3">
      <c r="B120"/>
      <c r="C120"/>
    </row>
    <row r="121" spans="2:3" x14ac:dyDescent="0.3">
      <c r="B121"/>
      <c r="C121"/>
    </row>
    <row r="122" spans="2:3" x14ac:dyDescent="0.3">
      <c r="B122"/>
      <c r="C122"/>
    </row>
    <row r="123" spans="2:3" x14ac:dyDescent="0.3">
      <c r="B123"/>
      <c r="C123"/>
    </row>
    <row r="124" spans="2:3" x14ac:dyDescent="0.3">
      <c r="B124"/>
      <c r="C124"/>
    </row>
    <row r="125" spans="2:3" x14ac:dyDescent="0.3">
      <c r="B125"/>
      <c r="C125"/>
    </row>
    <row r="126" spans="2:3" x14ac:dyDescent="0.3">
      <c r="B126"/>
      <c r="C126"/>
    </row>
    <row r="127" spans="2:3" x14ac:dyDescent="0.3">
      <c r="B127"/>
      <c r="C127"/>
    </row>
    <row r="128" spans="2:3" x14ac:dyDescent="0.3">
      <c r="B128"/>
      <c r="C128"/>
    </row>
    <row r="129" spans="2:3" x14ac:dyDescent="0.3">
      <c r="B129"/>
      <c r="C129"/>
    </row>
    <row r="130" spans="2:3" x14ac:dyDescent="0.3">
      <c r="B130"/>
      <c r="C130"/>
    </row>
    <row r="131" spans="2:3" x14ac:dyDescent="0.3">
      <c r="B131"/>
      <c r="C131"/>
    </row>
    <row r="132" spans="2:3" x14ac:dyDescent="0.3">
      <c r="B132"/>
      <c r="C132"/>
    </row>
    <row r="133" spans="2:3" x14ac:dyDescent="0.3">
      <c r="B133"/>
      <c r="C133"/>
    </row>
    <row r="134" spans="2:3" x14ac:dyDescent="0.3">
      <c r="B134"/>
      <c r="C134"/>
    </row>
    <row r="135" spans="2:3" x14ac:dyDescent="0.3">
      <c r="B135"/>
      <c r="C135"/>
    </row>
    <row r="136" spans="2:3" x14ac:dyDescent="0.3">
      <c r="B136"/>
      <c r="C136"/>
    </row>
    <row r="137" spans="2:3" x14ac:dyDescent="0.3">
      <c r="B137"/>
      <c r="C137"/>
    </row>
    <row r="138" spans="2:3" x14ac:dyDescent="0.3">
      <c r="B138"/>
      <c r="C138"/>
    </row>
    <row r="139" spans="2:3" x14ac:dyDescent="0.3">
      <c r="B139"/>
      <c r="C139"/>
    </row>
    <row r="140" spans="2:3" x14ac:dyDescent="0.3">
      <c r="B140"/>
      <c r="C140"/>
    </row>
    <row r="141" spans="2:3" x14ac:dyDescent="0.3">
      <c r="B141"/>
      <c r="C141"/>
    </row>
    <row r="142" spans="2:3" x14ac:dyDescent="0.3">
      <c r="B142"/>
      <c r="C142"/>
    </row>
    <row r="143" spans="2:3" x14ac:dyDescent="0.3">
      <c r="B143"/>
      <c r="C143"/>
    </row>
    <row r="144" spans="2:3" x14ac:dyDescent="0.3">
      <c r="B144"/>
      <c r="C144"/>
    </row>
    <row r="145" spans="2:3" x14ac:dyDescent="0.3">
      <c r="B145"/>
      <c r="C145"/>
    </row>
    <row r="146" spans="2:3" x14ac:dyDescent="0.3">
      <c r="B146"/>
      <c r="C146"/>
    </row>
    <row r="147" spans="2:3" x14ac:dyDescent="0.3">
      <c r="B147"/>
      <c r="C147"/>
    </row>
    <row r="148" spans="2:3" x14ac:dyDescent="0.3">
      <c r="B148"/>
      <c r="C148"/>
    </row>
    <row r="149" spans="2:3" x14ac:dyDescent="0.3">
      <c r="B149"/>
      <c r="C149"/>
    </row>
    <row r="150" spans="2:3" x14ac:dyDescent="0.3">
      <c r="B150"/>
      <c r="C150"/>
    </row>
    <row r="151" spans="2:3" x14ac:dyDescent="0.3">
      <c r="B151"/>
      <c r="C151"/>
    </row>
    <row r="152" spans="2:3" x14ac:dyDescent="0.3">
      <c r="B152"/>
      <c r="C152"/>
    </row>
    <row r="153" spans="2:3" x14ac:dyDescent="0.3">
      <c r="B153"/>
      <c r="C153"/>
    </row>
    <row r="154" spans="2:3" x14ac:dyDescent="0.3">
      <c r="B154"/>
      <c r="C154"/>
    </row>
    <row r="155" spans="2:3" x14ac:dyDescent="0.3">
      <c r="B155"/>
      <c r="C155"/>
    </row>
    <row r="156" spans="2:3" x14ac:dyDescent="0.3">
      <c r="B156"/>
      <c r="C156"/>
    </row>
    <row r="157" spans="2:3" x14ac:dyDescent="0.3">
      <c r="B157"/>
      <c r="C157"/>
    </row>
    <row r="158" spans="2:3" x14ac:dyDescent="0.3">
      <c r="B158"/>
      <c r="C158"/>
    </row>
    <row r="159" spans="2:3" x14ac:dyDescent="0.3">
      <c r="B159"/>
      <c r="C159"/>
    </row>
    <row r="160" spans="2:3" x14ac:dyDescent="0.3">
      <c r="B160"/>
      <c r="C160"/>
    </row>
    <row r="161" spans="2:3" x14ac:dyDescent="0.3">
      <c r="B161"/>
      <c r="C161"/>
    </row>
    <row r="162" spans="2:3" x14ac:dyDescent="0.3">
      <c r="B162"/>
      <c r="C162"/>
    </row>
    <row r="163" spans="2:3" x14ac:dyDescent="0.3">
      <c r="B163"/>
      <c r="C163"/>
    </row>
    <row r="164" spans="2:3" x14ac:dyDescent="0.3">
      <c r="B164"/>
      <c r="C164"/>
    </row>
    <row r="165" spans="2:3" x14ac:dyDescent="0.3">
      <c r="B165"/>
      <c r="C165"/>
    </row>
    <row r="166" spans="2:3" x14ac:dyDescent="0.3">
      <c r="B166"/>
      <c r="C166"/>
    </row>
    <row r="167" spans="2:3" x14ac:dyDescent="0.3">
      <c r="B167"/>
      <c r="C167"/>
    </row>
    <row r="168" spans="2:3" x14ac:dyDescent="0.3">
      <c r="B168"/>
      <c r="C168"/>
    </row>
    <row r="169" spans="2:3" x14ac:dyDescent="0.3">
      <c r="B169"/>
      <c r="C169"/>
    </row>
    <row r="170" spans="2:3" x14ac:dyDescent="0.3">
      <c r="B170"/>
      <c r="C170"/>
    </row>
    <row r="171" spans="2:3" x14ac:dyDescent="0.3">
      <c r="B171"/>
      <c r="C171"/>
    </row>
    <row r="172" spans="2:3" x14ac:dyDescent="0.3">
      <c r="B172"/>
      <c r="C172"/>
    </row>
    <row r="173" spans="2:3" x14ac:dyDescent="0.3">
      <c r="B173"/>
      <c r="C173"/>
    </row>
    <row r="174" spans="2:3" x14ac:dyDescent="0.3">
      <c r="B174"/>
      <c r="C174"/>
    </row>
    <row r="175" spans="2:3" x14ac:dyDescent="0.3">
      <c r="B175"/>
      <c r="C175"/>
    </row>
    <row r="176" spans="2:3" x14ac:dyDescent="0.3">
      <c r="B176"/>
      <c r="C176"/>
    </row>
    <row r="177" spans="2:3" x14ac:dyDescent="0.3">
      <c r="B177"/>
      <c r="C177"/>
    </row>
    <row r="178" spans="2:3" x14ac:dyDescent="0.3">
      <c r="B178"/>
      <c r="C178"/>
    </row>
    <row r="179" spans="2:3" x14ac:dyDescent="0.3">
      <c r="B179"/>
      <c r="C179"/>
    </row>
    <row r="180" spans="2:3" x14ac:dyDescent="0.3">
      <c r="B180"/>
      <c r="C180"/>
    </row>
    <row r="181" spans="2:3" x14ac:dyDescent="0.3">
      <c r="B181"/>
      <c r="C181"/>
    </row>
    <row r="182" spans="2:3" x14ac:dyDescent="0.3">
      <c r="B182"/>
      <c r="C182"/>
    </row>
    <row r="183" spans="2:3" x14ac:dyDescent="0.3">
      <c r="B183"/>
      <c r="C183"/>
    </row>
    <row r="184" spans="2:3" x14ac:dyDescent="0.3">
      <c r="B184"/>
      <c r="C184"/>
    </row>
    <row r="185" spans="2:3" x14ac:dyDescent="0.3">
      <c r="B185"/>
      <c r="C185"/>
    </row>
    <row r="186" spans="2:3" x14ac:dyDescent="0.3">
      <c r="B186"/>
      <c r="C186"/>
    </row>
    <row r="187" spans="2:3" x14ac:dyDescent="0.3">
      <c r="B187"/>
      <c r="C187"/>
    </row>
    <row r="188" spans="2:3" x14ac:dyDescent="0.3">
      <c r="B188"/>
      <c r="C188"/>
    </row>
    <row r="189" spans="2:3" x14ac:dyDescent="0.3">
      <c r="B189"/>
      <c r="C189"/>
    </row>
    <row r="190" spans="2:3" x14ac:dyDescent="0.3">
      <c r="B190"/>
      <c r="C190"/>
    </row>
    <row r="191" spans="2:3" x14ac:dyDescent="0.3">
      <c r="B191"/>
      <c r="C191"/>
    </row>
    <row r="192" spans="2:3" x14ac:dyDescent="0.3">
      <c r="B192"/>
      <c r="C192"/>
    </row>
    <row r="193" spans="2:3" x14ac:dyDescent="0.3">
      <c r="B193"/>
      <c r="C193"/>
    </row>
    <row r="194" spans="2:3" x14ac:dyDescent="0.3">
      <c r="B194"/>
      <c r="C194"/>
    </row>
    <row r="195" spans="2:3" x14ac:dyDescent="0.3">
      <c r="B195"/>
      <c r="C195"/>
    </row>
    <row r="196" spans="2:3" x14ac:dyDescent="0.3">
      <c r="B196"/>
      <c r="C196"/>
    </row>
    <row r="197" spans="2:3" x14ac:dyDescent="0.3">
      <c r="B197"/>
      <c r="C197"/>
    </row>
    <row r="198" spans="2:3" x14ac:dyDescent="0.3">
      <c r="B198"/>
      <c r="C198"/>
    </row>
    <row r="199" spans="2:3" x14ac:dyDescent="0.3">
      <c r="B199"/>
      <c r="C199"/>
    </row>
    <row r="200" spans="2:3" x14ac:dyDescent="0.3">
      <c r="B200"/>
      <c r="C200"/>
    </row>
    <row r="201" spans="2:3" x14ac:dyDescent="0.3">
      <c r="B201"/>
      <c r="C201"/>
    </row>
    <row r="202" spans="2:3" x14ac:dyDescent="0.3">
      <c r="B202"/>
      <c r="C202"/>
    </row>
    <row r="203" spans="2:3" x14ac:dyDescent="0.3">
      <c r="B203"/>
      <c r="C203"/>
    </row>
    <row r="204" spans="2:3" x14ac:dyDescent="0.3">
      <c r="B204"/>
      <c r="C204"/>
    </row>
    <row r="205" spans="2:3" x14ac:dyDescent="0.3">
      <c r="B205"/>
      <c r="C205"/>
    </row>
    <row r="206" spans="2:3" x14ac:dyDescent="0.3">
      <c r="B206"/>
      <c r="C206"/>
    </row>
    <row r="207" spans="2:3" x14ac:dyDescent="0.3">
      <c r="B207"/>
      <c r="C207"/>
    </row>
    <row r="208" spans="2:3" x14ac:dyDescent="0.3">
      <c r="B208"/>
      <c r="C208"/>
    </row>
    <row r="209" spans="2:3" x14ac:dyDescent="0.3">
      <c r="B209"/>
      <c r="C209"/>
    </row>
    <row r="210" spans="2:3" x14ac:dyDescent="0.3">
      <c r="B210"/>
      <c r="C210"/>
    </row>
    <row r="211" spans="2:3" x14ac:dyDescent="0.3">
      <c r="B211"/>
      <c r="C211"/>
    </row>
    <row r="212" spans="2:3" x14ac:dyDescent="0.3">
      <c r="B212"/>
      <c r="C212"/>
    </row>
    <row r="213" spans="2:3" x14ac:dyDescent="0.3">
      <c r="B213"/>
      <c r="C213"/>
    </row>
    <row r="214" spans="2:3" x14ac:dyDescent="0.3">
      <c r="B214"/>
      <c r="C214"/>
    </row>
    <row r="215" spans="2:3" x14ac:dyDescent="0.3">
      <c r="B215"/>
      <c r="C215"/>
    </row>
    <row r="216" spans="2:3" x14ac:dyDescent="0.3">
      <c r="B216"/>
      <c r="C216"/>
    </row>
    <row r="217" spans="2:3" x14ac:dyDescent="0.3">
      <c r="B217"/>
      <c r="C217"/>
    </row>
    <row r="218" spans="2:3" x14ac:dyDescent="0.3">
      <c r="B218"/>
      <c r="C218"/>
    </row>
    <row r="219" spans="2:3" x14ac:dyDescent="0.3">
      <c r="B219"/>
      <c r="C219"/>
    </row>
    <row r="220" spans="2:3" x14ac:dyDescent="0.3">
      <c r="B220"/>
      <c r="C220"/>
    </row>
    <row r="221" spans="2:3" x14ac:dyDescent="0.3">
      <c r="B221"/>
      <c r="C221"/>
    </row>
    <row r="222" spans="2:3" x14ac:dyDescent="0.3">
      <c r="B222"/>
      <c r="C222"/>
    </row>
    <row r="223" spans="2:3" x14ac:dyDescent="0.3">
      <c r="B223"/>
      <c r="C223"/>
    </row>
    <row r="224" spans="2:3" x14ac:dyDescent="0.3">
      <c r="B224"/>
      <c r="C224"/>
    </row>
    <row r="225" spans="2:3" x14ac:dyDescent="0.3">
      <c r="B225"/>
      <c r="C225"/>
    </row>
    <row r="226" spans="2:3" x14ac:dyDescent="0.3">
      <c r="B226"/>
      <c r="C226"/>
    </row>
    <row r="227" spans="2:3" x14ac:dyDescent="0.3">
      <c r="B227"/>
      <c r="C227"/>
    </row>
    <row r="228" spans="2:3" x14ac:dyDescent="0.3">
      <c r="B228"/>
      <c r="C228"/>
    </row>
    <row r="229" spans="2:3" x14ac:dyDescent="0.3">
      <c r="B229"/>
      <c r="C229"/>
    </row>
    <row r="230" spans="2:3" x14ac:dyDescent="0.3">
      <c r="B230"/>
      <c r="C230"/>
    </row>
    <row r="231" spans="2:3" x14ac:dyDescent="0.3">
      <c r="B231"/>
      <c r="C231"/>
    </row>
    <row r="232" spans="2:3" x14ac:dyDescent="0.3">
      <c r="B232"/>
      <c r="C232"/>
    </row>
    <row r="233" spans="2:3" x14ac:dyDescent="0.3">
      <c r="B233"/>
      <c r="C233"/>
    </row>
    <row r="234" spans="2:3" x14ac:dyDescent="0.3">
      <c r="B234"/>
      <c r="C234"/>
    </row>
    <row r="235" spans="2:3" x14ac:dyDescent="0.3">
      <c r="B235"/>
      <c r="C235"/>
    </row>
    <row r="236" spans="2:3" x14ac:dyDescent="0.3">
      <c r="B236"/>
      <c r="C236"/>
    </row>
    <row r="237" spans="2:3" x14ac:dyDescent="0.3">
      <c r="B237"/>
      <c r="C237"/>
    </row>
    <row r="238" spans="2:3" x14ac:dyDescent="0.3">
      <c r="B238"/>
      <c r="C238"/>
    </row>
    <row r="239" spans="2:3" x14ac:dyDescent="0.3">
      <c r="B239"/>
      <c r="C239"/>
    </row>
    <row r="240" spans="2:3" x14ac:dyDescent="0.3">
      <c r="B240"/>
      <c r="C240"/>
    </row>
    <row r="241" spans="2:3" x14ac:dyDescent="0.3">
      <c r="B241"/>
      <c r="C241"/>
    </row>
    <row r="242" spans="2:3" x14ac:dyDescent="0.3">
      <c r="B242"/>
      <c r="C242"/>
    </row>
    <row r="243" spans="2:3" x14ac:dyDescent="0.3">
      <c r="B243"/>
      <c r="C243"/>
    </row>
    <row r="244" spans="2:3" x14ac:dyDescent="0.3">
      <c r="B244"/>
      <c r="C244"/>
    </row>
    <row r="245" spans="2:3" x14ac:dyDescent="0.3">
      <c r="B245"/>
      <c r="C245"/>
    </row>
    <row r="246" spans="2:3" x14ac:dyDescent="0.3">
      <c r="B246"/>
      <c r="C246"/>
    </row>
    <row r="247" spans="2:3" x14ac:dyDescent="0.3">
      <c r="B247"/>
      <c r="C247"/>
    </row>
    <row r="248" spans="2:3" x14ac:dyDescent="0.3">
      <c r="B248"/>
      <c r="C248"/>
    </row>
    <row r="249" spans="2:3" x14ac:dyDescent="0.3">
      <c r="B249"/>
      <c r="C249"/>
    </row>
    <row r="250" spans="2:3" x14ac:dyDescent="0.3">
      <c r="B250"/>
      <c r="C250"/>
    </row>
    <row r="251" spans="2:3" x14ac:dyDescent="0.3">
      <c r="B251"/>
      <c r="C251"/>
    </row>
    <row r="252" spans="2:3" x14ac:dyDescent="0.3">
      <c r="B252"/>
      <c r="C252"/>
    </row>
    <row r="253" spans="2:3" x14ac:dyDescent="0.3">
      <c r="B253"/>
      <c r="C253"/>
    </row>
    <row r="254" spans="2:3" x14ac:dyDescent="0.3">
      <c r="B254"/>
      <c r="C254"/>
    </row>
    <row r="255" spans="2:3" x14ac:dyDescent="0.3">
      <c r="B255"/>
      <c r="C255"/>
    </row>
    <row r="256" spans="2:3" x14ac:dyDescent="0.3">
      <c r="B256"/>
      <c r="C256"/>
    </row>
    <row r="257" spans="2:3" x14ac:dyDescent="0.3">
      <c r="B257"/>
      <c r="C257"/>
    </row>
    <row r="258" spans="2:3" x14ac:dyDescent="0.3">
      <c r="B258"/>
      <c r="C258"/>
    </row>
    <row r="259" spans="2:3" x14ac:dyDescent="0.3">
      <c r="B259"/>
      <c r="C259"/>
    </row>
    <row r="260" spans="2:3" x14ac:dyDescent="0.3">
      <c r="B260"/>
      <c r="C260"/>
    </row>
    <row r="261" spans="2:3" x14ac:dyDescent="0.3">
      <c r="B261"/>
      <c r="C261"/>
    </row>
    <row r="262" spans="2:3" x14ac:dyDescent="0.3">
      <c r="B262"/>
      <c r="C262"/>
    </row>
    <row r="263" spans="2:3" x14ac:dyDescent="0.3">
      <c r="B263"/>
      <c r="C263"/>
    </row>
    <row r="264" spans="2:3" x14ac:dyDescent="0.3">
      <c r="B264"/>
      <c r="C264"/>
    </row>
    <row r="265" spans="2:3" x14ac:dyDescent="0.3">
      <c r="B265"/>
      <c r="C265"/>
    </row>
    <row r="266" spans="2:3" x14ac:dyDescent="0.3">
      <c r="B266"/>
      <c r="C266"/>
    </row>
    <row r="267" spans="2:3" x14ac:dyDescent="0.3">
      <c r="B267"/>
      <c r="C267"/>
    </row>
    <row r="268" spans="2:3" x14ac:dyDescent="0.3">
      <c r="B268"/>
      <c r="C268"/>
    </row>
    <row r="269" spans="2:3" x14ac:dyDescent="0.3">
      <c r="B269"/>
      <c r="C269"/>
    </row>
    <row r="270" spans="2:3" x14ac:dyDescent="0.3">
      <c r="B270"/>
      <c r="C270"/>
    </row>
    <row r="271" spans="2:3" x14ac:dyDescent="0.3">
      <c r="B271"/>
      <c r="C271"/>
    </row>
    <row r="272" spans="2:3" x14ac:dyDescent="0.3">
      <c r="B272"/>
      <c r="C272"/>
    </row>
    <row r="273" spans="2:3" x14ac:dyDescent="0.3">
      <c r="B273"/>
      <c r="C273"/>
    </row>
    <row r="274" spans="2:3" x14ac:dyDescent="0.3">
      <c r="B274"/>
      <c r="C274"/>
    </row>
    <row r="275" spans="2:3" x14ac:dyDescent="0.3">
      <c r="B275"/>
      <c r="C275"/>
    </row>
    <row r="276" spans="2:3" x14ac:dyDescent="0.3">
      <c r="B276"/>
      <c r="C276"/>
    </row>
    <row r="277" spans="2:3" x14ac:dyDescent="0.3">
      <c r="B277"/>
      <c r="C277"/>
    </row>
    <row r="278" spans="2:3" x14ac:dyDescent="0.3">
      <c r="B278"/>
      <c r="C278"/>
    </row>
    <row r="279" spans="2:3" x14ac:dyDescent="0.3">
      <c r="B279"/>
      <c r="C279"/>
    </row>
    <row r="280" spans="2:3" x14ac:dyDescent="0.3">
      <c r="B280"/>
      <c r="C280"/>
    </row>
    <row r="281" spans="2:3" x14ac:dyDescent="0.3">
      <c r="B281"/>
      <c r="C281"/>
    </row>
    <row r="282" spans="2:3" x14ac:dyDescent="0.3">
      <c r="B282"/>
      <c r="C282"/>
    </row>
    <row r="283" spans="2:3" x14ac:dyDescent="0.3">
      <c r="B283"/>
      <c r="C283"/>
    </row>
    <row r="284" spans="2:3" x14ac:dyDescent="0.3">
      <c r="B284"/>
      <c r="C284"/>
    </row>
    <row r="285" spans="2:3" x14ac:dyDescent="0.3">
      <c r="B285"/>
      <c r="C285"/>
    </row>
    <row r="286" spans="2:3" x14ac:dyDescent="0.3">
      <c r="B286"/>
      <c r="C286"/>
    </row>
    <row r="287" spans="2:3" x14ac:dyDescent="0.3">
      <c r="B287"/>
      <c r="C287"/>
    </row>
    <row r="288" spans="2:3" x14ac:dyDescent="0.3">
      <c r="B288"/>
      <c r="C288"/>
    </row>
    <row r="289" spans="2:3" x14ac:dyDescent="0.3">
      <c r="B289"/>
      <c r="C289"/>
    </row>
    <row r="290" spans="2:3" x14ac:dyDescent="0.3">
      <c r="B290"/>
      <c r="C290"/>
    </row>
    <row r="291" spans="2:3" x14ac:dyDescent="0.3">
      <c r="B291"/>
      <c r="C291"/>
    </row>
    <row r="292" spans="2:3" x14ac:dyDescent="0.3">
      <c r="B292"/>
      <c r="C292"/>
    </row>
    <row r="293" spans="2:3" x14ac:dyDescent="0.3">
      <c r="B293"/>
      <c r="C293"/>
    </row>
    <row r="294" spans="2:3" x14ac:dyDescent="0.3">
      <c r="B294"/>
      <c r="C294"/>
    </row>
    <row r="295" spans="2:3" x14ac:dyDescent="0.3">
      <c r="B295"/>
      <c r="C295"/>
    </row>
    <row r="296" spans="2:3" x14ac:dyDescent="0.3">
      <c r="B296"/>
      <c r="C296"/>
    </row>
    <row r="297" spans="2:3" x14ac:dyDescent="0.3">
      <c r="B297"/>
      <c r="C297"/>
    </row>
    <row r="298" spans="2:3" x14ac:dyDescent="0.3">
      <c r="B298"/>
      <c r="C298"/>
    </row>
    <row r="299" spans="2:3" x14ac:dyDescent="0.3">
      <c r="B299"/>
      <c r="C299"/>
    </row>
    <row r="300" spans="2:3" x14ac:dyDescent="0.3">
      <c r="B300"/>
      <c r="C300"/>
    </row>
    <row r="301" spans="2:3" x14ac:dyDescent="0.3">
      <c r="B301"/>
      <c r="C301"/>
    </row>
    <row r="302" spans="2:3" x14ac:dyDescent="0.3">
      <c r="B302"/>
      <c r="C302"/>
    </row>
    <row r="303" spans="2:3" x14ac:dyDescent="0.3">
      <c r="B303"/>
      <c r="C303"/>
    </row>
    <row r="304" spans="2:3" x14ac:dyDescent="0.3">
      <c r="B304"/>
      <c r="C304"/>
    </row>
    <row r="305" spans="2:3" x14ac:dyDescent="0.3">
      <c r="B305"/>
      <c r="C305"/>
    </row>
    <row r="306" spans="2:3" x14ac:dyDescent="0.3">
      <c r="B306"/>
      <c r="C306"/>
    </row>
    <row r="307" spans="2:3" x14ac:dyDescent="0.3">
      <c r="B307"/>
      <c r="C307"/>
    </row>
    <row r="308" spans="2:3" x14ac:dyDescent="0.3">
      <c r="B308"/>
      <c r="C308"/>
    </row>
    <row r="309" spans="2:3" x14ac:dyDescent="0.3">
      <c r="B309"/>
      <c r="C309"/>
    </row>
    <row r="310" spans="2:3" x14ac:dyDescent="0.3">
      <c r="B310"/>
      <c r="C310"/>
    </row>
    <row r="311" spans="2:3" x14ac:dyDescent="0.3">
      <c r="B311"/>
      <c r="C311"/>
    </row>
    <row r="312" spans="2:3" x14ac:dyDescent="0.3">
      <c r="B312"/>
      <c r="C312"/>
    </row>
    <row r="313" spans="2:3" x14ac:dyDescent="0.3">
      <c r="B313"/>
      <c r="C313"/>
    </row>
    <row r="314" spans="2:3" x14ac:dyDescent="0.3">
      <c r="B314"/>
      <c r="C314"/>
    </row>
    <row r="315" spans="2:3" x14ac:dyDescent="0.3">
      <c r="B315"/>
      <c r="C315"/>
    </row>
    <row r="316" spans="2:3" x14ac:dyDescent="0.3">
      <c r="B316"/>
      <c r="C316"/>
    </row>
    <row r="317" spans="2:3" x14ac:dyDescent="0.3">
      <c r="B317"/>
      <c r="C317"/>
    </row>
    <row r="318" spans="2:3" x14ac:dyDescent="0.3">
      <c r="B318"/>
      <c r="C318"/>
    </row>
    <row r="319" spans="2:3" x14ac:dyDescent="0.3">
      <c r="B319"/>
      <c r="C319"/>
    </row>
    <row r="320" spans="2:3" x14ac:dyDescent="0.3">
      <c r="B320"/>
      <c r="C320"/>
    </row>
    <row r="321" spans="2:3" x14ac:dyDescent="0.3">
      <c r="B321"/>
      <c r="C321"/>
    </row>
    <row r="322" spans="2:3" x14ac:dyDescent="0.3">
      <c r="B322"/>
      <c r="C322"/>
    </row>
    <row r="323" spans="2:3" x14ac:dyDescent="0.3">
      <c r="B323"/>
      <c r="C323"/>
    </row>
    <row r="324" spans="2:3" x14ac:dyDescent="0.3">
      <c r="B324"/>
      <c r="C324"/>
    </row>
    <row r="325" spans="2:3" x14ac:dyDescent="0.3">
      <c r="B325"/>
      <c r="C325"/>
    </row>
    <row r="326" spans="2:3" x14ac:dyDescent="0.3">
      <c r="B326"/>
      <c r="C326"/>
    </row>
    <row r="327" spans="2:3" x14ac:dyDescent="0.3">
      <c r="B327"/>
      <c r="C327"/>
    </row>
    <row r="328" spans="2:3" x14ac:dyDescent="0.3">
      <c r="B328"/>
      <c r="C328"/>
    </row>
    <row r="329" spans="2:3" x14ac:dyDescent="0.3">
      <c r="B329"/>
      <c r="C329"/>
    </row>
    <row r="330" spans="2:3" x14ac:dyDescent="0.3">
      <c r="B330"/>
      <c r="C330"/>
    </row>
    <row r="331" spans="2:3" x14ac:dyDescent="0.3">
      <c r="B331"/>
      <c r="C331"/>
    </row>
    <row r="332" spans="2:3" x14ac:dyDescent="0.3">
      <c r="B332"/>
      <c r="C332"/>
    </row>
    <row r="333" spans="2:3" x14ac:dyDescent="0.3">
      <c r="B333"/>
      <c r="C333"/>
    </row>
    <row r="334" spans="2:3" x14ac:dyDescent="0.3">
      <c r="B334"/>
      <c r="C334"/>
    </row>
    <row r="335" spans="2:3" x14ac:dyDescent="0.3">
      <c r="B335"/>
      <c r="C335"/>
    </row>
    <row r="336" spans="2:3" x14ac:dyDescent="0.3">
      <c r="B336"/>
      <c r="C336"/>
    </row>
    <row r="337" spans="2:3" x14ac:dyDescent="0.3">
      <c r="B337"/>
      <c r="C337"/>
    </row>
    <row r="338" spans="2:3" x14ac:dyDescent="0.3">
      <c r="B338"/>
      <c r="C338"/>
    </row>
    <row r="339" spans="2:3" x14ac:dyDescent="0.3">
      <c r="B339"/>
      <c r="C339"/>
    </row>
    <row r="340" spans="2:3" x14ac:dyDescent="0.3">
      <c r="B340"/>
      <c r="C340"/>
    </row>
    <row r="341" spans="2:3" x14ac:dyDescent="0.3">
      <c r="B341"/>
      <c r="C341"/>
    </row>
    <row r="342" spans="2:3" x14ac:dyDescent="0.3">
      <c r="B342"/>
      <c r="C342"/>
    </row>
    <row r="343" spans="2:3" x14ac:dyDescent="0.3">
      <c r="B343"/>
      <c r="C343"/>
    </row>
    <row r="344" spans="2:3" x14ac:dyDescent="0.3">
      <c r="B344"/>
      <c r="C344"/>
    </row>
    <row r="345" spans="2:3" x14ac:dyDescent="0.3">
      <c r="B345"/>
      <c r="C345"/>
    </row>
    <row r="346" spans="2:3" x14ac:dyDescent="0.3">
      <c r="B346"/>
      <c r="C346"/>
    </row>
    <row r="347" spans="2:3" x14ac:dyDescent="0.3">
      <c r="B347"/>
      <c r="C347"/>
    </row>
    <row r="348" spans="2:3" x14ac:dyDescent="0.3">
      <c r="B348"/>
      <c r="C348"/>
    </row>
    <row r="349" spans="2:3" x14ac:dyDescent="0.3">
      <c r="B349"/>
      <c r="C349"/>
    </row>
    <row r="350" spans="2:3" x14ac:dyDescent="0.3">
      <c r="B350"/>
      <c r="C350"/>
    </row>
    <row r="351" spans="2:3" x14ac:dyDescent="0.3">
      <c r="B351"/>
      <c r="C351"/>
    </row>
    <row r="352" spans="2:3" x14ac:dyDescent="0.3">
      <c r="B352"/>
      <c r="C352"/>
    </row>
    <row r="353" spans="2:3" x14ac:dyDescent="0.3">
      <c r="B353"/>
      <c r="C353"/>
    </row>
    <row r="354" spans="2:3" x14ac:dyDescent="0.3">
      <c r="B354"/>
      <c r="C354"/>
    </row>
    <row r="355" spans="2:3" x14ac:dyDescent="0.3">
      <c r="B355"/>
      <c r="C355"/>
    </row>
    <row r="356" spans="2:3" x14ac:dyDescent="0.3">
      <c r="B356"/>
      <c r="C356"/>
    </row>
    <row r="357" spans="2:3" x14ac:dyDescent="0.3">
      <c r="B357"/>
      <c r="C357"/>
    </row>
    <row r="358" spans="2:3" x14ac:dyDescent="0.3">
      <c r="B358"/>
      <c r="C358"/>
    </row>
    <row r="359" spans="2:3" x14ac:dyDescent="0.3">
      <c r="B359"/>
      <c r="C359"/>
    </row>
    <row r="360" spans="2:3" x14ac:dyDescent="0.3">
      <c r="B360"/>
      <c r="C360"/>
    </row>
    <row r="361" spans="2:3" x14ac:dyDescent="0.3">
      <c r="B361"/>
      <c r="C361"/>
    </row>
    <row r="362" spans="2:3" x14ac:dyDescent="0.3">
      <c r="B362"/>
      <c r="C362"/>
    </row>
    <row r="363" spans="2:3" x14ac:dyDescent="0.3">
      <c r="B363"/>
      <c r="C363"/>
    </row>
    <row r="364" spans="2:3" x14ac:dyDescent="0.3">
      <c r="B364"/>
      <c r="C364"/>
    </row>
    <row r="365" spans="2:3" x14ac:dyDescent="0.3">
      <c r="B365"/>
      <c r="C365"/>
    </row>
    <row r="366" spans="2:3" x14ac:dyDescent="0.3">
      <c r="B366"/>
      <c r="C366"/>
    </row>
    <row r="367" spans="2:3" x14ac:dyDescent="0.3">
      <c r="B367"/>
      <c r="C367"/>
    </row>
    <row r="368" spans="2:3" x14ac:dyDescent="0.3">
      <c r="B368"/>
      <c r="C368"/>
    </row>
    <row r="369" spans="2:3" x14ac:dyDescent="0.3">
      <c r="B369"/>
      <c r="C369"/>
    </row>
    <row r="370" spans="2:3" x14ac:dyDescent="0.3">
      <c r="B370"/>
      <c r="C370"/>
    </row>
    <row r="371" spans="2:3" x14ac:dyDescent="0.3">
      <c r="B371"/>
      <c r="C371"/>
    </row>
    <row r="372" spans="2:3" x14ac:dyDescent="0.3">
      <c r="B372"/>
      <c r="C372"/>
    </row>
    <row r="373" spans="2:3" x14ac:dyDescent="0.3">
      <c r="B373"/>
      <c r="C373"/>
    </row>
    <row r="374" spans="2:3" x14ac:dyDescent="0.3">
      <c r="B374"/>
      <c r="C374"/>
    </row>
    <row r="375" spans="2:3" x14ac:dyDescent="0.3">
      <c r="B375"/>
      <c r="C375"/>
    </row>
    <row r="376" spans="2:3" x14ac:dyDescent="0.3">
      <c r="B376"/>
      <c r="C376"/>
    </row>
    <row r="377" spans="2:3" x14ac:dyDescent="0.3">
      <c r="B377"/>
      <c r="C377"/>
    </row>
    <row r="378" spans="2:3" x14ac:dyDescent="0.3">
      <c r="B378"/>
      <c r="C378"/>
    </row>
    <row r="379" spans="2:3" x14ac:dyDescent="0.3">
      <c r="B379"/>
      <c r="C379"/>
    </row>
    <row r="380" spans="2:3" x14ac:dyDescent="0.3">
      <c r="B380"/>
      <c r="C380"/>
    </row>
    <row r="381" spans="2:3" x14ac:dyDescent="0.3">
      <c r="B381"/>
      <c r="C381"/>
    </row>
    <row r="382" spans="2:3" x14ac:dyDescent="0.3">
      <c r="B382"/>
      <c r="C382"/>
    </row>
    <row r="383" spans="2:3" x14ac:dyDescent="0.3">
      <c r="B383"/>
      <c r="C383"/>
    </row>
    <row r="384" spans="2:3" x14ac:dyDescent="0.3">
      <c r="B384"/>
      <c r="C384"/>
    </row>
    <row r="385" spans="2:3" x14ac:dyDescent="0.3">
      <c r="B385"/>
      <c r="C385"/>
    </row>
    <row r="386" spans="2:3" x14ac:dyDescent="0.3">
      <c r="B386"/>
      <c r="C386"/>
    </row>
    <row r="387" spans="2:3" x14ac:dyDescent="0.3">
      <c r="B387"/>
      <c r="C387"/>
    </row>
    <row r="388" spans="2:3" x14ac:dyDescent="0.3">
      <c r="B388"/>
      <c r="C388"/>
    </row>
    <row r="389" spans="2:3" x14ac:dyDescent="0.3">
      <c r="B389"/>
      <c r="C389"/>
    </row>
    <row r="390" spans="2:3" x14ac:dyDescent="0.3">
      <c r="B390"/>
      <c r="C390"/>
    </row>
    <row r="391" spans="2:3" x14ac:dyDescent="0.3">
      <c r="B391"/>
      <c r="C391"/>
    </row>
    <row r="392" spans="2:3" x14ac:dyDescent="0.3">
      <c r="B392"/>
      <c r="C392"/>
    </row>
    <row r="393" spans="2:3" x14ac:dyDescent="0.3">
      <c r="B393"/>
      <c r="C393"/>
    </row>
    <row r="394" spans="2:3" x14ac:dyDescent="0.3">
      <c r="B394"/>
      <c r="C394"/>
    </row>
    <row r="395" spans="2:3" x14ac:dyDescent="0.3">
      <c r="B395"/>
      <c r="C395"/>
    </row>
    <row r="396" spans="2:3" x14ac:dyDescent="0.3">
      <c r="B396"/>
      <c r="C396"/>
    </row>
    <row r="397" spans="2:3" x14ac:dyDescent="0.3">
      <c r="B397"/>
      <c r="C397"/>
    </row>
    <row r="398" spans="2:3" x14ac:dyDescent="0.3">
      <c r="B398"/>
      <c r="C398"/>
    </row>
    <row r="399" spans="2:3" x14ac:dyDescent="0.3">
      <c r="B399"/>
      <c r="C399"/>
    </row>
    <row r="400" spans="2:3" x14ac:dyDescent="0.3">
      <c r="B400"/>
      <c r="C400"/>
    </row>
    <row r="401" spans="2:3" x14ac:dyDescent="0.3">
      <c r="B401"/>
      <c r="C401"/>
    </row>
    <row r="402" spans="2:3" x14ac:dyDescent="0.3">
      <c r="B402"/>
      <c r="C402"/>
    </row>
    <row r="403" spans="2:3" x14ac:dyDescent="0.3">
      <c r="B403"/>
      <c r="C403"/>
    </row>
    <row r="404" spans="2:3" x14ac:dyDescent="0.3">
      <c r="B404"/>
      <c r="C404"/>
    </row>
    <row r="405" spans="2:3" x14ac:dyDescent="0.3">
      <c r="B405"/>
      <c r="C405"/>
    </row>
    <row r="406" spans="2:3" x14ac:dyDescent="0.3">
      <c r="B406"/>
      <c r="C406"/>
    </row>
    <row r="407" spans="2:3" x14ac:dyDescent="0.3">
      <c r="B407"/>
      <c r="C407"/>
    </row>
    <row r="408" spans="2:3" x14ac:dyDescent="0.3">
      <c r="B408"/>
      <c r="C408"/>
    </row>
    <row r="409" spans="2:3" x14ac:dyDescent="0.3">
      <c r="B409"/>
      <c r="C409"/>
    </row>
    <row r="410" spans="2:3" x14ac:dyDescent="0.3">
      <c r="B410"/>
      <c r="C410"/>
    </row>
    <row r="411" spans="2:3" x14ac:dyDescent="0.3">
      <c r="B411"/>
      <c r="C411"/>
    </row>
    <row r="412" spans="2:3" x14ac:dyDescent="0.3">
      <c r="B412"/>
      <c r="C412"/>
    </row>
    <row r="413" spans="2:3" x14ac:dyDescent="0.3">
      <c r="B413"/>
      <c r="C413"/>
    </row>
    <row r="414" spans="2:3" x14ac:dyDescent="0.3">
      <c r="B414"/>
      <c r="C414"/>
    </row>
    <row r="415" spans="2:3" x14ac:dyDescent="0.3">
      <c r="B415"/>
      <c r="C415"/>
    </row>
    <row r="416" spans="2:3" x14ac:dyDescent="0.3">
      <c r="B416"/>
      <c r="C416"/>
    </row>
    <row r="417" spans="2:3" x14ac:dyDescent="0.3">
      <c r="B417"/>
      <c r="C417"/>
    </row>
    <row r="418" spans="2:3" x14ac:dyDescent="0.3">
      <c r="B418"/>
      <c r="C418"/>
    </row>
    <row r="419" spans="2:3" x14ac:dyDescent="0.3">
      <c r="B419"/>
      <c r="C419"/>
    </row>
    <row r="420" spans="2:3" x14ac:dyDescent="0.3">
      <c r="B420"/>
      <c r="C420"/>
    </row>
    <row r="421" spans="2:3" x14ac:dyDescent="0.3">
      <c r="B421"/>
      <c r="C421"/>
    </row>
    <row r="422" spans="2:3" x14ac:dyDescent="0.3">
      <c r="B422"/>
      <c r="C422"/>
    </row>
    <row r="423" spans="2:3" x14ac:dyDescent="0.3">
      <c r="B423"/>
      <c r="C423"/>
    </row>
    <row r="424" spans="2:3" x14ac:dyDescent="0.3">
      <c r="B424"/>
      <c r="C424"/>
    </row>
    <row r="425" spans="2:3" x14ac:dyDescent="0.3">
      <c r="B425"/>
      <c r="C425"/>
    </row>
    <row r="426" spans="2:3" x14ac:dyDescent="0.3">
      <c r="B426"/>
      <c r="C426"/>
    </row>
    <row r="427" spans="2:3" x14ac:dyDescent="0.3">
      <c r="B427"/>
      <c r="C427"/>
    </row>
    <row r="428" spans="2:3" x14ac:dyDescent="0.3">
      <c r="B428"/>
      <c r="C428"/>
    </row>
    <row r="429" spans="2:3" x14ac:dyDescent="0.3">
      <c r="B429"/>
      <c r="C429"/>
    </row>
    <row r="430" spans="2:3" x14ac:dyDescent="0.3">
      <c r="B430"/>
      <c r="C430"/>
    </row>
    <row r="431" spans="2:3" x14ac:dyDescent="0.3">
      <c r="B431"/>
      <c r="C431"/>
    </row>
    <row r="432" spans="2:3" x14ac:dyDescent="0.3">
      <c r="B432"/>
      <c r="C432"/>
    </row>
    <row r="433" spans="2:3" x14ac:dyDescent="0.3">
      <c r="B433"/>
      <c r="C433"/>
    </row>
    <row r="434" spans="2:3" x14ac:dyDescent="0.3">
      <c r="B434"/>
      <c r="C434"/>
    </row>
    <row r="435" spans="2:3" x14ac:dyDescent="0.3">
      <c r="B435"/>
      <c r="C435"/>
    </row>
    <row r="436" spans="2:3" x14ac:dyDescent="0.3">
      <c r="B436"/>
      <c r="C436"/>
    </row>
    <row r="437" spans="2:3" x14ac:dyDescent="0.3">
      <c r="B437"/>
      <c r="C437"/>
    </row>
    <row r="438" spans="2:3" x14ac:dyDescent="0.3">
      <c r="B438"/>
      <c r="C438"/>
    </row>
    <row r="439" spans="2:3" x14ac:dyDescent="0.3">
      <c r="B439"/>
      <c r="C439"/>
    </row>
    <row r="440" spans="2:3" x14ac:dyDescent="0.3">
      <c r="B440"/>
      <c r="C440"/>
    </row>
    <row r="441" spans="2:3" x14ac:dyDescent="0.3">
      <c r="B441"/>
      <c r="C441"/>
    </row>
    <row r="442" spans="2:3" x14ac:dyDescent="0.3">
      <c r="B442"/>
      <c r="C442"/>
    </row>
    <row r="443" spans="2:3" x14ac:dyDescent="0.3">
      <c r="B443"/>
      <c r="C443"/>
    </row>
    <row r="444" spans="2:3" x14ac:dyDescent="0.3">
      <c r="B444"/>
      <c r="C444"/>
    </row>
    <row r="445" spans="2:3" x14ac:dyDescent="0.3">
      <c r="B445"/>
      <c r="C445"/>
    </row>
    <row r="446" spans="2:3" x14ac:dyDescent="0.3">
      <c r="B446"/>
      <c r="C446"/>
    </row>
    <row r="447" spans="2:3" x14ac:dyDescent="0.3">
      <c r="B447"/>
      <c r="C447"/>
    </row>
    <row r="448" spans="2:3" x14ac:dyDescent="0.3">
      <c r="B448"/>
      <c r="C448"/>
    </row>
    <row r="449" spans="2:3" x14ac:dyDescent="0.3">
      <c r="B449"/>
      <c r="C449"/>
    </row>
    <row r="450" spans="2:3" x14ac:dyDescent="0.3">
      <c r="B450"/>
      <c r="C450"/>
    </row>
    <row r="451" spans="2:3" x14ac:dyDescent="0.3">
      <c r="B451"/>
      <c r="C451"/>
    </row>
    <row r="452" spans="2:3" x14ac:dyDescent="0.3">
      <c r="B452"/>
      <c r="C452"/>
    </row>
    <row r="453" spans="2:3" x14ac:dyDescent="0.3">
      <c r="B453"/>
      <c r="C453"/>
    </row>
    <row r="454" spans="2:3" x14ac:dyDescent="0.3">
      <c r="B454"/>
      <c r="C454"/>
    </row>
    <row r="455" spans="2:3" x14ac:dyDescent="0.3">
      <c r="B455"/>
      <c r="C455"/>
    </row>
    <row r="456" spans="2:3" x14ac:dyDescent="0.3">
      <c r="B456"/>
      <c r="C456"/>
    </row>
    <row r="457" spans="2:3" x14ac:dyDescent="0.3">
      <c r="B457"/>
      <c r="C457"/>
    </row>
    <row r="458" spans="2:3" x14ac:dyDescent="0.3">
      <c r="B458"/>
      <c r="C458"/>
    </row>
    <row r="459" spans="2:3" x14ac:dyDescent="0.3">
      <c r="B459"/>
      <c r="C459"/>
    </row>
    <row r="460" spans="2:3" x14ac:dyDescent="0.3">
      <c r="B460"/>
      <c r="C460"/>
    </row>
    <row r="461" spans="2:3" x14ac:dyDescent="0.3">
      <c r="B461"/>
      <c r="C461"/>
    </row>
    <row r="462" spans="2:3" x14ac:dyDescent="0.3">
      <c r="B462"/>
      <c r="C462"/>
    </row>
    <row r="463" spans="2:3" x14ac:dyDescent="0.3">
      <c r="B463"/>
      <c r="C463"/>
    </row>
    <row r="464" spans="2:3" x14ac:dyDescent="0.3">
      <c r="B464"/>
      <c r="C464"/>
    </row>
    <row r="465" spans="2:3" x14ac:dyDescent="0.3">
      <c r="B465"/>
      <c r="C465"/>
    </row>
    <row r="466" spans="2:3" x14ac:dyDescent="0.3">
      <c r="B466"/>
      <c r="C466"/>
    </row>
    <row r="467" spans="2:3" x14ac:dyDescent="0.3">
      <c r="B467"/>
      <c r="C467"/>
    </row>
    <row r="468" spans="2:3" x14ac:dyDescent="0.3">
      <c r="B468"/>
      <c r="C468"/>
    </row>
    <row r="469" spans="2:3" x14ac:dyDescent="0.3">
      <c r="B469"/>
      <c r="C469"/>
    </row>
    <row r="470" spans="2:3" x14ac:dyDescent="0.3">
      <c r="B470"/>
      <c r="C470"/>
    </row>
    <row r="471" spans="2:3" x14ac:dyDescent="0.3">
      <c r="B471"/>
      <c r="C471"/>
    </row>
    <row r="472" spans="2:3" x14ac:dyDescent="0.3">
      <c r="B472"/>
      <c r="C472"/>
    </row>
    <row r="473" spans="2:3" x14ac:dyDescent="0.3">
      <c r="B473"/>
      <c r="C473"/>
    </row>
    <row r="474" spans="2:3" x14ac:dyDescent="0.3">
      <c r="B474"/>
      <c r="C474"/>
    </row>
    <row r="475" spans="2:3" x14ac:dyDescent="0.3">
      <c r="B475"/>
      <c r="C475"/>
    </row>
    <row r="476" spans="2:3" x14ac:dyDescent="0.3">
      <c r="B476"/>
      <c r="C476"/>
    </row>
    <row r="477" spans="2:3" x14ac:dyDescent="0.3">
      <c r="B477"/>
      <c r="C477"/>
    </row>
    <row r="478" spans="2:3" x14ac:dyDescent="0.3">
      <c r="B478"/>
      <c r="C478"/>
    </row>
    <row r="479" spans="2:3" x14ac:dyDescent="0.3">
      <c r="B479"/>
      <c r="C479"/>
    </row>
    <row r="480" spans="2:3" x14ac:dyDescent="0.3">
      <c r="B480"/>
      <c r="C480"/>
    </row>
    <row r="481" spans="2:3" x14ac:dyDescent="0.3">
      <c r="B481"/>
      <c r="C481"/>
    </row>
    <row r="482" spans="2:3" x14ac:dyDescent="0.3">
      <c r="B482"/>
      <c r="C482"/>
    </row>
    <row r="483" spans="2:3" x14ac:dyDescent="0.3">
      <c r="B483"/>
      <c r="C483"/>
    </row>
    <row r="484" spans="2:3" x14ac:dyDescent="0.3">
      <c r="B484"/>
      <c r="C484"/>
    </row>
    <row r="485" spans="2:3" x14ac:dyDescent="0.3">
      <c r="B485"/>
      <c r="C485"/>
    </row>
    <row r="486" spans="2:3" x14ac:dyDescent="0.3">
      <c r="B486"/>
      <c r="C486"/>
    </row>
    <row r="487" spans="2:3" x14ac:dyDescent="0.3">
      <c r="B487"/>
      <c r="C487"/>
    </row>
    <row r="488" spans="2:3" x14ac:dyDescent="0.3">
      <c r="B488"/>
      <c r="C488"/>
    </row>
    <row r="489" spans="2:3" x14ac:dyDescent="0.3">
      <c r="B489"/>
      <c r="C489"/>
    </row>
    <row r="490" spans="2:3" x14ac:dyDescent="0.3">
      <c r="B490"/>
      <c r="C490"/>
    </row>
    <row r="491" spans="2:3" x14ac:dyDescent="0.3">
      <c r="B491"/>
      <c r="C491"/>
    </row>
    <row r="492" spans="2:3" x14ac:dyDescent="0.3">
      <c r="B492"/>
      <c r="C492"/>
    </row>
    <row r="493" spans="2:3" x14ac:dyDescent="0.3">
      <c r="B493"/>
      <c r="C493"/>
    </row>
    <row r="494" spans="2:3" x14ac:dyDescent="0.3">
      <c r="B494"/>
      <c r="C494"/>
    </row>
    <row r="495" spans="2:3" x14ac:dyDescent="0.3">
      <c r="B495"/>
      <c r="C495"/>
    </row>
    <row r="496" spans="2:3" x14ac:dyDescent="0.3">
      <c r="B496"/>
      <c r="C496"/>
    </row>
    <row r="497" spans="2:3" x14ac:dyDescent="0.3">
      <c r="B497"/>
      <c r="C497"/>
    </row>
    <row r="498" spans="2:3" x14ac:dyDescent="0.3">
      <c r="B498"/>
      <c r="C498"/>
    </row>
    <row r="499" spans="2:3" x14ac:dyDescent="0.3">
      <c r="B499"/>
      <c r="C499"/>
    </row>
    <row r="500" spans="2:3" x14ac:dyDescent="0.3">
      <c r="B500"/>
      <c r="C500"/>
    </row>
    <row r="501" spans="2:3" x14ac:dyDescent="0.3">
      <c r="B501"/>
      <c r="C501"/>
    </row>
    <row r="502" spans="2:3" x14ac:dyDescent="0.3">
      <c r="B502"/>
      <c r="C502"/>
    </row>
    <row r="503" spans="2:3" x14ac:dyDescent="0.3">
      <c r="B503"/>
      <c r="C503"/>
    </row>
    <row r="504" spans="2:3" x14ac:dyDescent="0.3">
      <c r="B504"/>
      <c r="C504"/>
    </row>
    <row r="505" spans="2:3" x14ac:dyDescent="0.3">
      <c r="B505"/>
      <c r="C505"/>
    </row>
    <row r="506" spans="2:3" x14ac:dyDescent="0.3">
      <c r="B506"/>
      <c r="C506"/>
    </row>
    <row r="507" spans="2:3" x14ac:dyDescent="0.3">
      <c r="B507"/>
      <c r="C507"/>
    </row>
    <row r="508" spans="2:3" x14ac:dyDescent="0.3">
      <c r="B508"/>
      <c r="C508"/>
    </row>
    <row r="509" spans="2:3" x14ac:dyDescent="0.3">
      <c r="B509"/>
      <c r="C509"/>
    </row>
    <row r="510" spans="2:3" x14ac:dyDescent="0.3">
      <c r="B510"/>
      <c r="C510"/>
    </row>
    <row r="511" spans="2:3" x14ac:dyDescent="0.3">
      <c r="B511"/>
      <c r="C511"/>
    </row>
    <row r="512" spans="2:3" x14ac:dyDescent="0.3">
      <c r="B512"/>
      <c r="C512"/>
    </row>
    <row r="513" spans="2:3" x14ac:dyDescent="0.3">
      <c r="B513"/>
      <c r="C513"/>
    </row>
    <row r="514" spans="2:3" x14ac:dyDescent="0.3">
      <c r="B514"/>
      <c r="C514"/>
    </row>
    <row r="515" spans="2:3" x14ac:dyDescent="0.3">
      <c r="B515"/>
      <c r="C515"/>
    </row>
    <row r="516" spans="2:3" x14ac:dyDescent="0.3">
      <c r="B516"/>
      <c r="C516"/>
    </row>
    <row r="517" spans="2:3" x14ac:dyDescent="0.3">
      <c r="B517"/>
      <c r="C517"/>
    </row>
    <row r="518" spans="2:3" x14ac:dyDescent="0.3">
      <c r="B518"/>
      <c r="C518"/>
    </row>
    <row r="519" spans="2:3" x14ac:dyDescent="0.3">
      <c r="B519"/>
      <c r="C519"/>
    </row>
    <row r="520" spans="2:3" x14ac:dyDescent="0.3">
      <c r="B520"/>
      <c r="C520"/>
    </row>
    <row r="521" spans="2:3" x14ac:dyDescent="0.3">
      <c r="B521"/>
      <c r="C521"/>
    </row>
    <row r="522" spans="2:3" x14ac:dyDescent="0.3">
      <c r="B522"/>
      <c r="C522"/>
    </row>
    <row r="523" spans="2:3" x14ac:dyDescent="0.3">
      <c r="B523"/>
      <c r="C523"/>
    </row>
    <row r="524" spans="2:3" x14ac:dyDescent="0.3">
      <c r="B524"/>
      <c r="C524"/>
    </row>
    <row r="525" spans="2:3" x14ac:dyDescent="0.3">
      <c r="B525"/>
      <c r="C525"/>
    </row>
    <row r="526" spans="2:3" x14ac:dyDescent="0.3">
      <c r="B526"/>
      <c r="C526"/>
    </row>
    <row r="527" spans="2:3" x14ac:dyDescent="0.3">
      <c r="B527"/>
      <c r="C527"/>
    </row>
    <row r="528" spans="2:3" x14ac:dyDescent="0.3">
      <c r="B528"/>
      <c r="C528"/>
    </row>
    <row r="529" spans="2:3" x14ac:dyDescent="0.3">
      <c r="B529"/>
      <c r="C529"/>
    </row>
    <row r="530" spans="2:3" x14ac:dyDescent="0.3">
      <c r="B530"/>
      <c r="C530"/>
    </row>
    <row r="531" spans="2:3" x14ac:dyDescent="0.3">
      <c r="B531"/>
      <c r="C531"/>
    </row>
    <row r="532" spans="2:3" x14ac:dyDescent="0.3">
      <c r="B532"/>
      <c r="C532"/>
    </row>
    <row r="533" spans="2:3" x14ac:dyDescent="0.3">
      <c r="B533"/>
      <c r="C533"/>
    </row>
    <row r="534" spans="2:3" x14ac:dyDescent="0.3">
      <c r="B534"/>
      <c r="C534"/>
    </row>
    <row r="535" spans="2:3" x14ac:dyDescent="0.3">
      <c r="B535"/>
      <c r="C535"/>
    </row>
    <row r="536" spans="2:3" x14ac:dyDescent="0.3">
      <c r="B536"/>
      <c r="C536"/>
    </row>
    <row r="537" spans="2:3" x14ac:dyDescent="0.3">
      <c r="B537"/>
      <c r="C537"/>
    </row>
    <row r="538" spans="2:3" x14ac:dyDescent="0.3">
      <c r="B538"/>
      <c r="C538"/>
    </row>
    <row r="539" spans="2:3" x14ac:dyDescent="0.3">
      <c r="B539"/>
      <c r="C539"/>
    </row>
    <row r="540" spans="2:3" x14ac:dyDescent="0.3">
      <c r="B540"/>
      <c r="C540"/>
    </row>
    <row r="541" spans="2:3" x14ac:dyDescent="0.3">
      <c r="B541"/>
      <c r="C541"/>
    </row>
    <row r="542" spans="2:3" x14ac:dyDescent="0.3">
      <c r="B542"/>
      <c r="C542"/>
    </row>
    <row r="543" spans="2:3" x14ac:dyDescent="0.3">
      <c r="B543"/>
      <c r="C543"/>
    </row>
    <row r="544" spans="2:3" x14ac:dyDescent="0.3">
      <c r="B544"/>
      <c r="C544"/>
    </row>
    <row r="545" spans="2:3" x14ac:dyDescent="0.3">
      <c r="B545"/>
      <c r="C545"/>
    </row>
    <row r="546" spans="2:3" x14ac:dyDescent="0.3">
      <c r="B546"/>
      <c r="C546"/>
    </row>
    <row r="547" spans="2:3" x14ac:dyDescent="0.3">
      <c r="B547"/>
      <c r="C547"/>
    </row>
    <row r="548" spans="2:3" x14ac:dyDescent="0.3">
      <c r="B548"/>
      <c r="C548"/>
    </row>
    <row r="549" spans="2:3" x14ac:dyDescent="0.3">
      <c r="B549"/>
      <c r="C549"/>
    </row>
    <row r="550" spans="2:3" x14ac:dyDescent="0.3">
      <c r="B550"/>
      <c r="C550"/>
    </row>
    <row r="551" spans="2:3" x14ac:dyDescent="0.3">
      <c r="B551"/>
      <c r="C551"/>
    </row>
    <row r="552" spans="2:3" x14ac:dyDescent="0.3">
      <c r="B552"/>
      <c r="C552"/>
    </row>
    <row r="553" spans="2:3" x14ac:dyDescent="0.3">
      <c r="B553"/>
      <c r="C553"/>
    </row>
    <row r="554" spans="2:3" x14ac:dyDescent="0.3">
      <c r="B554"/>
      <c r="C554"/>
    </row>
    <row r="555" spans="2:3" x14ac:dyDescent="0.3">
      <c r="B555"/>
      <c r="C555"/>
    </row>
    <row r="556" spans="2:3" x14ac:dyDescent="0.3">
      <c r="B556"/>
      <c r="C556"/>
    </row>
    <row r="557" spans="2:3" x14ac:dyDescent="0.3">
      <c r="B557"/>
      <c r="C557"/>
    </row>
    <row r="558" spans="2:3" x14ac:dyDescent="0.3">
      <c r="B558"/>
      <c r="C558"/>
    </row>
    <row r="559" spans="2:3" x14ac:dyDescent="0.3">
      <c r="B559"/>
      <c r="C559"/>
    </row>
    <row r="560" spans="2:3" x14ac:dyDescent="0.3">
      <c r="B560"/>
      <c r="C560"/>
    </row>
    <row r="561" spans="2:3" x14ac:dyDescent="0.3">
      <c r="B561"/>
      <c r="C561"/>
    </row>
    <row r="562" spans="2:3" x14ac:dyDescent="0.3">
      <c r="B562"/>
      <c r="C562"/>
    </row>
    <row r="563" spans="2:3" x14ac:dyDescent="0.3">
      <c r="B563"/>
      <c r="C563"/>
    </row>
    <row r="564" spans="2:3" x14ac:dyDescent="0.3">
      <c r="B564"/>
      <c r="C564"/>
    </row>
    <row r="565" spans="2:3" x14ac:dyDescent="0.3">
      <c r="B565"/>
      <c r="C565"/>
    </row>
    <row r="566" spans="2:3" x14ac:dyDescent="0.3">
      <c r="B566"/>
      <c r="C566"/>
    </row>
    <row r="567" spans="2:3" x14ac:dyDescent="0.3">
      <c r="B567"/>
      <c r="C567"/>
    </row>
    <row r="568" spans="2:3" x14ac:dyDescent="0.3">
      <c r="B568"/>
      <c r="C568"/>
    </row>
    <row r="569" spans="2:3" x14ac:dyDescent="0.3">
      <c r="B569"/>
      <c r="C569"/>
    </row>
    <row r="570" spans="2:3" x14ac:dyDescent="0.3">
      <c r="B570"/>
      <c r="C570"/>
    </row>
    <row r="571" spans="2:3" x14ac:dyDescent="0.3">
      <c r="B571"/>
      <c r="C571"/>
    </row>
    <row r="572" spans="2:3" x14ac:dyDescent="0.3">
      <c r="B572"/>
      <c r="C572"/>
    </row>
    <row r="573" spans="2:3" x14ac:dyDescent="0.3">
      <c r="B573"/>
      <c r="C573"/>
    </row>
    <row r="574" spans="2:3" x14ac:dyDescent="0.3">
      <c r="B574"/>
      <c r="C574"/>
    </row>
    <row r="575" spans="2:3" x14ac:dyDescent="0.3">
      <c r="B575"/>
      <c r="C575"/>
    </row>
    <row r="576" spans="2:3" x14ac:dyDescent="0.3">
      <c r="B576"/>
      <c r="C576"/>
    </row>
    <row r="577" spans="2:3" x14ac:dyDescent="0.3">
      <c r="B577"/>
      <c r="C577"/>
    </row>
    <row r="578" spans="2:3" x14ac:dyDescent="0.3">
      <c r="B578"/>
      <c r="C578"/>
    </row>
    <row r="579" spans="2:3" x14ac:dyDescent="0.3">
      <c r="B579"/>
      <c r="C579"/>
    </row>
    <row r="580" spans="2:3" x14ac:dyDescent="0.3">
      <c r="B580"/>
      <c r="C580"/>
    </row>
    <row r="581" spans="2:3" x14ac:dyDescent="0.3">
      <c r="B581"/>
      <c r="C581"/>
    </row>
    <row r="582" spans="2:3" x14ac:dyDescent="0.3">
      <c r="B582"/>
      <c r="C582"/>
    </row>
    <row r="583" spans="2:3" x14ac:dyDescent="0.3">
      <c r="B583"/>
      <c r="C583"/>
    </row>
    <row r="584" spans="2:3" x14ac:dyDescent="0.3">
      <c r="B584"/>
      <c r="C584"/>
    </row>
    <row r="585" spans="2:3" x14ac:dyDescent="0.3">
      <c r="B585"/>
      <c r="C585"/>
    </row>
    <row r="586" spans="2:3" x14ac:dyDescent="0.3">
      <c r="B586"/>
      <c r="C586"/>
    </row>
    <row r="587" spans="2:3" x14ac:dyDescent="0.3">
      <c r="B587"/>
      <c r="C587"/>
    </row>
    <row r="588" spans="2:3" x14ac:dyDescent="0.3">
      <c r="B588"/>
      <c r="C588"/>
    </row>
    <row r="589" spans="2:3" x14ac:dyDescent="0.3">
      <c r="B589"/>
      <c r="C589"/>
    </row>
    <row r="590" spans="2:3" x14ac:dyDescent="0.3">
      <c r="B590"/>
      <c r="C590"/>
    </row>
    <row r="591" spans="2:3" x14ac:dyDescent="0.3">
      <c r="B591"/>
      <c r="C591"/>
    </row>
    <row r="592" spans="2:3" x14ac:dyDescent="0.3">
      <c r="B592"/>
      <c r="C592"/>
    </row>
    <row r="593" spans="2:3" x14ac:dyDescent="0.3">
      <c r="B593"/>
      <c r="C593"/>
    </row>
    <row r="594" spans="2:3" x14ac:dyDescent="0.3">
      <c r="B594"/>
      <c r="C594"/>
    </row>
    <row r="595" spans="2:3" x14ac:dyDescent="0.3">
      <c r="B595"/>
      <c r="C595"/>
    </row>
    <row r="596" spans="2:3" x14ac:dyDescent="0.3">
      <c r="B596"/>
      <c r="C596"/>
    </row>
    <row r="597" spans="2:3" x14ac:dyDescent="0.3">
      <c r="B597"/>
      <c r="C597"/>
    </row>
    <row r="598" spans="2:3" x14ac:dyDescent="0.3">
      <c r="B598"/>
      <c r="C598"/>
    </row>
    <row r="599" spans="2:3" x14ac:dyDescent="0.3">
      <c r="B599"/>
      <c r="C599"/>
    </row>
    <row r="600" spans="2:3" x14ac:dyDescent="0.3">
      <c r="B600"/>
      <c r="C600"/>
    </row>
    <row r="601" spans="2:3" x14ac:dyDescent="0.3">
      <c r="B601"/>
      <c r="C601"/>
    </row>
    <row r="602" spans="2:3" x14ac:dyDescent="0.3">
      <c r="B602"/>
      <c r="C602"/>
    </row>
    <row r="603" spans="2:3" x14ac:dyDescent="0.3">
      <c r="B603"/>
      <c r="C603"/>
    </row>
    <row r="604" spans="2:3" x14ac:dyDescent="0.3">
      <c r="B604"/>
      <c r="C604"/>
    </row>
    <row r="605" spans="2:3" x14ac:dyDescent="0.3">
      <c r="B605"/>
      <c r="C605"/>
    </row>
    <row r="606" spans="2:3" x14ac:dyDescent="0.3">
      <c r="B606"/>
      <c r="C606"/>
    </row>
    <row r="607" spans="2:3" x14ac:dyDescent="0.3">
      <c r="B607"/>
      <c r="C607"/>
    </row>
    <row r="608" spans="2:3" x14ac:dyDescent="0.3">
      <c r="B608"/>
      <c r="C608"/>
    </row>
    <row r="609" spans="2:3" x14ac:dyDescent="0.3">
      <c r="B609"/>
      <c r="C609"/>
    </row>
    <row r="610" spans="2:3" x14ac:dyDescent="0.3">
      <c r="B610"/>
      <c r="C610"/>
    </row>
    <row r="611" spans="2:3" x14ac:dyDescent="0.3">
      <c r="B611"/>
      <c r="C611"/>
    </row>
    <row r="612" spans="2:3" x14ac:dyDescent="0.3">
      <c r="B612"/>
      <c r="C612"/>
    </row>
    <row r="613" spans="2:3" x14ac:dyDescent="0.3">
      <c r="B613"/>
      <c r="C613"/>
    </row>
    <row r="614" spans="2:3" x14ac:dyDescent="0.3">
      <c r="B614"/>
      <c r="C614"/>
    </row>
    <row r="615" spans="2:3" x14ac:dyDescent="0.3">
      <c r="B615"/>
      <c r="C615"/>
    </row>
    <row r="616" spans="2:3" x14ac:dyDescent="0.3">
      <c r="B616"/>
      <c r="C616"/>
    </row>
    <row r="617" spans="2:3" x14ac:dyDescent="0.3">
      <c r="B617"/>
      <c r="C617"/>
    </row>
    <row r="618" spans="2:3" x14ac:dyDescent="0.3">
      <c r="B618"/>
      <c r="C618"/>
    </row>
    <row r="619" spans="2:3" x14ac:dyDescent="0.3">
      <c r="B619"/>
      <c r="C619"/>
    </row>
    <row r="620" spans="2:3" x14ac:dyDescent="0.3">
      <c r="B620"/>
      <c r="C620"/>
    </row>
    <row r="621" spans="2:3" x14ac:dyDescent="0.3">
      <c r="B621"/>
      <c r="C621"/>
    </row>
    <row r="622" spans="2:3" x14ac:dyDescent="0.3">
      <c r="B622"/>
      <c r="C622"/>
    </row>
    <row r="623" spans="2:3" x14ac:dyDescent="0.3">
      <c r="B623"/>
      <c r="C623"/>
    </row>
    <row r="624" spans="2:3" x14ac:dyDescent="0.3">
      <c r="B624"/>
      <c r="C624"/>
    </row>
    <row r="625" spans="2:3" x14ac:dyDescent="0.3">
      <c r="B625"/>
      <c r="C625"/>
    </row>
    <row r="626" spans="2:3" x14ac:dyDescent="0.3">
      <c r="B626"/>
      <c r="C626"/>
    </row>
    <row r="627" spans="2:3" x14ac:dyDescent="0.3">
      <c r="B627"/>
      <c r="C627"/>
    </row>
    <row r="628" spans="2:3" x14ac:dyDescent="0.3">
      <c r="B628"/>
      <c r="C628"/>
    </row>
    <row r="629" spans="2:3" x14ac:dyDescent="0.3">
      <c r="B629"/>
      <c r="C629"/>
    </row>
    <row r="630" spans="2:3" x14ac:dyDescent="0.3">
      <c r="B630"/>
      <c r="C630"/>
    </row>
    <row r="631" spans="2:3" x14ac:dyDescent="0.3">
      <c r="B631"/>
      <c r="C631"/>
    </row>
    <row r="632" spans="2:3" x14ac:dyDescent="0.3">
      <c r="B632"/>
      <c r="C632"/>
    </row>
    <row r="633" spans="2:3" x14ac:dyDescent="0.3">
      <c r="B633"/>
      <c r="C633"/>
    </row>
    <row r="634" spans="2:3" x14ac:dyDescent="0.3">
      <c r="B634"/>
      <c r="C634"/>
    </row>
    <row r="635" spans="2:3" x14ac:dyDescent="0.3">
      <c r="B635"/>
      <c r="C635"/>
    </row>
    <row r="636" spans="2:3" x14ac:dyDescent="0.3">
      <c r="B636"/>
      <c r="C636"/>
    </row>
    <row r="637" spans="2:3" x14ac:dyDescent="0.3">
      <c r="B637"/>
      <c r="C637"/>
    </row>
    <row r="638" spans="2:3" x14ac:dyDescent="0.3">
      <c r="B638"/>
      <c r="C638"/>
    </row>
    <row r="639" spans="2:3" x14ac:dyDescent="0.3">
      <c r="B639"/>
      <c r="C639"/>
    </row>
    <row r="640" spans="2:3" x14ac:dyDescent="0.3">
      <c r="B640"/>
      <c r="C640"/>
    </row>
    <row r="641" spans="2:3" x14ac:dyDescent="0.3">
      <c r="B641"/>
      <c r="C641"/>
    </row>
    <row r="642" spans="2:3" x14ac:dyDescent="0.3">
      <c r="B642"/>
      <c r="C642"/>
    </row>
    <row r="643" spans="2:3" x14ac:dyDescent="0.3">
      <c r="B643"/>
      <c r="C643"/>
    </row>
    <row r="644" spans="2:3" x14ac:dyDescent="0.3">
      <c r="B644"/>
      <c r="C644"/>
    </row>
    <row r="645" spans="2:3" x14ac:dyDescent="0.3">
      <c r="B645"/>
      <c r="C645"/>
    </row>
    <row r="646" spans="2:3" x14ac:dyDescent="0.3">
      <c r="B646"/>
      <c r="C646"/>
    </row>
    <row r="647" spans="2:3" x14ac:dyDescent="0.3">
      <c r="B647"/>
      <c r="C647"/>
    </row>
    <row r="648" spans="2:3" x14ac:dyDescent="0.3">
      <c r="B648"/>
      <c r="C648"/>
    </row>
    <row r="649" spans="2:3" x14ac:dyDescent="0.3">
      <c r="B649"/>
      <c r="C649"/>
    </row>
    <row r="650" spans="2:3" x14ac:dyDescent="0.3">
      <c r="B650"/>
      <c r="C650"/>
    </row>
    <row r="651" spans="2:3" x14ac:dyDescent="0.3">
      <c r="B651"/>
      <c r="C651"/>
    </row>
    <row r="652" spans="2:3" x14ac:dyDescent="0.3">
      <c r="B652"/>
      <c r="C652"/>
    </row>
    <row r="653" spans="2:3" x14ac:dyDescent="0.3">
      <c r="B653"/>
      <c r="C653"/>
    </row>
    <row r="654" spans="2:3" x14ac:dyDescent="0.3">
      <c r="B654"/>
      <c r="C654"/>
    </row>
    <row r="655" spans="2:3" x14ac:dyDescent="0.3">
      <c r="B655"/>
      <c r="C655"/>
    </row>
    <row r="656" spans="2:3" x14ac:dyDescent="0.3">
      <c r="B656"/>
      <c r="C656"/>
    </row>
    <row r="657" spans="2:3" x14ac:dyDescent="0.3">
      <c r="B657"/>
      <c r="C657"/>
    </row>
    <row r="658" spans="2:3" x14ac:dyDescent="0.3">
      <c r="B658"/>
      <c r="C658"/>
    </row>
    <row r="659" spans="2:3" x14ac:dyDescent="0.3">
      <c r="B659"/>
      <c r="C659"/>
    </row>
    <row r="660" spans="2:3" x14ac:dyDescent="0.3">
      <c r="B660"/>
      <c r="C660"/>
    </row>
    <row r="661" spans="2:3" x14ac:dyDescent="0.3">
      <c r="B661"/>
      <c r="C661"/>
    </row>
    <row r="662" spans="2:3" x14ac:dyDescent="0.3">
      <c r="B662"/>
      <c r="C662"/>
    </row>
    <row r="663" spans="2:3" x14ac:dyDescent="0.3">
      <c r="B663"/>
      <c r="C663"/>
    </row>
    <row r="664" spans="2:3" x14ac:dyDescent="0.3">
      <c r="B664"/>
      <c r="C664"/>
    </row>
    <row r="665" spans="2:3" x14ac:dyDescent="0.3">
      <c r="B665"/>
      <c r="C665"/>
    </row>
    <row r="666" spans="2:3" x14ac:dyDescent="0.3">
      <c r="B666"/>
      <c r="C666"/>
    </row>
    <row r="667" spans="2:3" x14ac:dyDescent="0.3">
      <c r="B667"/>
      <c r="C667"/>
    </row>
    <row r="668" spans="2:3" x14ac:dyDescent="0.3">
      <c r="B668"/>
      <c r="C668"/>
    </row>
    <row r="669" spans="2:3" x14ac:dyDescent="0.3">
      <c r="B669"/>
      <c r="C669"/>
    </row>
    <row r="670" spans="2:3" x14ac:dyDescent="0.3">
      <c r="B670"/>
      <c r="C670"/>
    </row>
    <row r="671" spans="2:3" x14ac:dyDescent="0.3">
      <c r="B671"/>
      <c r="C671"/>
    </row>
    <row r="672" spans="2:3" x14ac:dyDescent="0.3">
      <c r="B672"/>
      <c r="C672"/>
    </row>
    <row r="673" spans="2:3" x14ac:dyDescent="0.3">
      <c r="B673"/>
      <c r="C673"/>
    </row>
    <row r="674" spans="2:3" x14ac:dyDescent="0.3">
      <c r="B674"/>
      <c r="C674"/>
    </row>
    <row r="675" spans="2:3" x14ac:dyDescent="0.3">
      <c r="B675"/>
      <c r="C675"/>
    </row>
    <row r="676" spans="2:3" x14ac:dyDescent="0.3">
      <c r="B676"/>
      <c r="C676"/>
    </row>
    <row r="677" spans="2:3" x14ac:dyDescent="0.3">
      <c r="B677"/>
      <c r="C677"/>
    </row>
    <row r="678" spans="2:3" x14ac:dyDescent="0.3">
      <c r="B678"/>
      <c r="C678"/>
    </row>
    <row r="679" spans="2:3" x14ac:dyDescent="0.3">
      <c r="B679"/>
      <c r="C679"/>
    </row>
    <row r="680" spans="2:3" x14ac:dyDescent="0.3">
      <c r="B680"/>
      <c r="C680"/>
    </row>
    <row r="681" spans="2:3" x14ac:dyDescent="0.3">
      <c r="B681"/>
      <c r="C681"/>
    </row>
    <row r="682" spans="2:3" x14ac:dyDescent="0.3">
      <c r="B682"/>
      <c r="C682"/>
    </row>
    <row r="683" spans="2:3" x14ac:dyDescent="0.3">
      <c r="B683"/>
      <c r="C683"/>
    </row>
    <row r="684" spans="2:3" x14ac:dyDescent="0.3">
      <c r="B684"/>
      <c r="C684"/>
    </row>
    <row r="685" spans="2:3" x14ac:dyDescent="0.3">
      <c r="B685"/>
      <c r="C685"/>
    </row>
    <row r="686" spans="2:3" x14ac:dyDescent="0.3">
      <c r="B686"/>
      <c r="C686"/>
    </row>
    <row r="687" spans="2:3" x14ac:dyDescent="0.3">
      <c r="B687"/>
      <c r="C687"/>
    </row>
    <row r="688" spans="2:3" x14ac:dyDescent="0.3">
      <c r="B688"/>
      <c r="C688"/>
    </row>
    <row r="689" spans="2:3" x14ac:dyDescent="0.3">
      <c r="B689"/>
      <c r="C689"/>
    </row>
    <row r="690" spans="2:3" x14ac:dyDescent="0.3">
      <c r="B690"/>
      <c r="C690"/>
    </row>
    <row r="691" spans="2:3" x14ac:dyDescent="0.3">
      <c r="B691"/>
      <c r="C691"/>
    </row>
    <row r="692" spans="2:3" x14ac:dyDescent="0.3">
      <c r="B692"/>
      <c r="C692"/>
    </row>
    <row r="693" spans="2:3" x14ac:dyDescent="0.3">
      <c r="B693"/>
      <c r="C693"/>
    </row>
    <row r="694" spans="2:3" x14ac:dyDescent="0.3">
      <c r="B694"/>
      <c r="C694"/>
    </row>
    <row r="695" spans="2:3" x14ac:dyDescent="0.3">
      <c r="B695"/>
      <c r="C695"/>
    </row>
    <row r="696" spans="2:3" x14ac:dyDescent="0.3">
      <c r="B696"/>
      <c r="C696"/>
    </row>
    <row r="697" spans="2:3" x14ac:dyDescent="0.3">
      <c r="B697"/>
      <c r="C697"/>
    </row>
    <row r="698" spans="2:3" x14ac:dyDescent="0.3">
      <c r="B698"/>
      <c r="C698"/>
    </row>
    <row r="699" spans="2:3" x14ac:dyDescent="0.3">
      <c r="B699"/>
      <c r="C699"/>
    </row>
    <row r="700" spans="2:3" x14ac:dyDescent="0.3">
      <c r="B700"/>
      <c r="C700"/>
    </row>
    <row r="701" spans="2:3" x14ac:dyDescent="0.3">
      <c r="B701"/>
      <c r="C701"/>
    </row>
    <row r="702" spans="2:3" x14ac:dyDescent="0.3">
      <c r="B702"/>
      <c r="C702"/>
    </row>
    <row r="703" spans="2:3" x14ac:dyDescent="0.3">
      <c r="B703"/>
      <c r="C703"/>
    </row>
    <row r="704" spans="2:3" x14ac:dyDescent="0.3">
      <c r="B704"/>
      <c r="C704"/>
    </row>
    <row r="705" spans="2:3" x14ac:dyDescent="0.3">
      <c r="B705"/>
      <c r="C705"/>
    </row>
    <row r="706" spans="2:3" x14ac:dyDescent="0.3">
      <c r="B706"/>
      <c r="C706"/>
    </row>
    <row r="707" spans="2:3" x14ac:dyDescent="0.3">
      <c r="B707"/>
      <c r="C707"/>
    </row>
    <row r="708" spans="2:3" x14ac:dyDescent="0.3">
      <c r="B708"/>
      <c r="C708"/>
    </row>
    <row r="709" spans="2:3" x14ac:dyDescent="0.3">
      <c r="B709"/>
      <c r="C709"/>
    </row>
    <row r="710" spans="2:3" x14ac:dyDescent="0.3">
      <c r="B710"/>
      <c r="C710"/>
    </row>
    <row r="711" spans="2:3" x14ac:dyDescent="0.3">
      <c r="B711"/>
      <c r="C711"/>
    </row>
    <row r="712" spans="2:3" x14ac:dyDescent="0.3">
      <c r="B712"/>
      <c r="C712"/>
    </row>
    <row r="713" spans="2:3" x14ac:dyDescent="0.3">
      <c r="B713"/>
      <c r="C713"/>
    </row>
    <row r="714" spans="2:3" x14ac:dyDescent="0.3">
      <c r="B714"/>
      <c r="C714"/>
    </row>
    <row r="715" spans="2:3" x14ac:dyDescent="0.3">
      <c r="B715"/>
      <c r="C715"/>
    </row>
    <row r="716" spans="2:3" x14ac:dyDescent="0.3">
      <c r="B716"/>
      <c r="C716"/>
    </row>
    <row r="717" spans="2:3" x14ac:dyDescent="0.3">
      <c r="B717"/>
      <c r="C717"/>
    </row>
    <row r="718" spans="2:3" x14ac:dyDescent="0.3">
      <c r="B718"/>
      <c r="C718"/>
    </row>
    <row r="719" spans="2:3" x14ac:dyDescent="0.3">
      <c r="B719"/>
      <c r="C719"/>
    </row>
    <row r="720" spans="2:3" x14ac:dyDescent="0.3">
      <c r="B720"/>
      <c r="C720"/>
    </row>
    <row r="721" spans="2:3" x14ac:dyDescent="0.3">
      <c r="B721"/>
      <c r="C721"/>
    </row>
    <row r="722" spans="2:3" x14ac:dyDescent="0.3">
      <c r="B722"/>
      <c r="C722"/>
    </row>
    <row r="723" spans="2:3" x14ac:dyDescent="0.3">
      <c r="B723"/>
      <c r="C723"/>
    </row>
    <row r="724" spans="2:3" x14ac:dyDescent="0.3">
      <c r="B724"/>
      <c r="C724"/>
    </row>
    <row r="725" spans="2:3" x14ac:dyDescent="0.3">
      <c r="B725"/>
      <c r="C725"/>
    </row>
    <row r="726" spans="2:3" x14ac:dyDescent="0.3">
      <c r="B726"/>
      <c r="C726"/>
    </row>
    <row r="727" spans="2:3" x14ac:dyDescent="0.3">
      <c r="B727"/>
      <c r="C727"/>
    </row>
    <row r="728" spans="2:3" x14ac:dyDescent="0.3">
      <c r="B728"/>
      <c r="C728"/>
    </row>
    <row r="729" spans="2:3" x14ac:dyDescent="0.3">
      <c r="B729"/>
      <c r="C729"/>
    </row>
    <row r="730" spans="2:3" x14ac:dyDescent="0.3">
      <c r="B730"/>
      <c r="C730"/>
    </row>
    <row r="731" spans="2:3" x14ac:dyDescent="0.3">
      <c r="B731"/>
      <c r="C731"/>
    </row>
    <row r="732" spans="2:3" x14ac:dyDescent="0.3">
      <c r="B732"/>
      <c r="C732"/>
    </row>
    <row r="733" spans="2:3" x14ac:dyDescent="0.3">
      <c r="B733"/>
      <c r="C733"/>
    </row>
    <row r="734" spans="2:3" x14ac:dyDescent="0.3">
      <c r="B734"/>
      <c r="C734"/>
    </row>
    <row r="735" spans="2:3" x14ac:dyDescent="0.3">
      <c r="B735"/>
      <c r="C735"/>
    </row>
    <row r="736" spans="2:3" x14ac:dyDescent="0.3">
      <c r="B736"/>
      <c r="C736"/>
    </row>
    <row r="737" spans="2:3" x14ac:dyDescent="0.3">
      <c r="B737"/>
      <c r="C737"/>
    </row>
    <row r="738" spans="2:3" x14ac:dyDescent="0.3">
      <c r="B738"/>
      <c r="C738"/>
    </row>
    <row r="739" spans="2:3" x14ac:dyDescent="0.3">
      <c r="B739"/>
      <c r="C739"/>
    </row>
    <row r="740" spans="2:3" x14ac:dyDescent="0.3">
      <c r="B740"/>
      <c r="C740"/>
    </row>
    <row r="741" spans="2:3" x14ac:dyDescent="0.3">
      <c r="B741"/>
      <c r="C741"/>
    </row>
    <row r="742" spans="2:3" x14ac:dyDescent="0.3">
      <c r="B742"/>
      <c r="C742"/>
    </row>
    <row r="743" spans="2:3" x14ac:dyDescent="0.3">
      <c r="B743"/>
      <c r="C743"/>
    </row>
    <row r="744" spans="2:3" x14ac:dyDescent="0.3">
      <c r="B744"/>
      <c r="C744"/>
    </row>
    <row r="745" spans="2:3" x14ac:dyDescent="0.3">
      <c r="B745"/>
      <c r="C745"/>
    </row>
    <row r="746" spans="2:3" x14ac:dyDescent="0.3">
      <c r="B746"/>
      <c r="C746"/>
    </row>
    <row r="747" spans="2:3" x14ac:dyDescent="0.3">
      <c r="B747"/>
      <c r="C747"/>
    </row>
    <row r="748" spans="2:3" x14ac:dyDescent="0.3">
      <c r="B748"/>
      <c r="C748"/>
    </row>
    <row r="749" spans="2:3" x14ac:dyDescent="0.3">
      <c r="B749"/>
      <c r="C749"/>
    </row>
    <row r="750" spans="2:3" x14ac:dyDescent="0.3">
      <c r="B750"/>
      <c r="C750"/>
    </row>
    <row r="751" spans="2:3" x14ac:dyDescent="0.3">
      <c r="B751"/>
      <c r="C751"/>
    </row>
    <row r="752" spans="2:3" x14ac:dyDescent="0.3">
      <c r="B752"/>
      <c r="C752"/>
    </row>
    <row r="753" spans="2:3" x14ac:dyDescent="0.3">
      <c r="B753"/>
      <c r="C753"/>
    </row>
    <row r="754" spans="2:3" x14ac:dyDescent="0.3">
      <c r="B754"/>
      <c r="C754"/>
    </row>
    <row r="755" spans="2:3" x14ac:dyDescent="0.3">
      <c r="B755"/>
      <c r="C755"/>
    </row>
    <row r="756" spans="2:3" x14ac:dyDescent="0.3">
      <c r="B756"/>
      <c r="C756"/>
    </row>
    <row r="757" spans="2:3" x14ac:dyDescent="0.3">
      <c r="B757"/>
      <c r="C757"/>
    </row>
    <row r="758" spans="2:3" x14ac:dyDescent="0.3">
      <c r="B758"/>
      <c r="C758"/>
    </row>
    <row r="759" spans="2:3" x14ac:dyDescent="0.3">
      <c r="B759"/>
      <c r="C759"/>
    </row>
    <row r="760" spans="2:3" x14ac:dyDescent="0.3">
      <c r="B760"/>
      <c r="C760"/>
    </row>
    <row r="761" spans="2:3" x14ac:dyDescent="0.3">
      <c r="B761"/>
      <c r="C761"/>
    </row>
    <row r="762" spans="2:3" x14ac:dyDescent="0.3">
      <c r="B762"/>
      <c r="C762"/>
    </row>
    <row r="763" spans="2:3" x14ac:dyDescent="0.3">
      <c r="B763"/>
      <c r="C763"/>
    </row>
    <row r="764" spans="2:3" x14ac:dyDescent="0.3">
      <c r="B764"/>
      <c r="C764"/>
    </row>
    <row r="765" spans="2:3" x14ac:dyDescent="0.3">
      <c r="B765"/>
      <c r="C765"/>
    </row>
    <row r="766" spans="2:3" x14ac:dyDescent="0.3">
      <c r="B766"/>
      <c r="C766"/>
    </row>
    <row r="767" spans="2:3" x14ac:dyDescent="0.3">
      <c r="B767"/>
      <c r="C767"/>
    </row>
    <row r="768" spans="2:3" x14ac:dyDescent="0.3">
      <c r="B768"/>
      <c r="C768"/>
    </row>
    <row r="769" spans="2:3" x14ac:dyDescent="0.3">
      <c r="B769"/>
      <c r="C769"/>
    </row>
    <row r="770" spans="2:3" x14ac:dyDescent="0.3">
      <c r="B770"/>
      <c r="C770"/>
    </row>
    <row r="771" spans="2:3" x14ac:dyDescent="0.3">
      <c r="B771"/>
      <c r="C771"/>
    </row>
    <row r="772" spans="2:3" x14ac:dyDescent="0.3">
      <c r="B772"/>
      <c r="C772"/>
    </row>
    <row r="773" spans="2:3" x14ac:dyDescent="0.3">
      <c r="B773"/>
      <c r="C773"/>
    </row>
    <row r="774" spans="2:3" x14ac:dyDescent="0.3">
      <c r="B774"/>
      <c r="C774"/>
    </row>
    <row r="775" spans="2:3" x14ac:dyDescent="0.3">
      <c r="B775"/>
      <c r="C775"/>
    </row>
    <row r="776" spans="2:3" x14ac:dyDescent="0.3">
      <c r="B776"/>
      <c r="C776"/>
    </row>
    <row r="777" spans="2:3" x14ac:dyDescent="0.3">
      <c r="B777"/>
      <c r="C777"/>
    </row>
    <row r="778" spans="2:3" x14ac:dyDescent="0.3">
      <c r="B778"/>
      <c r="C778"/>
    </row>
    <row r="779" spans="2:3" x14ac:dyDescent="0.3">
      <c r="B779"/>
      <c r="C779"/>
    </row>
    <row r="780" spans="2:3" x14ac:dyDescent="0.3">
      <c r="B780"/>
      <c r="C780"/>
    </row>
    <row r="781" spans="2:3" x14ac:dyDescent="0.3">
      <c r="B781"/>
      <c r="C781"/>
    </row>
    <row r="782" spans="2:3" x14ac:dyDescent="0.3">
      <c r="B782"/>
      <c r="C782"/>
    </row>
    <row r="783" spans="2:3" x14ac:dyDescent="0.3">
      <c r="B783"/>
      <c r="C783"/>
    </row>
    <row r="784" spans="2:3" x14ac:dyDescent="0.3">
      <c r="B784"/>
      <c r="C784"/>
    </row>
    <row r="785" spans="2:3" x14ac:dyDescent="0.3">
      <c r="B785"/>
      <c r="C785"/>
    </row>
    <row r="786" spans="2:3" x14ac:dyDescent="0.3">
      <c r="B786"/>
      <c r="C786"/>
    </row>
    <row r="787" spans="2:3" x14ac:dyDescent="0.3">
      <c r="B787"/>
      <c r="C787"/>
    </row>
    <row r="788" spans="2:3" x14ac:dyDescent="0.3">
      <c r="B788"/>
      <c r="C788"/>
    </row>
    <row r="789" spans="2:3" x14ac:dyDescent="0.3">
      <c r="B789"/>
      <c r="C789"/>
    </row>
    <row r="790" spans="2:3" x14ac:dyDescent="0.3">
      <c r="B790"/>
      <c r="C790"/>
    </row>
    <row r="791" spans="2:3" x14ac:dyDescent="0.3">
      <c r="B791"/>
      <c r="C791"/>
    </row>
    <row r="792" spans="2:3" x14ac:dyDescent="0.3">
      <c r="B792"/>
      <c r="C792"/>
    </row>
    <row r="793" spans="2:3" x14ac:dyDescent="0.3">
      <c r="B793"/>
      <c r="C793"/>
    </row>
    <row r="794" spans="2:3" x14ac:dyDescent="0.3">
      <c r="B794"/>
      <c r="C794"/>
    </row>
    <row r="795" spans="2:3" x14ac:dyDescent="0.3">
      <c r="B795"/>
      <c r="C795"/>
    </row>
    <row r="796" spans="2:3" x14ac:dyDescent="0.3">
      <c r="B796"/>
      <c r="C796"/>
    </row>
    <row r="797" spans="2:3" x14ac:dyDescent="0.3">
      <c r="B797"/>
      <c r="C797"/>
    </row>
    <row r="798" spans="2:3" x14ac:dyDescent="0.3">
      <c r="B798"/>
      <c r="C798"/>
    </row>
    <row r="799" spans="2:3" x14ac:dyDescent="0.3">
      <c r="B799"/>
      <c r="C799"/>
    </row>
    <row r="800" spans="2:3" x14ac:dyDescent="0.3">
      <c r="B800"/>
      <c r="C800"/>
    </row>
    <row r="801" spans="2:3" x14ac:dyDescent="0.3">
      <c r="B801"/>
      <c r="C801"/>
    </row>
    <row r="802" spans="2:3" x14ac:dyDescent="0.3">
      <c r="B802"/>
      <c r="C802"/>
    </row>
    <row r="803" spans="2:3" x14ac:dyDescent="0.3">
      <c r="B803"/>
      <c r="C803"/>
    </row>
    <row r="804" spans="2:3" x14ac:dyDescent="0.3">
      <c r="B804"/>
      <c r="C804"/>
    </row>
    <row r="805" spans="2:3" x14ac:dyDescent="0.3">
      <c r="B805"/>
      <c r="C805"/>
    </row>
    <row r="806" spans="2:3" x14ac:dyDescent="0.3">
      <c r="B806"/>
      <c r="C806"/>
    </row>
    <row r="807" spans="2:3" x14ac:dyDescent="0.3">
      <c r="B807"/>
      <c r="C807"/>
    </row>
    <row r="808" spans="2:3" x14ac:dyDescent="0.3">
      <c r="B808"/>
      <c r="C808"/>
    </row>
    <row r="809" spans="2:3" x14ac:dyDescent="0.3">
      <c r="B809"/>
      <c r="C809"/>
    </row>
    <row r="810" spans="2:3" x14ac:dyDescent="0.3">
      <c r="B810"/>
      <c r="C810"/>
    </row>
    <row r="811" spans="2:3" x14ac:dyDescent="0.3">
      <c r="B811"/>
      <c r="C811"/>
    </row>
    <row r="812" spans="2:3" x14ac:dyDescent="0.3">
      <c r="B812"/>
      <c r="C812"/>
    </row>
    <row r="813" spans="2:3" x14ac:dyDescent="0.3">
      <c r="B813"/>
      <c r="C813"/>
    </row>
    <row r="814" spans="2:3" x14ac:dyDescent="0.3">
      <c r="B814"/>
      <c r="C814"/>
    </row>
    <row r="815" spans="2:3" x14ac:dyDescent="0.3">
      <c r="B815"/>
      <c r="C815"/>
    </row>
    <row r="816" spans="2:3" x14ac:dyDescent="0.3">
      <c r="B816"/>
      <c r="C816"/>
    </row>
    <row r="817" spans="2:3" x14ac:dyDescent="0.3">
      <c r="B817"/>
      <c r="C817"/>
    </row>
    <row r="818" spans="2:3" x14ac:dyDescent="0.3">
      <c r="B818"/>
      <c r="C818"/>
    </row>
    <row r="819" spans="2:3" x14ac:dyDescent="0.3">
      <c r="B819"/>
      <c r="C819"/>
    </row>
    <row r="820" spans="2:3" x14ac:dyDescent="0.3">
      <c r="B820"/>
      <c r="C820"/>
    </row>
    <row r="821" spans="2:3" x14ac:dyDescent="0.3">
      <c r="B821"/>
      <c r="C821"/>
    </row>
    <row r="822" spans="2:3" x14ac:dyDescent="0.3">
      <c r="B822"/>
      <c r="C822"/>
    </row>
    <row r="823" spans="2:3" x14ac:dyDescent="0.3">
      <c r="B823"/>
      <c r="C823"/>
    </row>
    <row r="824" spans="2:3" x14ac:dyDescent="0.3">
      <c r="B824"/>
      <c r="C824"/>
    </row>
    <row r="825" spans="2:3" x14ac:dyDescent="0.3">
      <c r="B825"/>
      <c r="C825"/>
    </row>
    <row r="826" spans="2:3" x14ac:dyDescent="0.3">
      <c r="B826"/>
      <c r="C826"/>
    </row>
    <row r="827" spans="2:3" x14ac:dyDescent="0.3">
      <c r="B827"/>
      <c r="C827"/>
    </row>
    <row r="828" spans="2:3" x14ac:dyDescent="0.3">
      <c r="B828"/>
      <c r="C828"/>
    </row>
    <row r="829" spans="2:3" x14ac:dyDescent="0.3">
      <c r="B829"/>
      <c r="C829"/>
    </row>
    <row r="830" spans="2:3" x14ac:dyDescent="0.3">
      <c r="B830"/>
      <c r="C830"/>
    </row>
    <row r="831" spans="2:3" x14ac:dyDescent="0.3">
      <c r="B831"/>
      <c r="C831"/>
    </row>
    <row r="832" spans="2:3" x14ac:dyDescent="0.3">
      <c r="B832"/>
      <c r="C832"/>
    </row>
    <row r="833" spans="2:3" x14ac:dyDescent="0.3">
      <c r="B833"/>
      <c r="C833"/>
    </row>
    <row r="834" spans="2:3" x14ac:dyDescent="0.3">
      <c r="B834"/>
      <c r="C834"/>
    </row>
    <row r="835" spans="2:3" x14ac:dyDescent="0.3">
      <c r="B835"/>
      <c r="C835"/>
    </row>
    <row r="836" spans="2:3" x14ac:dyDescent="0.3">
      <c r="B836"/>
      <c r="C836"/>
    </row>
    <row r="837" spans="2:3" x14ac:dyDescent="0.3">
      <c r="B837"/>
      <c r="C837"/>
    </row>
    <row r="838" spans="2:3" x14ac:dyDescent="0.3">
      <c r="B838"/>
      <c r="C838"/>
    </row>
    <row r="839" spans="2:3" x14ac:dyDescent="0.3">
      <c r="B839"/>
      <c r="C839"/>
    </row>
    <row r="840" spans="2:3" x14ac:dyDescent="0.3">
      <c r="B840"/>
      <c r="C840"/>
    </row>
    <row r="841" spans="2:3" x14ac:dyDescent="0.3">
      <c r="B841"/>
      <c r="C841"/>
    </row>
    <row r="842" spans="2:3" x14ac:dyDescent="0.3">
      <c r="B842"/>
      <c r="C842"/>
    </row>
    <row r="843" spans="2:3" x14ac:dyDescent="0.3">
      <c r="B843"/>
      <c r="C843"/>
    </row>
    <row r="844" spans="2:3" x14ac:dyDescent="0.3">
      <c r="B844"/>
      <c r="C844"/>
    </row>
    <row r="845" spans="2:3" x14ac:dyDescent="0.3">
      <c r="B845"/>
      <c r="C845"/>
    </row>
    <row r="846" spans="2:3" x14ac:dyDescent="0.3">
      <c r="B846"/>
      <c r="C846"/>
    </row>
    <row r="847" spans="2:3" x14ac:dyDescent="0.3">
      <c r="B847"/>
      <c r="C847"/>
    </row>
    <row r="848" spans="2:3" x14ac:dyDescent="0.3">
      <c r="B848"/>
      <c r="C848"/>
    </row>
    <row r="849" spans="2:3" x14ac:dyDescent="0.3">
      <c r="B849"/>
      <c r="C849"/>
    </row>
    <row r="850" spans="2:3" x14ac:dyDescent="0.3">
      <c r="B850"/>
      <c r="C850"/>
    </row>
    <row r="851" spans="2:3" x14ac:dyDescent="0.3">
      <c r="B851"/>
      <c r="C851"/>
    </row>
    <row r="852" spans="2:3" x14ac:dyDescent="0.3">
      <c r="B852"/>
      <c r="C852"/>
    </row>
    <row r="853" spans="2:3" x14ac:dyDescent="0.3">
      <c r="B853"/>
      <c r="C853"/>
    </row>
    <row r="854" spans="2:3" x14ac:dyDescent="0.3">
      <c r="B854"/>
      <c r="C854"/>
    </row>
    <row r="855" spans="2:3" x14ac:dyDescent="0.3">
      <c r="B855"/>
      <c r="C855"/>
    </row>
    <row r="856" spans="2:3" x14ac:dyDescent="0.3">
      <c r="B856"/>
      <c r="C856"/>
    </row>
    <row r="857" spans="2:3" x14ac:dyDescent="0.3">
      <c r="B857"/>
      <c r="C857"/>
    </row>
    <row r="858" spans="2:3" x14ac:dyDescent="0.3">
      <c r="B858"/>
      <c r="C858"/>
    </row>
    <row r="859" spans="2:3" x14ac:dyDescent="0.3">
      <c r="B859"/>
      <c r="C859"/>
    </row>
    <row r="860" spans="2:3" x14ac:dyDescent="0.3">
      <c r="B860"/>
      <c r="C860"/>
    </row>
    <row r="861" spans="2:3" x14ac:dyDescent="0.3">
      <c r="B861"/>
      <c r="C861"/>
    </row>
    <row r="862" spans="2:3" x14ac:dyDescent="0.3">
      <c r="B862"/>
      <c r="C862"/>
    </row>
    <row r="863" spans="2:3" x14ac:dyDescent="0.3">
      <c r="B863"/>
      <c r="C863"/>
    </row>
    <row r="864" spans="2:3" x14ac:dyDescent="0.3">
      <c r="B864"/>
      <c r="C864"/>
    </row>
    <row r="865" spans="2:3" x14ac:dyDescent="0.3">
      <c r="B865"/>
      <c r="C865"/>
    </row>
    <row r="866" spans="2:3" x14ac:dyDescent="0.3">
      <c r="B866"/>
      <c r="C866"/>
    </row>
    <row r="867" spans="2:3" x14ac:dyDescent="0.3">
      <c r="B867"/>
      <c r="C867"/>
    </row>
    <row r="868" spans="2:3" x14ac:dyDescent="0.3">
      <c r="B868"/>
      <c r="C868"/>
    </row>
    <row r="869" spans="2:3" x14ac:dyDescent="0.3">
      <c r="B869"/>
      <c r="C869"/>
    </row>
    <row r="870" spans="2:3" x14ac:dyDescent="0.3">
      <c r="B870"/>
      <c r="C870"/>
    </row>
    <row r="871" spans="2:3" x14ac:dyDescent="0.3">
      <c r="B871"/>
      <c r="C871"/>
    </row>
    <row r="872" spans="2:3" x14ac:dyDescent="0.3">
      <c r="B872"/>
      <c r="C872"/>
    </row>
  </sheetData>
  <pageMargins left="0.70866141732283472" right="0.70866141732283472" top="0.94488188976377963" bottom="0.74803149606299213" header="0.31496062992125984" footer="0.31496062992125984"/>
  <pageSetup paperSize="9" orientation="landscape" r:id="rId2"/>
  <headerFooter>
    <oddHeader>&amp;CMUNICIPIO DE TLAJOMULCO DE ZUÑIGA, JALISCO
4TA MODIFICACION PRESUPUESTAL 2023 
CAPITULO 9000 DEUDA PUBLICA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86A9FC-7837-4270-BCA4-30770CCC90AD}">
  <sheetPr codeName="Hoja11"/>
  <dimension ref="A1:B872"/>
  <sheetViews>
    <sheetView view="pageLayout" topLeftCell="A2" zoomScaleNormal="100" workbookViewId="0">
      <selection activeCell="A20" sqref="A20"/>
    </sheetView>
  </sheetViews>
  <sheetFormatPr baseColWidth="10" defaultRowHeight="14.4" x14ac:dyDescent="0.3"/>
  <cols>
    <col min="1" max="1" width="72.33203125" style="18" customWidth="1"/>
    <col min="2" max="2" width="14" style="19" bestFit="1" customWidth="1"/>
    <col min="3" max="4" width="15.21875" bestFit="1" customWidth="1"/>
  </cols>
  <sheetData>
    <row r="1" spans="1:2" hidden="1" x14ac:dyDescent="0.3">
      <c r="A1" s="13" t="s">
        <v>14</v>
      </c>
      <c r="B1" s="14">
        <v>4000</v>
      </c>
    </row>
    <row r="3" spans="1:2" x14ac:dyDescent="0.3">
      <c r="A3" s="13" t="s">
        <v>541</v>
      </c>
      <c r="B3" s="21" t="s">
        <v>524</v>
      </c>
    </row>
    <row r="4" spans="1:2" x14ac:dyDescent="0.3">
      <c r="A4" s="14" t="s">
        <v>470</v>
      </c>
      <c r="B4" s="20"/>
    </row>
    <row r="5" spans="1:2" x14ac:dyDescent="0.3">
      <c r="A5" s="22" t="s">
        <v>97</v>
      </c>
      <c r="B5" s="20">
        <v>16510000</v>
      </c>
    </row>
    <row r="6" spans="1:2" x14ac:dyDescent="0.3">
      <c r="A6" s="14" t="s">
        <v>326</v>
      </c>
      <c r="B6" s="20"/>
    </row>
    <row r="7" spans="1:2" x14ac:dyDescent="0.3">
      <c r="A7" s="22" t="s">
        <v>184</v>
      </c>
      <c r="B7" s="20">
        <v>960000</v>
      </c>
    </row>
    <row r="8" spans="1:2" x14ac:dyDescent="0.3">
      <c r="A8" s="14" t="s">
        <v>100</v>
      </c>
      <c r="B8" s="20"/>
    </row>
    <row r="9" spans="1:2" x14ac:dyDescent="0.3">
      <c r="A9" s="22" t="s">
        <v>97</v>
      </c>
      <c r="B9" s="20">
        <v>4460000</v>
      </c>
    </row>
    <row r="10" spans="1:2" x14ac:dyDescent="0.3">
      <c r="A10" s="14" t="s">
        <v>209</v>
      </c>
      <c r="B10" s="20"/>
    </row>
    <row r="11" spans="1:2" x14ac:dyDescent="0.3">
      <c r="A11" s="22" t="s">
        <v>97</v>
      </c>
      <c r="B11" s="20">
        <v>30000000</v>
      </c>
    </row>
    <row r="12" spans="1:2" x14ac:dyDescent="0.3">
      <c r="A12" s="14" t="s">
        <v>212</v>
      </c>
      <c r="B12" s="20"/>
    </row>
    <row r="13" spans="1:2" x14ac:dyDescent="0.3">
      <c r="A13" s="22" t="s">
        <v>97</v>
      </c>
      <c r="B13" s="20">
        <v>1000000</v>
      </c>
    </row>
    <row r="14" spans="1:2" x14ac:dyDescent="0.3">
      <c r="A14" s="14" t="s">
        <v>462</v>
      </c>
      <c r="B14" s="20"/>
    </row>
    <row r="15" spans="1:2" x14ac:dyDescent="0.3">
      <c r="A15" s="22" t="s">
        <v>433</v>
      </c>
      <c r="B15" s="20">
        <v>50000</v>
      </c>
    </row>
    <row r="16" spans="1:2" x14ac:dyDescent="0.3">
      <c r="A16" s="14" t="s">
        <v>361</v>
      </c>
      <c r="B16" s="20"/>
    </row>
    <row r="17" spans="1:2" x14ac:dyDescent="0.3">
      <c r="A17" s="22" t="s">
        <v>184</v>
      </c>
      <c r="B17" s="20">
        <v>6427246</v>
      </c>
    </row>
    <row r="18" spans="1:2" x14ac:dyDescent="0.3">
      <c r="A18" s="14" t="s">
        <v>477</v>
      </c>
      <c r="B18" s="20"/>
    </row>
    <row r="19" spans="1:2" x14ac:dyDescent="0.3">
      <c r="A19" s="22" t="s">
        <v>184</v>
      </c>
      <c r="B19" s="20">
        <v>5910000</v>
      </c>
    </row>
    <row r="20" spans="1:2" x14ac:dyDescent="0.3">
      <c r="A20" s="14" t="s">
        <v>334</v>
      </c>
      <c r="B20" s="20"/>
    </row>
    <row r="21" spans="1:2" x14ac:dyDescent="0.3">
      <c r="A21" s="22" t="s">
        <v>184</v>
      </c>
      <c r="B21" s="20">
        <v>10000000</v>
      </c>
    </row>
    <row r="22" spans="1:2" x14ac:dyDescent="0.3">
      <c r="A22" s="14" t="s">
        <v>215</v>
      </c>
      <c r="B22" s="20"/>
    </row>
    <row r="23" spans="1:2" x14ac:dyDescent="0.3">
      <c r="A23" s="22" t="s">
        <v>97</v>
      </c>
      <c r="B23" s="20">
        <v>10100000</v>
      </c>
    </row>
    <row r="24" spans="1:2" x14ac:dyDescent="0.3">
      <c r="A24" s="14" t="s">
        <v>436</v>
      </c>
      <c r="B24" s="20"/>
    </row>
    <row r="25" spans="1:2" x14ac:dyDescent="0.3">
      <c r="A25" s="22" t="s">
        <v>433</v>
      </c>
      <c r="B25" s="20">
        <v>1950000</v>
      </c>
    </row>
    <row r="26" spans="1:2" x14ac:dyDescent="0.3">
      <c r="A26" s="14" t="s">
        <v>357</v>
      </c>
      <c r="B26" s="20"/>
    </row>
    <row r="27" spans="1:2" x14ac:dyDescent="0.3">
      <c r="A27" s="22" t="s">
        <v>184</v>
      </c>
      <c r="B27" s="20">
        <v>0</v>
      </c>
    </row>
    <row r="28" spans="1:2" x14ac:dyDescent="0.3">
      <c r="A28" s="14" t="s">
        <v>420</v>
      </c>
      <c r="B28" s="20"/>
    </row>
    <row r="29" spans="1:2" x14ac:dyDescent="0.3">
      <c r="A29" s="22" t="s">
        <v>184</v>
      </c>
      <c r="B29" s="20">
        <v>1089485.31</v>
      </c>
    </row>
    <row r="30" spans="1:2" x14ac:dyDescent="0.3">
      <c r="A30" s="14" t="s">
        <v>437</v>
      </c>
      <c r="B30" s="20"/>
    </row>
    <row r="31" spans="1:2" x14ac:dyDescent="0.3">
      <c r="A31" s="22" t="s">
        <v>433</v>
      </c>
      <c r="B31" s="20">
        <v>300000</v>
      </c>
    </row>
    <row r="32" spans="1:2" x14ac:dyDescent="0.3">
      <c r="A32" s="14" t="s">
        <v>218</v>
      </c>
      <c r="B32" s="20"/>
    </row>
    <row r="33" spans="1:2" x14ac:dyDescent="0.3">
      <c r="A33" s="22" t="s">
        <v>97</v>
      </c>
      <c r="B33" s="20">
        <v>54793475.799999997</v>
      </c>
    </row>
    <row r="34" spans="1:2" x14ac:dyDescent="0.3">
      <c r="A34" s="14" t="s">
        <v>225</v>
      </c>
      <c r="B34" s="20"/>
    </row>
    <row r="35" spans="1:2" x14ac:dyDescent="0.3">
      <c r="A35" s="22" t="s">
        <v>222</v>
      </c>
      <c r="B35" s="20">
        <v>759839.79</v>
      </c>
    </row>
    <row r="36" spans="1:2" x14ac:dyDescent="0.3">
      <c r="A36" s="14" t="s">
        <v>241</v>
      </c>
      <c r="B36" s="20"/>
    </row>
    <row r="37" spans="1:2" x14ac:dyDescent="0.3">
      <c r="A37" s="22" t="s">
        <v>184</v>
      </c>
      <c r="B37" s="20">
        <v>4432000</v>
      </c>
    </row>
    <row r="38" spans="1:2" x14ac:dyDescent="0.3">
      <c r="A38" s="14" t="s">
        <v>456</v>
      </c>
      <c r="B38" s="20"/>
    </row>
    <row r="39" spans="1:2" x14ac:dyDescent="0.3">
      <c r="A39" s="22" t="s">
        <v>97</v>
      </c>
      <c r="B39" s="20">
        <v>200000</v>
      </c>
    </row>
    <row r="40" spans="1:2" x14ac:dyDescent="0.3">
      <c r="A40" s="14" t="s">
        <v>246</v>
      </c>
      <c r="B40" s="20"/>
    </row>
    <row r="41" spans="1:2" x14ac:dyDescent="0.3">
      <c r="A41" s="22" t="s">
        <v>184</v>
      </c>
      <c r="B41" s="20">
        <v>5889448.2000000002</v>
      </c>
    </row>
    <row r="42" spans="1:2" x14ac:dyDescent="0.3">
      <c r="A42" s="14" t="s">
        <v>207</v>
      </c>
      <c r="B42" s="20"/>
    </row>
    <row r="43" spans="1:2" x14ac:dyDescent="0.3">
      <c r="A43" s="22" t="s">
        <v>184</v>
      </c>
      <c r="B43" s="20">
        <v>14625430</v>
      </c>
    </row>
    <row r="44" spans="1:2" x14ac:dyDescent="0.3">
      <c r="A44" s="14" t="s">
        <v>43</v>
      </c>
      <c r="B44" s="20"/>
    </row>
    <row r="45" spans="1:2" x14ac:dyDescent="0.3">
      <c r="A45" s="22" t="s">
        <v>40</v>
      </c>
      <c r="B45" s="20">
        <v>13601484.34</v>
      </c>
    </row>
    <row r="46" spans="1:2" x14ac:dyDescent="0.3">
      <c r="A46" s="14" t="s">
        <v>484</v>
      </c>
      <c r="B46" s="20"/>
    </row>
    <row r="47" spans="1:2" x14ac:dyDescent="0.3">
      <c r="A47" s="22" t="s">
        <v>184</v>
      </c>
      <c r="B47" s="20">
        <v>66533232.560000002</v>
      </c>
    </row>
    <row r="48" spans="1:2" x14ac:dyDescent="0.3">
      <c r="A48" s="14" t="s">
        <v>219</v>
      </c>
      <c r="B48" s="20"/>
    </row>
    <row r="49" spans="1:2" x14ac:dyDescent="0.3">
      <c r="A49" s="22" t="s">
        <v>97</v>
      </c>
      <c r="B49" s="20">
        <v>14162986.199999999</v>
      </c>
    </row>
    <row r="50" spans="1:2" x14ac:dyDescent="0.3">
      <c r="A50" s="17" t="s">
        <v>522</v>
      </c>
      <c r="B50" s="20">
        <v>263754628.19999999</v>
      </c>
    </row>
    <row r="51" spans="1:2" x14ac:dyDescent="0.3">
      <c r="A51"/>
      <c r="B51"/>
    </row>
    <row r="52" spans="1:2" x14ac:dyDescent="0.3">
      <c r="A52"/>
      <c r="B52"/>
    </row>
    <row r="53" spans="1:2" x14ac:dyDescent="0.3">
      <c r="A53"/>
      <c r="B53"/>
    </row>
    <row r="54" spans="1:2" x14ac:dyDescent="0.3">
      <c r="A54"/>
      <c r="B54"/>
    </row>
    <row r="55" spans="1:2" x14ac:dyDescent="0.3">
      <c r="A55"/>
      <c r="B55"/>
    </row>
    <row r="56" spans="1:2" x14ac:dyDescent="0.3">
      <c r="A56"/>
      <c r="B56"/>
    </row>
    <row r="57" spans="1:2" x14ac:dyDescent="0.3">
      <c r="A57"/>
      <c r="B57"/>
    </row>
    <row r="58" spans="1:2" x14ac:dyDescent="0.3">
      <c r="A58"/>
      <c r="B58"/>
    </row>
    <row r="59" spans="1:2" x14ac:dyDescent="0.3">
      <c r="A59"/>
      <c r="B59"/>
    </row>
    <row r="60" spans="1:2" x14ac:dyDescent="0.3">
      <c r="A60"/>
      <c r="B60"/>
    </row>
    <row r="61" spans="1:2" x14ac:dyDescent="0.3">
      <c r="A61"/>
      <c r="B61"/>
    </row>
    <row r="62" spans="1:2" x14ac:dyDescent="0.3">
      <c r="A62"/>
      <c r="B62"/>
    </row>
    <row r="63" spans="1:2" x14ac:dyDescent="0.3">
      <c r="A63"/>
      <c r="B63"/>
    </row>
    <row r="64" spans="1:2" x14ac:dyDescent="0.3">
      <c r="A64"/>
      <c r="B64"/>
    </row>
    <row r="65" spans="1:2" x14ac:dyDescent="0.3">
      <c r="A65"/>
      <c r="B65"/>
    </row>
    <row r="66" spans="1:2" x14ac:dyDescent="0.3">
      <c r="A66"/>
      <c r="B66"/>
    </row>
    <row r="67" spans="1:2" x14ac:dyDescent="0.3">
      <c r="A67"/>
      <c r="B67"/>
    </row>
    <row r="68" spans="1:2" x14ac:dyDescent="0.3">
      <c r="A68"/>
      <c r="B68"/>
    </row>
    <row r="69" spans="1:2" x14ac:dyDescent="0.3">
      <c r="A69"/>
      <c r="B69"/>
    </row>
    <row r="70" spans="1:2" x14ac:dyDescent="0.3">
      <c r="A70"/>
      <c r="B70"/>
    </row>
    <row r="71" spans="1:2" x14ac:dyDescent="0.3">
      <c r="A71"/>
      <c r="B71"/>
    </row>
    <row r="72" spans="1:2" x14ac:dyDescent="0.3">
      <c r="A72"/>
      <c r="B72"/>
    </row>
    <row r="73" spans="1:2" x14ac:dyDescent="0.3">
      <c r="A73"/>
      <c r="B73"/>
    </row>
    <row r="74" spans="1:2" x14ac:dyDescent="0.3">
      <c r="A74"/>
      <c r="B74"/>
    </row>
    <row r="75" spans="1:2" x14ac:dyDescent="0.3">
      <c r="A75"/>
      <c r="B75"/>
    </row>
    <row r="76" spans="1:2" x14ac:dyDescent="0.3">
      <c r="A76"/>
      <c r="B76"/>
    </row>
    <row r="77" spans="1:2" x14ac:dyDescent="0.3">
      <c r="A77"/>
      <c r="B77"/>
    </row>
    <row r="78" spans="1:2" x14ac:dyDescent="0.3">
      <c r="A78"/>
      <c r="B78"/>
    </row>
    <row r="79" spans="1:2" x14ac:dyDescent="0.3">
      <c r="A79"/>
      <c r="B79"/>
    </row>
    <row r="80" spans="1:2" x14ac:dyDescent="0.3">
      <c r="A80"/>
      <c r="B80"/>
    </row>
    <row r="81" spans="1:2" x14ac:dyDescent="0.3">
      <c r="A81"/>
      <c r="B81"/>
    </row>
    <row r="82" spans="1:2" x14ac:dyDescent="0.3">
      <c r="A82"/>
      <c r="B82"/>
    </row>
    <row r="83" spans="1:2" x14ac:dyDescent="0.3">
      <c r="A83"/>
      <c r="B83"/>
    </row>
    <row r="84" spans="1:2" x14ac:dyDescent="0.3">
      <c r="A84"/>
      <c r="B84"/>
    </row>
    <row r="85" spans="1:2" x14ac:dyDescent="0.3">
      <c r="A85"/>
      <c r="B85"/>
    </row>
    <row r="86" spans="1:2" x14ac:dyDescent="0.3">
      <c r="A86"/>
      <c r="B86"/>
    </row>
    <row r="87" spans="1:2" x14ac:dyDescent="0.3">
      <c r="A87"/>
      <c r="B87"/>
    </row>
    <row r="88" spans="1:2" x14ac:dyDescent="0.3">
      <c r="A88"/>
      <c r="B88"/>
    </row>
    <row r="89" spans="1:2" x14ac:dyDescent="0.3">
      <c r="A89"/>
      <c r="B89"/>
    </row>
    <row r="90" spans="1:2" x14ac:dyDescent="0.3">
      <c r="A90"/>
      <c r="B90"/>
    </row>
    <row r="91" spans="1:2" x14ac:dyDescent="0.3">
      <c r="A91"/>
      <c r="B91"/>
    </row>
    <row r="92" spans="1:2" x14ac:dyDescent="0.3">
      <c r="A92"/>
      <c r="B92"/>
    </row>
    <row r="93" spans="1:2" x14ac:dyDescent="0.3">
      <c r="A93"/>
      <c r="B93"/>
    </row>
    <row r="94" spans="1:2" x14ac:dyDescent="0.3">
      <c r="A94"/>
      <c r="B94"/>
    </row>
    <row r="95" spans="1:2" x14ac:dyDescent="0.3">
      <c r="A95"/>
      <c r="B95"/>
    </row>
    <row r="96" spans="1:2" x14ac:dyDescent="0.3">
      <c r="A96"/>
      <c r="B96"/>
    </row>
    <row r="97" spans="1:2" x14ac:dyDescent="0.3">
      <c r="A97"/>
      <c r="B97"/>
    </row>
    <row r="98" spans="1:2" x14ac:dyDescent="0.3">
      <c r="A98"/>
      <c r="B98"/>
    </row>
    <row r="99" spans="1:2" x14ac:dyDescent="0.3">
      <c r="A99"/>
      <c r="B99"/>
    </row>
    <row r="100" spans="1:2" x14ac:dyDescent="0.3">
      <c r="A100"/>
      <c r="B100"/>
    </row>
    <row r="101" spans="1:2" x14ac:dyDescent="0.3">
      <c r="A101"/>
      <c r="B101"/>
    </row>
    <row r="102" spans="1:2" x14ac:dyDescent="0.3">
      <c r="A102"/>
      <c r="B102"/>
    </row>
    <row r="103" spans="1:2" x14ac:dyDescent="0.3">
      <c r="A103"/>
      <c r="B103"/>
    </row>
    <row r="104" spans="1:2" x14ac:dyDescent="0.3">
      <c r="A104"/>
      <c r="B104"/>
    </row>
    <row r="105" spans="1:2" x14ac:dyDescent="0.3">
      <c r="A105"/>
      <c r="B105"/>
    </row>
    <row r="106" spans="1:2" x14ac:dyDescent="0.3">
      <c r="A106"/>
      <c r="B106"/>
    </row>
    <row r="107" spans="1:2" x14ac:dyDescent="0.3">
      <c r="A107"/>
      <c r="B107"/>
    </row>
    <row r="108" spans="1:2" x14ac:dyDescent="0.3">
      <c r="A108"/>
      <c r="B108"/>
    </row>
    <row r="109" spans="1:2" x14ac:dyDescent="0.3">
      <c r="A109"/>
      <c r="B109"/>
    </row>
    <row r="110" spans="1:2" x14ac:dyDescent="0.3">
      <c r="A110"/>
      <c r="B110"/>
    </row>
    <row r="111" spans="1:2" x14ac:dyDescent="0.3">
      <c r="A111"/>
      <c r="B111"/>
    </row>
    <row r="112" spans="1:2" x14ac:dyDescent="0.3">
      <c r="A112"/>
      <c r="B112"/>
    </row>
    <row r="113" spans="1:2" x14ac:dyDescent="0.3">
      <c r="A113"/>
      <c r="B113"/>
    </row>
    <row r="114" spans="1:2" x14ac:dyDescent="0.3">
      <c r="A114"/>
      <c r="B114"/>
    </row>
    <row r="115" spans="1:2" x14ac:dyDescent="0.3">
      <c r="A115"/>
      <c r="B115"/>
    </row>
    <row r="116" spans="1:2" x14ac:dyDescent="0.3">
      <c r="A116"/>
      <c r="B116"/>
    </row>
    <row r="117" spans="1:2" x14ac:dyDescent="0.3">
      <c r="A117"/>
      <c r="B117"/>
    </row>
    <row r="118" spans="1:2" x14ac:dyDescent="0.3">
      <c r="A118"/>
      <c r="B118"/>
    </row>
    <row r="119" spans="1:2" x14ac:dyDescent="0.3">
      <c r="A119"/>
      <c r="B119"/>
    </row>
    <row r="120" spans="1:2" x14ac:dyDescent="0.3">
      <c r="A120"/>
      <c r="B120"/>
    </row>
    <row r="121" spans="1:2" x14ac:dyDescent="0.3">
      <c r="A121"/>
      <c r="B121"/>
    </row>
    <row r="122" spans="1:2" x14ac:dyDescent="0.3">
      <c r="A122"/>
      <c r="B122"/>
    </row>
    <row r="123" spans="1:2" x14ac:dyDescent="0.3">
      <c r="A123"/>
      <c r="B123"/>
    </row>
    <row r="124" spans="1:2" x14ac:dyDescent="0.3">
      <c r="A124"/>
      <c r="B124"/>
    </row>
    <row r="125" spans="1:2" x14ac:dyDescent="0.3">
      <c r="A125"/>
      <c r="B125"/>
    </row>
    <row r="126" spans="1:2" x14ac:dyDescent="0.3">
      <c r="A126"/>
      <c r="B126"/>
    </row>
    <row r="127" spans="1:2" x14ac:dyDescent="0.3">
      <c r="A127"/>
      <c r="B127"/>
    </row>
    <row r="128" spans="1:2" x14ac:dyDescent="0.3">
      <c r="A128"/>
      <c r="B128"/>
    </row>
    <row r="129" spans="1:2" x14ac:dyDescent="0.3">
      <c r="A129"/>
      <c r="B129"/>
    </row>
    <row r="130" spans="1:2" x14ac:dyDescent="0.3">
      <c r="A130"/>
      <c r="B130"/>
    </row>
    <row r="131" spans="1:2" x14ac:dyDescent="0.3">
      <c r="A131"/>
      <c r="B131"/>
    </row>
    <row r="132" spans="1:2" x14ac:dyDescent="0.3">
      <c r="A132"/>
      <c r="B132"/>
    </row>
    <row r="133" spans="1:2" x14ac:dyDescent="0.3">
      <c r="A133"/>
      <c r="B133"/>
    </row>
    <row r="134" spans="1:2" x14ac:dyDescent="0.3">
      <c r="A134"/>
      <c r="B134"/>
    </row>
    <row r="135" spans="1:2" x14ac:dyDescent="0.3">
      <c r="A135"/>
      <c r="B135"/>
    </row>
    <row r="136" spans="1:2" x14ac:dyDescent="0.3">
      <c r="A136"/>
      <c r="B136"/>
    </row>
    <row r="137" spans="1:2" x14ac:dyDescent="0.3">
      <c r="A137"/>
      <c r="B137"/>
    </row>
    <row r="138" spans="1:2" x14ac:dyDescent="0.3">
      <c r="A138"/>
      <c r="B138"/>
    </row>
    <row r="139" spans="1:2" x14ac:dyDescent="0.3">
      <c r="A139"/>
      <c r="B139"/>
    </row>
    <row r="140" spans="1:2" x14ac:dyDescent="0.3">
      <c r="A140"/>
      <c r="B140"/>
    </row>
    <row r="141" spans="1:2" x14ac:dyDescent="0.3">
      <c r="A141"/>
      <c r="B141"/>
    </row>
    <row r="142" spans="1:2" x14ac:dyDescent="0.3">
      <c r="A142"/>
      <c r="B142"/>
    </row>
    <row r="143" spans="1:2" x14ac:dyDescent="0.3">
      <c r="A143"/>
      <c r="B143"/>
    </row>
    <row r="144" spans="1:2" x14ac:dyDescent="0.3">
      <c r="A144"/>
      <c r="B144"/>
    </row>
    <row r="145" spans="1:2" x14ac:dyDescent="0.3">
      <c r="A145"/>
      <c r="B145"/>
    </row>
    <row r="146" spans="1:2" x14ac:dyDescent="0.3">
      <c r="A146"/>
      <c r="B146"/>
    </row>
    <row r="147" spans="1:2" x14ac:dyDescent="0.3">
      <c r="A147"/>
      <c r="B147"/>
    </row>
    <row r="148" spans="1:2" x14ac:dyDescent="0.3">
      <c r="A148"/>
      <c r="B148"/>
    </row>
    <row r="149" spans="1:2" x14ac:dyDescent="0.3">
      <c r="A149"/>
      <c r="B149"/>
    </row>
    <row r="150" spans="1:2" x14ac:dyDescent="0.3">
      <c r="A150"/>
      <c r="B150"/>
    </row>
    <row r="151" spans="1:2" x14ac:dyDescent="0.3">
      <c r="A151"/>
      <c r="B151"/>
    </row>
    <row r="152" spans="1:2" x14ac:dyDescent="0.3">
      <c r="A152"/>
      <c r="B152"/>
    </row>
    <row r="153" spans="1:2" x14ac:dyDescent="0.3">
      <c r="A153"/>
      <c r="B153"/>
    </row>
    <row r="154" spans="1:2" x14ac:dyDescent="0.3">
      <c r="A154"/>
      <c r="B154"/>
    </row>
    <row r="155" spans="1:2" x14ac:dyDescent="0.3">
      <c r="A155"/>
      <c r="B155"/>
    </row>
    <row r="156" spans="1:2" x14ac:dyDescent="0.3">
      <c r="A156"/>
      <c r="B156"/>
    </row>
    <row r="157" spans="1:2" x14ac:dyDescent="0.3">
      <c r="A157"/>
      <c r="B157"/>
    </row>
    <row r="158" spans="1:2" x14ac:dyDescent="0.3">
      <c r="A158"/>
      <c r="B158"/>
    </row>
    <row r="159" spans="1:2" x14ac:dyDescent="0.3">
      <c r="A159"/>
      <c r="B159"/>
    </row>
    <row r="160" spans="1:2" x14ac:dyDescent="0.3">
      <c r="A160"/>
      <c r="B160"/>
    </row>
    <row r="161" spans="1:2" x14ac:dyDescent="0.3">
      <c r="A161"/>
      <c r="B161"/>
    </row>
    <row r="162" spans="1:2" x14ac:dyDescent="0.3">
      <c r="A162"/>
      <c r="B162"/>
    </row>
    <row r="163" spans="1:2" x14ac:dyDescent="0.3">
      <c r="A163"/>
      <c r="B163"/>
    </row>
    <row r="164" spans="1:2" x14ac:dyDescent="0.3">
      <c r="A164"/>
      <c r="B164"/>
    </row>
    <row r="165" spans="1:2" x14ac:dyDescent="0.3">
      <c r="A165"/>
      <c r="B165"/>
    </row>
    <row r="166" spans="1:2" x14ac:dyDescent="0.3">
      <c r="A166"/>
      <c r="B166"/>
    </row>
    <row r="167" spans="1:2" x14ac:dyDescent="0.3">
      <c r="A167"/>
      <c r="B167"/>
    </row>
    <row r="168" spans="1:2" x14ac:dyDescent="0.3">
      <c r="A168"/>
      <c r="B168"/>
    </row>
    <row r="169" spans="1:2" x14ac:dyDescent="0.3">
      <c r="A169"/>
      <c r="B169"/>
    </row>
    <row r="170" spans="1:2" x14ac:dyDescent="0.3">
      <c r="A170"/>
      <c r="B170"/>
    </row>
    <row r="171" spans="1:2" x14ac:dyDescent="0.3">
      <c r="A171"/>
      <c r="B171"/>
    </row>
    <row r="172" spans="1:2" x14ac:dyDescent="0.3">
      <c r="A172"/>
      <c r="B172"/>
    </row>
    <row r="173" spans="1:2" x14ac:dyDescent="0.3">
      <c r="A173"/>
      <c r="B173"/>
    </row>
    <row r="174" spans="1:2" x14ac:dyDescent="0.3">
      <c r="A174"/>
      <c r="B174"/>
    </row>
    <row r="175" spans="1:2" x14ac:dyDescent="0.3">
      <c r="A175"/>
      <c r="B175"/>
    </row>
    <row r="176" spans="1:2" x14ac:dyDescent="0.3">
      <c r="A176"/>
      <c r="B176"/>
    </row>
    <row r="177" spans="1:2" x14ac:dyDescent="0.3">
      <c r="A177"/>
      <c r="B177"/>
    </row>
    <row r="178" spans="1:2" x14ac:dyDescent="0.3">
      <c r="A178"/>
      <c r="B178"/>
    </row>
    <row r="179" spans="1:2" x14ac:dyDescent="0.3">
      <c r="A179"/>
      <c r="B179"/>
    </row>
    <row r="180" spans="1:2" x14ac:dyDescent="0.3">
      <c r="A180"/>
      <c r="B180"/>
    </row>
    <row r="181" spans="1:2" x14ac:dyDescent="0.3">
      <c r="A181"/>
      <c r="B181"/>
    </row>
    <row r="182" spans="1:2" x14ac:dyDescent="0.3">
      <c r="A182"/>
      <c r="B182"/>
    </row>
    <row r="183" spans="1:2" x14ac:dyDescent="0.3">
      <c r="A183"/>
      <c r="B183"/>
    </row>
    <row r="184" spans="1:2" x14ac:dyDescent="0.3">
      <c r="A184"/>
      <c r="B184"/>
    </row>
    <row r="185" spans="1:2" x14ac:dyDescent="0.3">
      <c r="A185"/>
      <c r="B185"/>
    </row>
    <row r="186" spans="1:2" x14ac:dyDescent="0.3">
      <c r="A186"/>
      <c r="B186"/>
    </row>
    <row r="187" spans="1:2" x14ac:dyDescent="0.3">
      <c r="A187"/>
      <c r="B187"/>
    </row>
    <row r="188" spans="1:2" x14ac:dyDescent="0.3">
      <c r="A188"/>
      <c r="B188"/>
    </row>
    <row r="189" spans="1:2" x14ac:dyDescent="0.3">
      <c r="A189"/>
      <c r="B189"/>
    </row>
    <row r="190" spans="1:2" x14ac:dyDescent="0.3">
      <c r="A190"/>
      <c r="B190"/>
    </row>
    <row r="191" spans="1:2" x14ac:dyDescent="0.3">
      <c r="A191"/>
      <c r="B191"/>
    </row>
    <row r="192" spans="1:2" x14ac:dyDescent="0.3">
      <c r="A192"/>
      <c r="B192"/>
    </row>
    <row r="193" spans="1:2" x14ac:dyDescent="0.3">
      <c r="A193"/>
      <c r="B193"/>
    </row>
    <row r="194" spans="1:2" x14ac:dyDescent="0.3">
      <c r="A194"/>
      <c r="B194"/>
    </row>
    <row r="195" spans="1:2" x14ac:dyDescent="0.3">
      <c r="A195"/>
      <c r="B195"/>
    </row>
    <row r="196" spans="1:2" x14ac:dyDescent="0.3">
      <c r="A196"/>
      <c r="B196"/>
    </row>
    <row r="197" spans="1:2" x14ac:dyDescent="0.3">
      <c r="A197"/>
      <c r="B197"/>
    </row>
    <row r="198" spans="1:2" x14ac:dyDescent="0.3">
      <c r="A198"/>
      <c r="B198"/>
    </row>
    <row r="199" spans="1:2" x14ac:dyDescent="0.3">
      <c r="A199"/>
      <c r="B199"/>
    </row>
    <row r="200" spans="1:2" x14ac:dyDescent="0.3">
      <c r="A200"/>
      <c r="B200"/>
    </row>
    <row r="201" spans="1:2" x14ac:dyDescent="0.3">
      <c r="A201"/>
      <c r="B201"/>
    </row>
    <row r="202" spans="1:2" x14ac:dyDescent="0.3">
      <c r="A202"/>
      <c r="B202"/>
    </row>
    <row r="203" spans="1:2" x14ac:dyDescent="0.3">
      <c r="A203"/>
      <c r="B203"/>
    </row>
    <row r="204" spans="1:2" x14ac:dyDescent="0.3">
      <c r="A204"/>
      <c r="B204"/>
    </row>
    <row r="205" spans="1:2" x14ac:dyDescent="0.3">
      <c r="A205"/>
      <c r="B205"/>
    </row>
    <row r="206" spans="1:2" x14ac:dyDescent="0.3">
      <c r="A206"/>
      <c r="B206"/>
    </row>
    <row r="207" spans="1:2" x14ac:dyDescent="0.3">
      <c r="A207"/>
      <c r="B207"/>
    </row>
    <row r="208" spans="1:2" x14ac:dyDescent="0.3">
      <c r="A208"/>
      <c r="B208"/>
    </row>
    <row r="209" spans="1:2" x14ac:dyDescent="0.3">
      <c r="A209"/>
      <c r="B209"/>
    </row>
    <row r="210" spans="1:2" x14ac:dyDescent="0.3">
      <c r="A210"/>
      <c r="B210"/>
    </row>
    <row r="211" spans="1:2" x14ac:dyDescent="0.3">
      <c r="A211"/>
      <c r="B211"/>
    </row>
    <row r="212" spans="1:2" x14ac:dyDescent="0.3">
      <c r="A212"/>
      <c r="B212"/>
    </row>
    <row r="213" spans="1:2" x14ac:dyDescent="0.3">
      <c r="A213"/>
      <c r="B213"/>
    </row>
    <row r="214" spans="1:2" x14ac:dyDescent="0.3">
      <c r="A214"/>
      <c r="B214"/>
    </row>
    <row r="215" spans="1:2" x14ac:dyDescent="0.3">
      <c r="A215"/>
      <c r="B215"/>
    </row>
    <row r="216" spans="1:2" x14ac:dyDescent="0.3">
      <c r="A216"/>
      <c r="B216"/>
    </row>
    <row r="217" spans="1:2" x14ac:dyDescent="0.3">
      <c r="A217"/>
      <c r="B217"/>
    </row>
    <row r="218" spans="1:2" x14ac:dyDescent="0.3">
      <c r="A218"/>
      <c r="B218"/>
    </row>
    <row r="219" spans="1:2" x14ac:dyDescent="0.3">
      <c r="A219"/>
      <c r="B219"/>
    </row>
    <row r="220" spans="1:2" x14ac:dyDescent="0.3">
      <c r="A220"/>
      <c r="B220"/>
    </row>
    <row r="221" spans="1:2" x14ac:dyDescent="0.3">
      <c r="A221"/>
      <c r="B221"/>
    </row>
    <row r="222" spans="1:2" x14ac:dyDescent="0.3">
      <c r="A222"/>
      <c r="B222"/>
    </row>
    <row r="223" spans="1:2" x14ac:dyDescent="0.3">
      <c r="A223"/>
      <c r="B223"/>
    </row>
    <row r="224" spans="1:2" x14ac:dyDescent="0.3">
      <c r="A224"/>
      <c r="B224"/>
    </row>
    <row r="225" spans="1:2" x14ac:dyDescent="0.3">
      <c r="A225"/>
      <c r="B225"/>
    </row>
    <row r="226" spans="1:2" x14ac:dyDescent="0.3">
      <c r="A226"/>
      <c r="B226"/>
    </row>
    <row r="227" spans="1:2" x14ac:dyDescent="0.3">
      <c r="A227"/>
      <c r="B227"/>
    </row>
    <row r="228" spans="1:2" x14ac:dyDescent="0.3">
      <c r="A228"/>
      <c r="B228"/>
    </row>
    <row r="229" spans="1:2" x14ac:dyDescent="0.3">
      <c r="A229"/>
      <c r="B229"/>
    </row>
    <row r="230" spans="1:2" x14ac:dyDescent="0.3">
      <c r="A230"/>
      <c r="B230"/>
    </row>
    <row r="231" spans="1:2" x14ac:dyDescent="0.3">
      <c r="A231"/>
      <c r="B231"/>
    </row>
    <row r="232" spans="1:2" x14ac:dyDescent="0.3">
      <c r="A232"/>
      <c r="B232"/>
    </row>
    <row r="233" spans="1:2" x14ac:dyDescent="0.3">
      <c r="A233"/>
      <c r="B233"/>
    </row>
    <row r="234" spans="1:2" x14ac:dyDescent="0.3">
      <c r="A234"/>
      <c r="B234"/>
    </row>
    <row r="235" spans="1:2" x14ac:dyDescent="0.3">
      <c r="A235"/>
      <c r="B235"/>
    </row>
    <row r="236" spans="1:2" x14ac:dyDescent="0.3">
      <c r="A236"/>
      <c r="B236"/>
    </row>
    <row r="237" spans="1:2" x14ac:dyDescent="0.3">
      <c r="A237"/>
      <c r="B237"/>
    </row>
    <row r="238" spans="1:2" x14ac:dyDescent="0.3">
      <c r="A238"/>
      <c r="B238"/>
    </row>
    <row r="239" spans="1:2" x14ac:dyDescent="0.3">
      <c r="A239"/>
      <c r="B239"/>
    </row>
    <row r="240" spans="1:2" x14ac:dyDescent="0.3">
      <c r="A240"/>
      <c r="B240"/>
    </row>
    <row r="241" spans="1:2" x14ac:dyDescent="0.3">
      <c r="A241"/>
      <c r="B241"/>
    </row>
    <row r="242" spans="1:2" x14ac:dyDescent="0.3">
      <c r="A242"/>
      <c r="B242"/>
    </row>
    <row r="243" spans="1:2" x14ac:dyDescent="0.3">
      <c r="A243"/>
      <c r="B243"/>
    </row>
    <row r="244" spans="1:2" x14ac:dyDescent="0.3">
      <c r="A244"/>
      <c r="B244"/>
    </row>
    <row r="245" spans="1:2" x14ac:dyDescent="0.3">
      <c r="A245"/>
      <c r="B245"/>
    </row>
    <row r="246" spans="1:2" x14ac:dyDescent="0.3">
      <c r="A246"/>
      <c r="B246"/>
    </row>
    <row r="247" spans="1:2" x14ac:dyDescent="0.3">
      <c r="A247"/>
      <c r="B247"/>
    </row>
    <row r="248" spans="1:2" x14ac:dyDescent="0.3">
      <c r="A248"/>
      <c r="B248"/>
    </row>
    <row r="249" spans="1:2" x14ac:dyDescent="0.3">
      <c r="A249"/>
      <c r="B249"/>
    </row>
    <row r="250" spans="1:2" x14ac:dyDescent="0.3">
      <c r="A250"/>
      <c r="B250"/>
    </row>
    <row r="251" spans="1:2" x14ac:dyDescent="0.3">
      <c r="A251"/>
      <c r="B251"/>
    </row>
    <row r="252" spans="1:2" x14ac:dyDescent="0.3">
      <c r="A252"/>
      <c r="B252"/>
    </row>
    <row r="253" spans="1:2" x14ac:dyDescent="0.3">
      <c r="A253"/>
      <c r="B253"/>
    </row>
    <row r="254" spans="1:2" x14ac:dyDescent="0.3">
      <c r="A254"/>
      <c r="B254"/>
    </row>
    <row r="255" spans="1:2" x14ac:dyDescent="0.3">
      <c r="A255"/>
      <c r="B255"/>
    </row>
    <row r="256" spans="1:2" x14ac:dyDescent="0.3">
      <c r="A256"/>
      <c r="B256"/>
    </row>
    <row r="257" spans="1:2" x14ac:dyDescent="0.3">
      <c r="A257"/>
      <c r="B257"/>
    </row>
    <row r="258" spans="1:2" x14ac:dyDescent="0.3">
      <c r="A258"/>
      <c r="B258"/>
    </row>
    <row r="259" spans="1:2" x14ac:dyDescent="0.3">
      <c r="A259"/>
      <c r="B259"/>
    </row>
    <row r="260" spans="1:2" x14ac:dyDescent="0.3">
      <c r="A260"/>
      <c r="B260"/>
    </row>
    <row r="261" spans="1:2" x14ac:dyDescent="0.3">
      <c r="A261"/>
      <c r="B261"/>
    </row>
    <row r="262" spans="1:2" x14ac:dyDescent="0.3">
      <c r="A262"/>
      <c r="B262"/>
    </row>
    <row r="263" spans="1:2" x14ac:dyDescent="0.3">
      <c r="A263"/>
      <c r="B263"/>
    </row>
    <row r="264" spans="1:2" x14ac:dyDescent="0.3">
      <c r="A264"/>
      <c r="B264"/>
    </row>
    <row r="265" spans="1:2" x14ac:dyDescent="0.3">
      <c r="A265"/>
      <c r="B265"/>
    </row>
    <row r="266" spans="1:2" x14ac:dyDescent="0.3">
      <c r="A266"/>
      <c r="B266"/>
    </row>
    <row r="267" spans="1:2" x14ac:dyDescent="0.3">
      <c r="A267"/>
      <c r="B267"/>
    </row>
    <row r="268" spans="1:2" x14ac:dyDescent="0.3">
      <c r="A268"/>
      <c r="B268"/>
    </row>
    <row r="269" spans="1:2" x14ac:dyDescent="0.3">
      <c r="A269"/>
      <c r="B269"/>
    </row>
    <row r="270" spans="1:2" x14ac:dyDescent="0.3">
      <c r="A270"/>
      <c r="B270"/>
    </row>
    <row r="271" spans="1:2" x14ac:dyDescent="0.3">
      <c r="A271"/>
      <c r="B271"/>
    </row>
    <row r="272" spans="1:2" x14ac:dyDescent="0.3">
      <c r="A272"/>
      <c r="B272"/>
    </row>
    <row r="273" spans="1:2" x14ac:dyDescent="0.3">
      <c r="A273"/>
      <c r="B273"/>
    </row>
    <row r="274" spans="1:2" x14ac:dyDescent="0.3">
      <c r="A274"/>
      <c r="B274"/>
    </row>
    <row r="275" spans="1:2" x14ac:dyDescent="0.3">
      <c r="A275"/>
      <c r="B275"/>
    </row>
    <row r="276" spans="1:2" x14ac:dyDescent="0.3">
      <c r="A276"/>
      <c r="B276"/>
    </row>
    <row r="277" spans="1:2" x14ac:dyDescent="0.3">
      <c r="A277"/>
      <c r="B277"/>
    </row>
    <row r="278" spans="1:2" x14ac:dyDescent="0.3">
      <c r="A278"/>
      <c r="B278"/>
    </row>
    <row r="279" spans="1:2" x14ac:dyDescent="0.3">
      <c r="A279"/>
      <c r="B279"/>
    </row>
    <row r="280" spans="1:2" x14ac:dyDescent="0.3">
      <c r="A280"/>
      <c r="B280"/>
    </row>
    <row r="281" spans="1:2" x14ac:dyDescent="0.3">
      <c r="A281"/>
      <c r="B281"/>
    </row>
    <row r="282" spans="1:2" x14ac:dyDescent="0.3">
      <c r="A282"/>
      <c r="B282"/>
    </row>
    <row r="283" spans="1:2" x14ac:dyDescent="0.3">
      <c r="A283"/>
      <c r="B283"/>
    </row>
    <row r="284" spans="1:2" x14ac:dyDescent="0.3">
      <c r="A284"/>
      <c r="B284"/>
    </row>
    <row r="285" spans="1:2" x14ac:dyDescent="0.3">
      <c r="A285"/>
      <c r="B285"/>
    </row>
    <row r="286" spans="1:2" x14ac:dyDescent="0.3">
      <c r="A286"/>
      <c r="B286"/>
    </row>
    <row r="287" spans="1:2" x14ac:dyDescent="0.3">
      <c r="A287"/>
      <c r="B287"/>
    </row>
    <row r="288" spans="1:2" x14ac:dyDescent="0.3">
      <c r="A288"/>
      <c r="B288"/>
    </row>
    <row r="289" spans="1:2" x14ac:dyDescent="0.3">
      <c r="A289"/>
      <c r="B289"/>
    </row>
    <row r="290" spans="1:2" x14ac:dyDescent="0.3">
      <c r="A290"/>
      <c r="B290"/>
    </row>
    <row r="291" spans="1:2" x14ac:dyDescent="0.3">
      <c r="A291"/>
      <c r="B291"/>
    </row>
    <row r="292" spans="1:2" x14ac:dyDescent="0.3">
      <c r="A292"/>
      <c r="B292"/>
    </row>
    <row r="293" spans="1:2" x14ac:dyDescent="0.3">
      <c r="A293"/>
      <c r="B293"/>
    </row>
    <row r="294" spans="1:2" x14ac:dyDescent="0.3">
      <c r="A294"/>
      <c r="B294"/>
    </row>
    <row r="295" spans="1:2" x14ac:dyDescent="0.3">
      <c r="A295"/>
      <c r="B295"/>
    </row>
    <row r="296" spans="1:2" x14ac:dyDescent="0.3">
      <c r="A296"/>
      <c r="B296"/>
    </row>
    <row r="297" spans="1:2" x14ac:dyDescent="0.3">
      <c r="A297"/>
      <c r="B297"/>
    </row>
    <row r="298" spans="1:2" x14ac:dyDescent="0.3">
      <c r="A298"/>
      <c r="B298"/>
    </row>
    <row r="299" spans="1:2" x14ac:dyDescent="0.3">
      <c r="A299"/>
      <c r="B299"/>
    </row>
    <row r="300" spans="1:2" x14ac:dyDescent="0.3">
      <c r="A300"/>
      <c r="B300"/>
    </row>
    <row r="301" spans="1:2" x14ac:dyDescent="0.3">
      <c r="A301"/>
      <c r="B301"/>
    </row>
    <row r="302" spans="1:2" x14ac:dyDescent="0.3">
      <c r="A302"/>
      <c r="B302"/>
    </row>
    <row r="303" spans="1:2" x14ac:dyDescent="0.3">
      <c r="A303"/>
      <c r="B303"/>
    </row>
    <row r="304" spans="1:2" x14ac:dyDescent="0.3">
      <c r="A304"/>
      <c r="B304"/>
    </row>
    <row r="305" spans="1:2" x14ac:dyDescent="0.3">
      <c r="A305"/>
      <c r="B305"/>
    </row>
    <row r="306" spans="1:2" x14ac:dyDescent="0.3">
      <c r="A306"/>
      <c r="B306"/>
    </row>
    <row r="307" spans="1:2" x14ac:dyDescent="0.3">
      <c r="A307"/>
      <c r="B307"/>
    </row>
    <row r="308" spans="1:2" x14ac:dyDescent="0.3">
      <c r="A308"/>
      <c r="B308"/>
    </row>
    <row r="309" spans="1:2" x14ac:dyDescent="0.3">
      <c r="A309"/>
      <c r="B309"/>
    </row>
    <row r="310" spans="1:2" x14ac:dyDescent="0.3">
      <c r="A310"/>
      <c r="B310"/>
    </row>
    <row r="311" spans="1:2" x14ac:dyDescent="0.3">
      <c r="A311"/>
      <c r="B311"/>
    </row>
    <row r="312" spans="1:2" x14ac:dyDescent="0.3">
      <c r="A312"/>
      <c r="B312"/>
    </row>
    <row r="313" spans="1:2" x14ac:dyDescent="0.3">
      <c r="A313"/>
      <c r="B313"/>
    </row>
    <row r="314" spans="1:2" x14ac:dyDescent="0.3">
      <c r="A314"/>
      <c r="B314"/>
    </row>
    <row r="315" spans="1:2" x14ac:dyDescent="0.3">
      <c r="A315"/>
      <c r="B315"/>
    </row>
    <row r="316" spans="1:2" x14ac:dyDescent="0.3">
      <c r="A316"/>
      <c r="B316"/>
    </row>
    <row r="317" spans="1:2" x14ac:dyDescent="0.3">
      <c r="A317"/>
      <c r="B317"/>
    </row>
    <row r="318" spans="1:2" x14ac:dyDescent="0.3">
      <c r="A318"/>
      <c r="B318"/>
    </row>
    <row r="319" spans="1:2" x14ac:dyDescent="0.3">
      <c r="A319"/>
      <c r="B319"/>
    </row>
    <row r="320" spans="1:2" x14ac:dyDescent="0.3">
      <c r="A320"/>
      <c r="B320"/>
    </row>
    <row r="321" spans="1:2" x14ac:dyDescent="0.3">
      <c r="A321"/>
      <c r="B321"/>
    </row>
    <row r="322" spans="1:2" x14ac:dyDescent="0.3">
      <c r="A322"/>
      <c r="B322"/>
    </row>
    <row r="323" spans="1:2" x14ac:dyDescent="0.3">
      <c r="A323"/>
      <c r="B323"/>
    </row>
    <row r="324" spans="1:2" x14ac:dyDescent="0.3">
      <c r="A324"/>
      <c r="B324"/>
    </row>
    <row r="325" spans="1:2" x14ac:dyDescent="0.3">
      <c r="A325"/>
      <c r="B325"/>
    </row>
    <row r="326" spans="1:2" x14ac:dyDescent="0.3">
      <c r="A326"/>
      <c r="B326"/>
    </row>
    <row r="327" spans="1:2" x14ac:dyDescent="0.3">
      <c r="A327"/>
      <c r="B327"/>
    </row>
    <row r="328" spans="1:2" x14ac:dyDescent="0.3">
      <c r="A328"/>
      <c r="B328"/>
    </row>
    <row r="329" spans="1:2" x14ac:dyDescent="0.3">
      <c r="A329"/>
      <c r="B329"/>
    </row>
    <row r="330" spans="1:2" x14ac:dyDescent="0.3">
      <c r="A330"/>
      <c r="B330"/>
    </row>
    <row r="331" spans="1:2" x14ac:dyDescent="0.3">
      <c r="A331"/>
      <c r="B331"/>
    </row>
    <row r="332" spans="1:2" x14ac:dyDescent="0.3">
      <c r="A332"/>
      <c r="B332"/>
    </row>
    <row r="333" spans="1:2" x14ac:dyDescent="0.3">
      <c r="A333"/>
      <c r="B333"/>
    </row>
    <row r="334" spans="1:2" x14ac:dyDescent="0.3">
      <c r="A334"/>
      <c r="B334"/>
    </row>
    <row r="335" spans="1:2" x14ac:dyDescent="0.3">
      <c r="A335"/>
      <c r="B335"/>
    </row>
    <row r="336" spans="1:2" x14ac:dyDescent="0.3">
      <c r="A336"/>
      <c r="B336"/>
    </row>
    <row r="337" spans="1:2" x14ac:dyDescent="0.3">
      <c r="A337"/>
      <c r="B337"/>
    </row>
    <row r="338" spans="1:2" x14ac:dyDescent="0.3">
      <c r="A338"/>
      <c r="B338"/>
    </row>
    <row r="339" spans="1:2" x14ac:dyDescent="0.3">
      <c r="A339"/>
      <c r="B339"/>
    </row>
    <row r="340" spans="1:2" x14ac:dyDescent="0.3">
      <c r="A340"/>
      <c r="B340"/>
    </row>
    <row r="341" spans="1:2" x14ac:dyDescent="0.3">
      <c r="A341"/>
      <c r="B341"/>
    </row>
    <row r="342" spans="1:2" x14ac:dyDescent="0.3">
      <c r="A342"/>
      <c r="B342"/>
    </row>
    <row r="343" spans="1:2" x14ac:dyDescent="0.3">
      <c r="A343"/>
      <c r="B343"/>
    </row>
    <row r="344" spans="1:2" x14ac:dyDescent="0.3">
      <c r="A344"/>
      <c r="B344"/>
    </row>
    <row r="345" spans="1:2" x14ac:dyDescent="0.3">
      <c r="A345"/>
      <c r="B345"/>
    </row>
    <row r="346" spans="1:2" x14ac:dyDescent="0.3">
      <c r="A346"/>
      <c r="B346"/>
    </row>
    <row r="347" spans="1:2" x14ac:dyDescent="0.3">
      <c r="A347"/>
      <c r="B347"/>
    </row>
    <row r="348" spans="1:2" x14ac:dyDescent="0.3">
      <c r="A348"/>
      <c r="B348"/>
    </row>
    <row r="349" spans="1:2" x14ac:dyDescent="0.3">
      <c r="A349"/>
      <c r="B349"/>
    </row>
    <row r="350" spans="1:2" x14ac:dyDescent="0.3">
      <c r="A350"/>
      <c r="B350"/>
    </row>
    <row r="351" spans="1:2" x14ac:dyDescent="0.3">
      <c r="A351"/>
      <c r="B351"/>
    </row>
    <row r="352" spans="1:2" x14ac:dyDescent="0.3">
      <c r="A352"/>
      <c r="B352"/>
    </row>
    <row r="353" spans="1:2" x14ac:dyDescent="0.3">
      <c r="A353"/>
      <c r="B353"/>
    </row>
    <row r="354" spans="1:2" x14ac:dyDescent="0.3">
      <c r="A354"/>
      <c r="B354"/>
    </row>
    <row r="355" spans="1:2" x14ac:dyDescent="0.3">
      <c r="A355"/>
      <c r="B355"/>
    </row>
    <row r="356" spans="1:2" x14ac:dyDescent="0.3">
      <c r="A356"/>
      <c r="B356"/>
    </row>
    <row r="357" spans="1:2" x14ac:dyDescent="0.3">
      <c r="A357"/>
      <c r="B357"/>
    </row>
    <row r="358" spans="1:2" x14ac:dyDescent="0.3">
      <c r="A358"/>
      <c r="B358"/>
    </row>
    <row r="359" spans="1:2" x14ac:dyDescent="0.3">
      <c r="A359"/>
      <c r="B359"/>
    </row>
    <row r="360" spans="1:2" x14ac:dyDescent="0.3">
      <c r="A360"/>
      <c r="B360"/>
    </row>
    <row r="361" spans="1:2" x14ac:dyDescent="0.3">
      <c r="A361"/>
      <c r="B361"/>
    </row>
    <row r="362" spans="1:2" x14ac:dyDescent="0.3">
      <c r="A362"/>
      <c r="B362"/>
    </row>
    <row r="363" spans="1:2" x14ac:dyDescent="0.3">
      <c r="A363"/>
      <c r="B363"/>
    </row>
    <row r="364" spans="1:2" x14ac:dyDescent="0.3">
      <c r="A364"/>
      <c r="B364"/>
    </row>
    <row r="365" spans="1:2" x14ac:dyDescent="0.3">
      <c r="A365"/>
      <c r="B365"/>
    </row>
    <row r="366" spans="1:2" x14ac:dyDescent="0.3">
      <c r="A366"/>
      <c r="B366"/>
    </row>
    <row r="367" spans="1:2" x14ac:dyDescent="0.3">
      <c r="A367"/>
      <c r="B367"/>
    </row>
    <row r="368" spans="1:2" x14ac:dyDescent="0.3">
      <c r="A368"/>
      <c r="B368"/>
    </row>
    <row r="369" spans="1:2" x14ac:dyDescent="0.3">
      <c r="A369"/>
      <c r="B369"/>
    </row>
    <row r="370" spans="1:2" x14ac:dyDescent="0.3">
      <c r="A370"/>
      <c r="B370"/>
    </row>
    <row r="371" spans="1:2" x14ac:dyDescent="0.3">
      <c r="A371"/>
      <c r="B371"/>
    </row>
    <row r="372" spans="1:2" x14ac:dyDescent="0.3">
      <c r="A372"/>
      <c r="B372"/>
    </row>
    <row r="373" spans="1:2" x14ac:dyDescent="0.3">
      <c r="A373"/>
      <c r="B373"/>
    </row>
    <row r="374" spans="1:2" x14ac:dyDescent="0.3">
      <c r="A374"/>
      <c r="B374"/>
    </row>
    <row r="375" spans="1:2" x14ac:dyDescent="0.3">
      <c r="A375"/>
      <c r="B375"/>
    </row>
    <row r="376" spans="1:2" x14ac:dyDescent="0.3">
      <c r="A376"/>
      <c r="B376"/>
    </row>
    <row r="377" spans="1:2" x14ac:dyDescent="0.3">
      <c r="A377"/>
      <c r="B377"/>
    </row>
    <row r="378" spans="1:2" x14ac:dyDescent="0.3">
      <c r="A378"/>
      <c r="B378"/>
    </row>
    <row r="379" spans="1:2" x14ac:dyDescent="0.3">
      <c r="A379"/>
      <c r="B379"/>
    </row>
    <row r="380" spans="1:2" x14ac:dyDescent="0.3">
      <c r="A380"/>
      <c r="B380"/>
    </row>
    <row r="381" spans="1:2" x14ac:dyDescent="0.3">
      <c r="A381"/>
      <c r="B381"/>
    </row>
    <row r="382" spans="1:2" x14ac:dyDescent="0.3">
      <c r="A382"/>
      <c r="B382"/>
    </row>
    <row r="383" spans="1:2" x14ac:dyDescent="0.3">
      <c r="A383"/>
      <c r="B383"/>
    </row>
    <row r="384" spans="1:2" x14ac:dyDescent="0.3">
      <c r="A384"/>
      <c r="B384"/>
    </row>
    <row r="385" spans="1:2" x14ac:dyDescent="0.3">
      <c r="A385"/>
      <c r="B385"/>
    </row>
    <row r="386" spans="1:2" x14ac:dyDescent="0.3">
      <c r="A386"/>
      <c r="B386"/>
    </row>
    <row r="387" spans="1:2" x14ac:dyDescent="0.3">
      <c r="A387"/>
      <c r="B387"/>
    </row>
    <row r="388" spans="1:2" x14ac:dyDescent="0.3">
      <c r="A388"/>
      <c r="B388"/>
    </row>
    <row r="389" spans="1:2" x14ac:dyDescent="0.3">
      <c r="A389"/>
      <c r="B389"/>
    </row>
    <row r="390" spans="1:2" x14ac:dyDescent="0.3">
      <c r="A390"/>
      <c r="B390"/>
    </row>
    <row r="391" spans="1:2" x14ac:dyDescent="0.3">
      <c r="A391"/>
      <c r="B391"/>
    </row>
    <row r="392" spans="1:2" x14ac:dyDescent="0.3">
      <c r="A392"/>
      <c r="B392"/>
    </row>
    <row r="393" spans="1:2" x14ac:dyDescent="0.3">
      <c r="A393"/>
      <c r="B393"/>
    </row>
    <row r="394" spans="1:2" x14ac:dyDescent="0.3">
      <c r="A394"/>
      <c r="B394"/>
    </row>
    <row r="395" spans="1:2" x14ac:dyDescent="0.3">
      <c r="A395"/>
      <c r="B395"/>
    </row>
    <row r="396" spans="1:2" x14ac:dyDescent="0.3">
      <c r="A396"/>
      <c r="B396"/>
    </row>
    <row r="397" spans="1:2" x14ac:dyDescent="0.3">
      <c r="A397"/>
      <c r="B397"/>
    </row>
    <row r="398" spans="1:2" x14ac:dyDescent="0.3">
      <c r="A398"/>
      <c r="B398"/>
    </row>
    <row r="399" spans="1:2" x14ac:dyDescent="0.3">
      <c r="A399"/>
      <c r="B399"/>
    </row>
    <row r="400" spans="1:2" x14ac:dyDescent="0.3">
      <c r="A400"/>
      <c r="B400"/>
    </row>
    <row r="401" spans="1:2" x14ac:dyDescent="0.3">
      <c r="A401"/>
      <c r="B401"/>
    </row>
    <row r="402" spans="1:2" x14ac:dyDescent="0.3">
      <c r="A402"/>
      <c r="B402"/>
    </row>
    <row r="403" spans="1:2" x14ac:dyDescent="0.3">
      <c r="A403"/>
      <c r="B403"/>
    </row>
    <row r="404" spans="1:2" x14ac:dyDescent="0.3">
      <c r="A404"/>
      <c r="B404"/>
    </row>
    <row r="405" spans="1:2" x14ac:dyDescent="0.3">
      <c r="A405"/>
      <c r="B405"/>
    </row>
    <row r="406" spans="1:2" x14ac:dyDescent="0.3">
      <c r="A406"/>
      <c r="B406"/>
    </row>
    <row r="407" spans="1:2" x14ac:dyDescent="0.3">
      <c r="A407"/>
      <c r="B407"/>
    </row>
    <row r="408" spans="1:2" x14ac:dyDescent="0.3">
      <c r="A408"/>
      <c r="B408"/>
    </row>
    <row r="409" spans="1:2" x14ac:dyDescent="0.3">
      <c r="A409"/>
      <c r="B409"/>
    </row>
    <row r="410" spans="1:2" x14ac:dyDescent="0.3">
      <c r="A410"/>
      <c r="B410"/>
    </row>
    <row r="411" spans="1:2" x14ac:dyDescent="0.3">
      <c r="A411"/>
      <c r="B411"/>
    </row>
    <row r="412" spans="1:2" x14ac:dyDescent="0.3">
      <c r="A412"/>
      <c r="B412"/>
    </row>
    <row r="413" spans="1:2" x14ac:dyDescent="0.3">
      <c r="A413"/>
      <c r="B413"/>
    </row>
    <row r="414" spans="1:2" x14ac:dyDescent="0.3">
      <c r="A414"/>
      <c r="B414"/>
    </row>
    <row r="415" spans="1:2" x14ac:dyDescent="0.3">
      <c r="A415"/>
      <c r="B415"/>
    </row>
    <row r="416" spans="1:2" x14ac:dyDescent="0.3">
      <c r="A416"/>
      <c r="B416"/>
    </row>
    <row r="417" spans="1:2" x14ac:dyDescent="0.3">
      <c r="A417"/>
      <c r="B417"/>
    </row>
    <row r="418" spans="1:2" x14ac:dyDescent="0.3">
      <c r="A418"/>
      <c r="B418"/>
    </row>
    <row r="419" spans="1:2" x14ac:dyDescent="0.3">
      <c r="A419"/>
      <c r="B419"/>
    </row>
    <row r="420" spans="1:2" x14ac:dyDescent="0.3">
      <c r="A420"/>
      <c r="B420"/>
    </row>
    <row r="421" spans="1:2" x14ac:dyDescent="0.3">
      <c r="A421"/>
      <c r="B421"/>
    </row>
    <row r="422" spans="1:2" x14ac:dyDescent="0.3">
      <c r="A422"/>
      <c r="B422"/>
    </row>
    <row r="423" spans="1:2" x14ac:dyDescent="0.3">
      <c r="A423"/>
      <c r="B423"/>
    </row>
    <row r="424" spans="1:2" x14ac:dyDescent="0.3">
      <c r="A424"/>
      <c r="B424"/>
    </row>
    <row r="425" spans="1:2" x14ac:dyDescent="0.3">
      <c r="A425"/>
      <c r="B425"/>
    </row>
    <row r="426" spans="1:2" x14ac:dyDescent="0.3">
      <c r="A426"/>
      <c r="B426"/>
    </row>
    <row r="427" spans="1:2" x14ac:dyDescent="0.3">
      <c r="A427"/>
      <c r="B427"/>
    </row>
    <row r="428" spans="1:2" x14ac:dyDescent="0.3">
      <c r="A428"/>
      <c r="B428"/>
    </row>
    <row r="429" spans="1:2" x14ac:dyDescent="0.3">
      <c r="A429"/>
      <c r="B429"/>
    </row>
    <row r="430" spans="1:2" x14ac:dyDescent="0.3">
      <c r="A430"/>
      <c r="B430"/>
    </row>
    <row r="431" spans="1:2" x14ac:dyDescent="0.3">
      <c r="A431"/>
      <c r="B431"/>
    </row>
    <row r="432" spans="1:2" x14ac:dyDescent="0.3">
      <c r="A432"/>
      <c r="B432"/>
    </row>
    <row r="433" spans="1:2" x14ac:dyDescent="0.3">
      <c r="A433"/>
      <c r="B433"/>
    </row>
    <row r="434" spans="1:2" x14ac:dyDescent="0.3">
      <c r="A434"/>
      <c r="B434"/>
    </row>
    <row r="435" spans="1:2" x14ac:dyDescent="0.3">
      <c r="A435"/>
      <c r="B435"/>
    </row>
    <row r="436" spans="1:2" x14ac:dyDescent="0.3">
      <c r="A436"/>
      <c r="B436"/>
    </row>
    <row r="437" spans="1:2" x14ac:dyDescent="0.3">
      <c r="A437"/>
      <c r="B437"/>
    </row>
    <row r="438" spans="1:2" x14ac:dyDescent="0.3">
      <c r="A438"/>
      <c r="B438"/>
    </row>
    <row r="439" spans="1:2" x14ac:dyDescent="0.3">
      <c r="A439"/>
      <c r="B439"/>
    </row>
    <row r="440" spans="1:2" x14ac:dyDescent="0.3">
      <c r="A440"/>
      <c r="B440"/>
    </row>
    <row r="441" spans="1:2" x14ac:dyDescent="0.3">
      <c r="A441"/>
      <c r="B441"/>
    </row>
    <row r="442" spans="1:2" x14ac:dyDescent="0.3">
      <c r="A442"/>
      <c r="B442"/>
    </row>
    <row r="443" spans="1:2" x14ac:dyDescent="0.3">
      <c r="A443"/>
      <c r="B443"/>
    </row>
    <row r="444" spans="1:2" x14ac:dyDescent="0.3">
      <c r="A444"/>
      <c r="B444"/>
    </row>
    <row r="445" spans="1:2" x14ac:dyDescent="0.3">
      <c r="A445"/>
      <c r="B445"/>
    </row>
    <row r="446" spans="1:2" x14ac:dyDescent="0.3">
      <c r="A446"/>
      <c r="B446"/>
    </row>
    <row r="447" spans="1:2" x14ac:dyDescent="0.3">
      <c r="A447"/>
      <c r="B447"/>
    </row>
    <row r="448" spans="1:2" x14ac:dyDescent="0.3">
      <c r="A448"/>
      <c r="B448"/>
    </row>
    <row r="449" spans="1:2" x14ac:dyDescent="0.3">
      <c r="A449"/>
      <c r="B449"/>
    </row>
    <row r="450" spans="1:2" x14ac:dyDescent="0.3">
      <c r="A450"/>
      <c r="B450"/>
    </row>
    <row r="451" spans="1:2" x14ac:dyDescent="0.3">
      <c r="A451"/>
      <c r="B451"/>
    </row>
    <row r="452" spans="1:2" x14ac:dyDescent="0.3">
      <c r="A452"/>
      <c r="B452"/>
    </row>
    <row r="453" spans="1:2" x14ac:dyDescent="0.3">
      <c r="A453"/>
      <c r="B453"/>
    </row>
    <row r="454" spans="1:2" x14ac:dyDescent="0.3">
      <c r="A454"/>
      <c r="B454"/>
    </row>
    <row r="455" spans="1:2" x14ac:dyDescent="0.3">
      <c r="A455"/>
      <c r="B455"/>
    </row>
    <row r="456" spans="1:2" x14ac:dyDescent="0.3">
      <c r="A456"/>
      <c r="B456"/>
    </row>
    <row r="457" spans="1:2" x14ac:dyDescent="0.3">
      <c r="A457"/>
      <c r="B457"/>
    </row>
    <row r="458" spans="1:2" x14ac:dyDescent="0.3">
      <c r="A458"/>
      <c r="B458"/>
    </row>
    <row r="459" spans="1:2" x14ac:dyDescent="0.3">
      <c r="A459"/>
      <c r="B459"/>
    </row>
    <row r="460" spans="1:2" x14ac:dyDescent="0.3">
      <c r="A460"/>
      <c r="B460"/>
    </row>
    <row r="461" spans="1:2" x14ac:dyDescent="0.3">
      <c r="A461"/>
      <c r="B461"/>
    </row>
    <row r="462" spans="1:2" x14ac:dyDescent="0.3">
      <c r="A462"/>
      <c r="B462"/>
    </row>
    <row r="463" spans="1:2" x14ac:dyDescent="0.3">
      <c r="A463"/>
      <c r="B463"/>
    </row>
    <row r="464" spans="1:2" x14ac:dyDescent="0.3">
      <c r="A464"/>
      <c r="B464"/>
    </row>
    <row r="465" spans="1:2" x14ac:dyDescent="0.3">
      <c r="A465"/>
      <c r="B465"/>
    </row>
    <row r="466" spans="1:2" x14ac:dyDescent="0.3">
      <c r="A466"/>
      <c r="B466"/>
    </row>
    <row r="467" spans="1:2" x14ac:dyDescent="0.3">
      <c r="A467"/>
      <c r="B467"/>
    </row>
    <row r="468" spans="1:2" x14ac:dyDescent="0.3">
      <c r="A468"/>
      <c r="B468"/>
    </row>
    <row r="469" spans="1:2" x14ac:dyDescent="0.3">
      <c r="A469"/>
      <c r="B469"/>
    </row>
    <row r="470" spans="1:2" x14ac:dyDescent="0.3">
      <c r="A470"/>
      <c r="B470"/>
    </row>
    <row r="471" spans="1:2" x14ac:dyDescent="0.3">
      <c r="A471"/>
      <c r="B471"/>
    </row>
    <row r="472" spans="1:2" x14ac:dyDescent="0.3">
      <c r="A472"/>
      <c r="B472"/>
    </row>
    <row r="473" spans="1:2" x14ac:dyDescent="0.3">
      <c r="A473"/>
      <c r="B473"/>
    </row>
    <row r="474" spans="1:2" x14ac:dyDescent="0.3">
      <c r="A474"/>
      <c r="B474"/>
    </row>
    <row r="475" spans="1:2" x14ac:dyDescent="0.3">
      <c r="A475"/>
      <c r="B475"/>
    </row>
    <row r="476" spans="1:2" x14ac:dyDescent="0.3">
      <c r="A476"/>
      <c r="B476"/>
    </row>
    <row r="477" spans="1:2" x14ac:dyDescent="0.3">
      <c r="A477"/>
      <c r="B477"/>
    </row>
    <row r="478" spans="1:2" x14ac:dyDescent="0.3">
      <c r="A478"/>
      <c r="B478"/>
    </row>
    <row r="479" spans="1:2" x14ac:dyDescent="0.3">
      <c r="A479"/>
      <c r="B479"/>
    </row>
    <row r="480" spans="1:2" x14ac:dyDescent="0.3">
      <c r="A480"/>
      <c r="B480"/>
    </row>
    <row r="481" spans="1:2" x14ac:dyDescent="0.3">
      <c r="A481"/>
      <c r="B481"/>
    </row>
    <row r="482" spans="1:2" x14ac:dyDescent="0.3">
      <c r="A482"/>
      <c r="B482"/>
    </row>
    <row r="483" spans="1:2" x14ac:dyDescent="0.3">
      <c r="A483"/>
      <c r="B483"/>
    </row>
    <row r="484" spans="1:2" x14ac:dyDescent="0.3">
      <c r="A484"/>
      <c r="B484"/>
    </row>
    <row r="485" spans="1:2" x14ac:dyDescent="0.3">
      <c r="A485"/>
      <c r="B485"/>
    </row>
    <row r="486" spans="1:2" x14ac:dyDescent="0.3">
      <c r="A486"/>
      <c r="B486"/>
    </row>
    <row r="487" spans="1:2" x14ac:dyDescent="0.3">
      <c r="A487"/>
      <c r="B487"/>
    </row>
    <row r="488" spans="1:2" x14ac:dyDescent="0.3">
      <c r="A488"/>
      <c r="B488"/>
    </row>
    <row r="489" spans="1:2" x14ac:dyDescent="0.3">
      <c r="A489"/>
      <c r="B489"/>
    </row>
    <row r="490" spans="1:2" x14ac:dyDescent="0.3">
      <c r="A490"/>
      <c r="B490"/>
    </row>
    <row r="491" spans="1:2" x14ac:dyDescent="0.3">
      <c r="A491"/>
      <c r="B491"/>
    </row>
    <row r="492" spans="1:2" x14ac:dyDescent="0.3">
      <c r="A492"/>
      <c r="B492"/>
    </row>
    <row r="493" spans="1:2" x14ac:dyDescent="0.3">
      <c r="A493"/>
      <c r="B493"/>
    </row>
    <row r="494" spans="1:2" x14ac:dyDescent="0.3">
      <c r="A494"/>
      <c r="B494"/>
    </row>
    <row r="495" spans="1:2" x14ac:dyDescent="0.3">
      <c r="A495"/>
      <c r="B495"/>
    </row>
    <row r="496" spans="1:2" x14ac:dyDescent="0.3">
      <c r="A496"/>
      <c r="B496"/>
    </row>
    <row r="497" spans="1:2" x14ac:dyDescent="0.3">
      <c r="A497"/>
      <c r="B497"/>
    </row>
    <row r="498" spans="1:2" x14ac:dyDescent="0.3">
      <c r="A498"/>
      <c r="B498"/>
    </row>
    <row r="499" spans="1:2" x14ac:dyDescent="0.3">
      <c r="A499"/>
      <c r="B499"/>
    </row>
    <row r="500" spans="1:2" x14ac:dyDescent="0.3">
      <c r="A500"/>
      <c r="B500"/>
    </row>
    <row r="501" spans="1:2" x14ac:dyDescent="0.3">
      <c r="A501"/>
      <c r="B501"/>
    </row>
    <row r="502" spans="1:2" x14ac:dyDescent="0.3">
      <c r="A502"/>
      <c r="B502"/>
    </row>
    <row r="503" spans="1:2" x14ac:dyDescent="0.3">
      <c r="A503"/>
      <c r="B503"/>
    </row>
    <row r="504" spans="1:2" x14ac:dyDescent="0.3">
      <c r="A504"/>
      <c r="B504"/>
    </row>
    <row r="505" spans="1:2" x14ac:dyDescent="0.3">
      <c r="A505"/>
      <c r="B505"/>
    </row>
    <row r="506" spans="1:2" x14ac:dyDescent="0.3">
      <c r="A506"/>
      <c r="B506"/>
    </row>
    <row r="507" spans="1:2" x14ac:dyDescent="0.3">
      <c r="A507"/>
      <c r="B507"/>
    </row>
    <row r="508" spans="1:2" x14ac:dyDescent="0.3">
      <c r="A508"/>
      <c r="B508"/>
    </row>
    <row r="509" spans="1:2" x14ac:dyDescent="0.3">
      <c r="A509"/>
      <c r="B509"/>
    </row>
    <row r="510" spans="1:2" x14ac:dyDescent="0.3">
      <c r="A510"/>
      <c r="B510"/>
    </row>
    <row r="511" spans="1:2" x14ac:dyDescent="0.3">
      <c r="A511"/>
      <c r="B511"/>
    </row>
    <row r="512" spans="1:2" x14ac:dyDescent="0.3">
      <c r="A512"/>
      <c r="B512"/>
    </row>
    <row r="513" spans="1:2" x14ac:dyDescent="0.3">
      <c r="A513"/>
      <c r="B513"/>
    </row>
    <row r="514" spans="1:2" x14ac:dyDescent="0.3">
      <c r="A514"/>
      <c r="B514"/>
    </row>
    <row r="515" spans="1:2" x14ac:dyDescent="0.3">
      <c r="A515"/>
      <c r="B515"/>
    </row>
    <row r="516" spans="1:2" x14ac:dyDescent="0.3">
      <c r="A516"/>
      <c r="B516"/>
    </row>
    <row r="517" spans="1:2" x14ac:dyDescent="0.3">
      <c r="A517"/>
      <c r="B517"/>
    </row>
    <row r="518" spans="1:2" x14ac:dyDescent="0.3">
      <c r="A518"/>
      <c r="B518"/>
    </row>
    <row r="519" spans="1:2" x14ac:dyDescent="0.3">
      <c r="A519"/>
      <c r="B519"/>
    </row>
    <row r="520" spans="1:2" x14ac:dyDescent="0.3">
      <c r="A520"/>
      <c r="B520"/>
    </row>
    <row r="521" spans="1:2" x14ac:dyDescent="0.3">
      <c r="A521"/>
      <c r="B521"/>
    </row>
    <row r="522" spans="1:2" x14ac:dyDescent="0.3">
      <c r="A522"/>
      <c r="B522"/>
    </row>
    <row r="523" spans="1:2" x14ac:dyDescent="0.3">
      <c r="A523"/>
      <c r="B523"/>
    </row>
    <row r="524" spans="1:2" x14ac:dyDescent="0.3">
      <c r="A524"/>
      <c r="B524"/>
    </row>
    <row r="525" spans="1:2" x14ac:dyDescent="0.3">
      <c r="A525"/>
      <c r="B525"/>
    </row>
    <row r="526" spans="1:2" x14ac:dyDescent="0.3">
      <c r="A526"/>
      <c r="B526"/>
    </row>
    <row r="527" spans="1:2" x14ac:dyDescent="0.3">
      <c r="A527"/>
      <c r="B527"/>
    </row>
    <row r="528" spans="1:2" x14ac:dyDescent="0.3">
      <c r="A528"/>
      <c r="B528"/>
    </row>
    <row r="529" spans="1:2" x14ac:dyDescent="0.3">
      <c r="A529"/>
      <c r="B529"/>
    </row>
    <row r="530" spans="1:2" x14ac:dyDescent="0.3">
      <c r="A530"/>
      <c r="B530"/>
    </row>
    <row r="531" spans="1:2" x14ac:dyDescent="0.3">
      <c r="A531"/>
      <c r="B531"/>
    </row>
    <row r="532" spans="1:2" x14ac:dyDescent="0.3">
      <c r="A532"/>
      <c r="B532"/>
    </row>
    <row r="533" spans="1:2" x14ac:dyDescent="0.3">
      <c r="A533"/>
      <c r="B533"/>
    </row>
    <row r="534" spans="1:2" x14ac:dyDescent="0.3">
      <c r="A534"/>
      <c r="B534"/>
    </row>
    <row r="535" spans="1:2" x14ac:dyDescent="0.3">
      <c r="A535"/>
      <c r="B535"/>
    </row>
    <row r="536" spans="1:2" x14ac:dyDescent="0.3">
      <c r="A536"/>
      <c r="B536"/>
    </row>
    <row r="537" spans="1:2" x14ac:dyDescent="0.3">
      <c r="A537"/>
      <c r="B537"/>
    </row>
    <row r="538" spans="1:2" x14ac:dyDescent="0.3">
      <c r="A538"/>
      <c r="B538"/>
    </row>
    <row r="539" spans="1:2" x14ac:dyDescent="0.3">
      <c r="A539"/>
      <c r="B539"/>
    </row>
    <row r="540" spans="1:2" x14ac:dyDescent="0.3">
      <c r="A540"/>
      <c r="B540"/>
    </row>
    <row r="541" spans="1:2" x14ac:dyDescent="0.3">
      <c r="A541"/>
      <c r="B541"/>
    </row>
    <row r="542" spans="1:2" x14ac:dyDescent="0.3">
      <c r="A542"/>
      <c r="B542"/>
    </row>
    <row r="543" spans="1:2" x14ac:dyDescent="0.3">
      <c r="A543"/>
      <c r="B543"/>
    </row>
    <row r="544" spans="1:2" x14ac:dyDescent="0.3">
      <c r="A544"/>
      <c r="B544"/>
    </row>
    <row r="545" spans="1:2" x14ac:dyDescent="0.3">
      <c r="A545"/>
      <c r="B545"/>
    </row>
    <row r="546" spans="1:2" x14ac:dyDescent="0.3">
      <c r="A546"/>
      <c r="B546"/>
    </row>
    <row r="547" spans="1:2" x14ac:dyDescent="0.3">
      <c r="A547"/>
      <c r="B547"/>
    </row>
    <row r="548" spans="1:2" x14ac:dyDescent="0.3">
      <c r="A548"/>
      <c r="B548"/>
    </row>
    <row r="549" spans="1:2" x14ac:dyDescent="0.3">
      <c r="A549"/>
      <c r="B549"/>
    </row>
    <row r="550" spans="1:2" x14ac:dyDescent="0.3">
      <c r="A550"/>
      <c r="B550"/>
    </row>
    <row r="551" spans="1:2" x14ac:dyDescent="0.3">
      <c r="A551"/>
      <c r="B551"/>
    </row>
    <row r="552" spans="1:2" x14ac:dyDescent="0.3">
      <c r="A552"/>
      <c r="B552"/>
    </row>
    <row r="553" spans="1:2" x14ac:dyDescent="0.3">
      <c r="A553"/>
      <c r="B553"/>
    </row>
    <row r="554" spans="1:2" x14ac:dyDescent="0.3">
      <c r="A554"/>
      <c r="B554"/>
    </row>
    <row r="555" spans="1:2" x14ac:dyDescent="0.3">
      <c r="A555"/>
      <c r="B555"/>
    </row>
    <row r="556" spans="1:2" x14ac:dyDescent="0.3">
      <c r="A556"/>
      <c r="B556"/>
    </row>
    <row r="557" spans="1:2" x14ac:dyDescent="0.3">
      <c r="A557"/>
      <c r="B557"/>
    </row>
    <row r="558" spans="1:2" x14ac:dyDescent="0.3">
      <c r="A558"/>
      <c r="B558"/>
    </row>
    <row r="559" spans="1:2" x14ac:dyDescent="0.3">
      <c r="A559"/>
      <c r="B559"/>
    </row>
    <row r="560" spans="1:2" x14ac:dyDescent="0.3">
      <c r="A560"/>
      <c r="B560"/>
    </row>
    <row r="561" spans="1:2" x14ac:dyDescent="0.3">
      <c r="A561"/>
      <c r="B561"/>
    </row>
    <row r="562" spans="1:2" x14ac:dyDescent="0.3">
      <c r="A562"/>
      <c r="B562"/>
    </row>
    <row r="563" spans="1:2" x14ac:dyDescent="0.3">
      <c r="A563"/>
      <c r="B563"/>
    </row>
    <row r="564" spans="1:2" x14ac:dyDescent="0.3">
      <c r="A564"/>
      <c r="B564"/>
    </row>
    <row r="565" spans="1:2" x14ac:dyDescent="0.3">
      <c r="A565"/>
      <c r="B565"/>
    </row>
    <row r="566" spans="1:2" x14ac:dyDescent="0.3">
      <c r="A566"/>
      <c r="B566"/>
    </row>
    <row r="567" spans="1:2" x14ac:dyDescent="0.3">
      <c r="A567"/>
      <c r="B567"/>
    </row>
    <row r="568" spans="1:2" x14ac:dyDescent="0.3">
      <c r="A568"/>
      <c r="B568"/>
    </row>
    <row r="569" spans="1:2" x14ac:dyDescent="0.3">
      <c r="A569"/>
      <c r="B569"/>
    </row>
    <row r="570" spans="1:2" x14ac:dyDescent="0.3">
      <c r="A570"/>
      <c r="B570"/>
    </row>
    <row r="571" spans="1:2" x14ac:dyDescent="0.3">
      <c r="A571"/>
      <c r="B571"/>
    </row>
    <row r="572" spans="1:2" x14ac:dyDescent="0.3">
      <c r="A572"/>
      <c r="B572"/>
    </row>
    <row r="573" spans="1:2" x14ac:dyDescent="0.3">
      <c r="A573"/>
      <c r="B573"/>
    </row>
    <row r="574" spans="1:2" x14ac:dyDescent="0.3">
      <c r="A574"/>
      <c r="B574"/>
    </row>
    <row r="575" spans="1:2" x14ac:dyDescent="0.3">
      <c r="A575"/>
      <c r="B575"/>
    </row>
    <row r="576" spans="1:2" x14ac:dyDescent="0.3">
      <c r="A576"/>
      <c r="B576"/>
    </row>
    <row r="577" spans="1:2" x14ac:dyDescent="0.3">
      <c r="A577"/>
      <c r="B577"/>
    </row>
    <row r="578" spans="1:2" x14ac:dyDescent="0.3">
      <c r="A578"/>
      <c r="B578"/>
    </row>
    <row r="579" spans="1:2" x14ac:dyDescent="0.3">
      <c r="A579"/>
      <c r="B579"/>
    </row>
    <row r="580" spans="1:2" x14ac:dyDescent="0.3">
      <c r="A580"/>
      <c r="B580"/>
    </row>
    <row r="581" spans="1:2" x14ac:dyDescent="0.3">
      <c r="A581"/>
      <c r="B581"/>
    </row>
    <row r="582" spans="1:2" x14ac:dyDescent="0.3">
      <c r="A582"/>
      <c r="B582"/>
    </row>
    <row r="583" spans="1:2" x14ac:dyDescent="0.3">
      <c r="A583"/>
      <c r="B583"/>
    </row>
    <row r="584" spans="1:2" x14ac:dyDescent="0.3">
      <c r="A584"/>
      <c r="B584"/>
    </row>
    <row r="585" spans="1:2" x14ac:dyDescent="0.3">
      <c r="A585"/>
      <c r="B585"/>
    </row>
    <row r="586" spans="1:2" x14ac:dyDescent="0.3">
      <c r="A586"/>
      <c r="B586"/>
    </row>
    <row r="587" spans="1:2" x14ac:dyDescent="0.3">
      <c r="A587"/>
      <c r="B587"/>
    </row>
    <row r="588" spans="1:2" x14ac:dyDescent="0.3">
      <c r="A588"/>
      <c r="B588"/>
    </row>
    <row r="589" spans="1:2" x14ac:dyDescent="0.3">
      <c r="A589"/>
      <c r="B589"/>
    </row>
    <row r="590" spans="1:2" x14ac:dyDescent="0.3">
      <c r="A590"/>
      <c r="B590"/>
    </row>
    <row r="591" spans="1:2" x14ac:dyDescent="0.3">
      <c r="A591"/>
      <c r="B591"/>
    </row>
    <row r="592" spans="1:2" x14ac:dyDescent="0.3">
      <c r="A592"/>
      <c r="B592"/>
    </row>
    <row r="593" spans="1:2" x14ac:dyDescent="0.3">
      <c r="A593"/>
      <c r="B593"/>
    </row>
    <row r="594" spans="1:2" x14ac:dyDescent="0.3">
      <c r="A594"/>
      <c r="B594"/>
    </row>
    <row r="595" spans="1:2" x14ac:dyDescent="0.3">
      <c r="A595"/>
      <c r="B595"/>
    </row>
    <row r="596" spans="1:2" x14ac:dyDescent="0.3">
      <c r="A596"/>
      <c r="B596"/>
    </row>
    <row r="597" spans="1:2" x14ac:dyDescent="0.3">
      <c r="A597"/>
      <c r="B597"/>
    </row>
    <row r="598" spans="1:2" x14ac:dyDescent="0.3">
      <c r="A598"/>
      <c r="B598"/>
    </row>
    <row r="599" spans="1:2" x14ac:dyDescent="0.3">
      <c r="A599"/>
      <c r="B599"/>
    </row>
    <row r="600" spans="1:2" x14ac:dyDescent="0.3">
      <c r="A600"/>
      <c r="B600"/>
    </row>
    <row r="601" spans="1:2" x14ac:dyDescent="0.3">
      <c r="A601"/>
      <c r="B601"/>
    </row>
    <row r="602" spans="1:2" x14ac:dyDescent="0.3">
      <c r="A602"/>
      <c r="B602"/>
    </row>
    <row r="603" spans="1:2" x14ac:dyDescent="0.3">
      <c r="A603"/>
      <c r="B603"/>
    </row>
    <row r="604" spans="1:2" x14ac:dyDescent="0.3">
      <c r="A604"/>
      <c r="B604"/>
    </row>
    <row r="605" spans="1:2" x14ac:dyDescent="0.3">
      <c r="A605"/>
      <c r="B605"/>
    </row>
    <row r="606" spans="1:2" x14ac:dyDescent="0.3">
      <c r="A606"/>
      <c r="B606"/>
    </row>
    <row r="607" spans="1:2" x14ac:dyDescent="0.3">
      <c r="A607"/>
      <c r="B607"/>
    </row>
    <row r="608" spans="1:2" x14ac:dyDescent="0.3">
      <c r="A608"/>
      <c r="B608"/>
    </row>
    <row r="609" spans="1:2" x14ac:dyDescent="0.3">
      <c r="A609"/>
      <c r="B609"/>
    </row>
    <row r="610" spans="1:2" x14ac:dyDescent="0.3">
      <c r="A610"/>
      <c r="B610"/>
    </row>
    <row r="611" spans="1:2" x14ac:dyDescent="0.3">
      <c r="A611"/>
      <c r="B611"/>
    </row>
    <row r="612" spans="1:2" x14ac:dyDescent="0.3">
      <c r="A612"/>
      <c r="B612"/>
    </row>
    <row r="613" spans="1:2" x14ac:dyDescent="0.3">
      <c r="A613"/>
      <c r="B613"/>
    </row>
    <row r="614" spans="1:2" x14ac:dyDescent="0.3">
      <c r="A614"/>
      <c r="B614"/>
    </row>
    <row r="615" spans="1:2" x14ac:dyDescent="0.3">
      <c r="A615"/>
      <c r="B615"/>
    </row>
    <row r="616" spans="1:2" x14ac:dyDescent="0.3">
      <c r="A616"/>
      <c r="B616"/>
    </row>
    <row r="617" spans="1:2" x14ac:dyDescent="0.3">
      <c r="A617"/>
      <c r="B617"/>
    </row>
    <row r="618" spans="1:2" x14ac:dyDescent="0.3">
      <c r="A618"/>
      <c r="B618"/>
    </row>
    <row r="619" spans="1:2" x14ac:dyDescent="0.3">
      <c r="A619"/>
      <c r="B619"/>
    </row>
    <row r="620" spans="1:2" x14ac:dyDescent="0.3">
      <c r="A620"/>
      <c r="B620"/>
    </row>
    <row r="621" spans="1:2" x14ac:dyDescent="0.3">
      <c r="A621"/>
      <c r="B621"/>
    </row>
    <row r="622" spans="1:2" x14ac:dyDescent="0.3">
      <c r="A622"/>
      <c r="B622"/>
    </row>
    <row r="623" spans="1:2" x14ac:dyDescent="0.3">
      <c r="A623"/>
      <c r="B623"/>
    </row>
    <row r="624" spans="1:2" x14ac:dyDescent="0.3">
      <c r="A624"/>
      <c r="B624"/>
    </row>
    <row r="625" spans="1:2" x14ac:dyDescent="0.3">
      <c r="A625"/>
      <c r="B625"/>
    </row>
    <row r="626" spans="1:2" x14ac:dyDescent="0.3">
      <c r="A626"/>
      <c r="B626"/>
    </row>
    <row r="627" spans="1:2" x14ac:dyDescent="0.3">
      <c r="A627"/>
      <c r="B627"/>
    </row>
    <row r="628" spans="1:2" x14ac:dyDescent="0.3">
      <c r="A628"/>
      <c r="B628"/>
    </row>
    <row r="629" spans="1:2" x14ac:dyDescent="0.3">
      <c r="A629"/>
      <c r="B629"/>
    </row>
    <row r="630" spans="1:2" x14ac:dyDescent="0.3">
      <c r="A630"/>
      <c r="B630"/>
    </row>
    <row r="631" spans="1:2" x14ac:dyDescent="0.3">
      <c r="A631"/>
      <c r="B631"/>
    </row>
    <row r="632" spans="1:2" x14ac:dyDescent="0.3">
      <c r="A632"/>
      <c r="B632"/>
    </row>
    <row r="633" spans="1:2" x14ac:dyDescent="0.3">
      <c r="A633"/>
      <c r="B633"/>
    </row>
    <row r="634" spans="1:2" x14ac:dyDescent="0.3">
      <c r="A634"/>
      <c r="B634"/>
    </row>
    <row r="635" spans="1:2" x14ac:dyDescent="0.3">
      <c r="A635"/>
      <c r="B635"/>
    </row>
    <row r="636" spans="1:2" x14ac:dyDescent="0.3">
      <c r="A636"/>
      <c r="B636"/>
    </row>
    <row r="637" spans="1:2" x14ac:dyDescent="0.3">
      <c r="A637"/>
      <c r="B637"/>
    </row>
    <row r="638" spans="1:2" x14ac:dyDescent="0.3">
      <c r="A638"/>
      <c r="B638"/>
    </row>
    <row r="639" spans="1:2" x14ac:dyDescent="0.3">
      <c r="A639"/>
      <c r="B639"/>
    </row>
    <row r="640" spans="1:2" x14ac:dyDescent="0.3">
      <c r="A640"/>
      <c r="B640"/>
    </row>
    <row r="641" spans="1:2" x14ac:dyDescent="0.3">
      <c r="A641"/>
      <c r="B641"/>
    </row>
    <row r="642" spans="1:2" x14ac:dyDescent="0.3">
      <c r="A642"/>
      <c r="B642"/>
    </row>
    <row r="643" spans="1:2" x14ac:dyDescent="0.3">
      <c r="A643"/>
      <c r="B643"/>
    </row>
    <row r="644" spans="1:2" x14ac:dyDescent="0.3">
      <c r="A644"/>
      <c r="B644"/>
    </row>
    <row r="645" spans="1:2" x14ac:dyDescent="0.3">
      <c r="A645"/>
      <c r="B645"/>
    </row>
    <row r="646" spans="1:2" x14ac:dyDescent="0.3">
      <c r="A646"/>
      <c r="B646"/>
    </row>
    <row r="647" spans="1:2" x14ac:dyDescent="0.3">
      <c r="A647"/>
      <c r="B647"/>
    </row>
    <row r="648" spans="1:2" x14ac:dyDescent="0.3">
      <c r="A648"/>
      <c r="B648"/>
    </row>
    <row r="649" spans="1:2" x14ac:dyDescent="0.3">
      <c r="A649"/>
      <c r="B649"/>
    </row>
    <row r="650" spans="1:2" x14ac:dyDescent="0.3">
      <c r="A650"/>
      <c r="B650"/>
    </row>
    <row r="651" spans="1:2" x14ac:dyDescent="0.3">
      <c r="A651"/>
      <c r="B651"/>
    </row>
    <row r="652" spans="1:2" x14ac:dyDescent="0.3">
      <c r="A652"/>
      <c r="B652"/>
    </row>
    <row r="653" spans="1:2" x14ac:dyDescent="0.3">
      <c r="A653"/>
      <c r="B653"/>
    </row>
    <row r="654" spans="1:2" x14ac:dyDescent="0.3">
      <c r="A654"/>
      <c r="B654"/>
    </row>
    <row r="655" spans="1:2" x14ac:dyDescent="0.3">
      <c r="A655"/>
      <c r="B655"/>
    </row>
    <row r="656" spans="1:2" x14ac:dyDescent="0.3">
      <c r="A656"/>
      <c r="B656"/>
    </row>
    <row r="657" spans="1:2" x14ac:dyDescent="0.3">
      <c r="A657"/>
      <c r="B657"/>
    </row>
    <row r="658" spans="1:2" x14ac:dyDescent="0.3">
      <c r="A658"/>
      <c r="B658"/>
    </row>
    <row r="659" spans="1:2" x14ac:dyDescent="0.3">
      <c r="A659"/>
      <c r="B659"/>
    </row>
    <row r="660" spans="1:2" x14ac:dyDescent="0.3">
      <c r="A660"/>
      <c r="B660"/>
    </row>
    <row r="661" spans="1:2" x14ac:dyDescent="0.3">
      <c r="A661"/>
      <c r="B661"/>
    </row>
    <row r="662" spans="1:2" x14ac:dyDescent="0.3">
      <c r="A662"/>
      <c r="B662"/>
    </row>
    <row r="663" spans="1:2" x14ac:dyDescent="0.3">
      <c r="A663"/>
      <c r="B663"/>
    </row>
    <row r="664" spans="1:2" x14ac:dyDescent="0.3">
      <c r="A664"/>
      <c r="B664"/>
    </row>
    <row r="665" spans="1:2" x14ac:dyDescent="0.3">
      <c r="A665"/>
      <c r="B665"/>
    </row>
    <row r="666" spans="1:2" x14ac:dyDescent="0.3">
      <c r="A666"/>
      <c r="B666"/>
    </row>
    <row r="667" spans="1:2" x14ac:dyDescent="0.3">
      <c r="A667"/>
      <c r="B667"/>
    </row>
    <row r="668" spans="1:2" x14ac:dyDescent="0.3">
      <c r="A668"/>
      <c r="B668"/>
    </row>
    <row r="669" spans="1:2" x14ac:dyDescent="0.3">
      <c r="A669"/>
      <c r="B669"/>
    </row>
    <row r="670" spans="1:2" x14ac:dyDescent="0.3">
      <c r="A670"/>
      <c r="B670"/>
    </row>
    <row r="671" spans="1:2" x14ac:dyDescent="0.3">
      <c r="A671"/>
      <c r="B671"/>
    </row>
    <row r="672" spans="1:2" x14ac:dyDescent="0.3">
      <c r="A672"/>
      <c r="B672"/>
    </row>
    <row r="673" spans="1:2" x14ac:dyDescent="0.3">
      <c r="A673"/>
      <c r="B673"/>
    </row>
    <row r="674" spans="1:2" x14ac:dyDescent="0.3">
      <c r="A674"/>
      <c r="B674"/>
    </row>
    <row r="675" spans="1:2" x14ac:dyDescent="0.3">
      <c r="A675"/>
      <c r="B675"/>
    </row>
    <row r="676" spans="1:2" x14ac:dyDescent="0.3">
      <c r="A676"/>
      <c r="B676"/>
    </row>
    <row r="677" spans="1:2" x14ac:dyDescent="0.3">
      <c r="A677"/>
      <c r="B677"/>
    </row>
    <row r="678" spans="1:2" x14ac:dyDescent="0.3">
      <c r="A678"/>
      <c r="B678"/>
    </row>
    <row r="679" spans="1:2" x14ac:dyDescent="0.3">
      <c r="A679"/>
      <c r="B679"/>
    </row>
    <row r="680" spans="1:2" x14ac:dyDescent="0.3">
      <c r="A680"/>
      <c r="B680"/>
    </row>
    <row r="681" spans="1:2" x14ac:dyDescent="0.3">
      <c r="A681"/>
      <c r="B681"/>
    </row>
    <row r="682" spans="1:2" x14ac:dyDescent="0.3">
      <c r="A682"/>
      <c r="B682"/>
    </row>
    <row r="683" spans="1:2" x14ac:dyDescent="0.3">
      <c r="A683"/>
      <c r="B683"/>
    </row>
    <row r="684" spans="1:2" x14ac:dyDescent="0.3">
      <c r="A684"/>
      <c r="B684"/>
    </row>
    <row r="685" spans="1:2" x14ac:dyDescent="0.3">
      <c r="A685"/>
      <c r="B685"/>
    </row>
    <row r="686" spans="1:2" x14ac:dyDescent="0.3">
      <c r="A686"/>
      <c r="B686"/>
    </row>
    <row r="687" spans="1:2" x14ac:dyDescent="0.3">
      <c r="A687"/>
      <c r="B687"/>
    </row>
    <row r="688" spans="1:2" x14ac:dyDescent="0.3">
      <c r="A688"/>
      <c r="B688"/>
    </row>
    <row r="689" spans="1:2" x14ac:dyDescent="0.3">
      <c r="A689"/>
      <c r="B689"/>
    </row>
    <row r="690" spans="1:2" x14ac:dyDescent="0.3">
      <c r="A690"/>
      <c r="B690"/>
    </row>
    <row r="691" spans="1:2" x14ac:dyDescent="0.3">
      <c r="A691"/>
      <c r="B691"/>
    </row>
    <row r="692" spans="1:2" x14ac:dyDescent="0.3">
      <c r="A692"/>
      <c r="B692"/>
    </row>
    <row r="693" spans="1:2" x14ac:dyDescent="0.3">
      <c r="A693"/>
      <c r="B693"/>
    </row>
    <row r="694" spans="1:2" x14ac:dyDescent="0.3">
      <c r="A694"/>
      <c r="B694"/>
    </row>
    <row r="695" spans="1:2" x14ac:dyDescent="0.3">
      <c r="A695"/>
      <c r="B695"/>
    </row>
    <row r="696" spans="1:2" x14ac:dyDescent="0.3">
      <c r="A696"/>
      <c r="B696"/>
    </row>
    <row r="697" spans="1:2" x14ac:dyDescent="0.3">
      <c r="A697"/>
      <c r="B697"/>
    </row>
    <row r="698" spans="1:2" x14ac:dyDescent="0.3">
      <c r="A698"/>
      <c r="B698"/>
    </row>
    <row r="699" spans="1:2" x14ac:dyDescent="0.3">
      <c r="A699"/>
      <c r="B699"/>
    </row>
    <row r="700" spans="1:2" x14ac:dyDescent="0.3">
      <c r="A700"/>
      <c r="B700"/>
    </row>
    <row r="701" spans="1:2" x14ac:dyDescent="0.3">
      <c r="A701"/>
      <c r="B701"/>
    </row>
    <row r="702" spans="1:2" x14ac:dyDescent="0.3">
      <c r="A702"/>
      <c r="B702"/>
    </row>
    <row r="703" spans="1:2" x14ac:dyDescent="0.3">
      <c r="A703"/>
      <c r="B703"/>
    </row>
    <row r="704" spans="1:2" x14ac:dyDescent="0.3">
      <c r="A704"/>
      <c r="B704"/>
    </row>
    <row r="705" spans="1:2" x14ac:dyDescent="0.3">
      <c r="A705"/>
      <c r="B705"/>
    </row>
    <row r="706" spans="1:2" x14ac:dyDescent="0.3">
      <c r="A706"/>
      <c r="B706"/>
    </row>
    <row r="707" spans="1:2" x14ac:dyDescent="0.3">
      <c r="A707"/>
      <c r="B707"/>
    </row>
    <row r="708" spans="1:2" x14ac:dyDescent="0.3">
      <c r="A708"/>
      <c r="B708"/>
    </row>
    <row r="709" spans="1:2" x14ac:dyDescent="0.3">
      <c r="A709"/>
      <c r="B709"/>
    </row>
    <row r="710" spans="1:2" x14ac:dyDescent="0.3">
      <c r="A710"/>
      <c r="B710"/>
    </row>
    <row r="711" spans="1:2" x14ac:dyDescent="0.3">
      <c r="A711"/>
      <c r="B711"/>
    </row>
    <row r="712" spans="1:2" x14ac:dyDescent="0.3">
      <c r="A712"/>
      <c r="B712"/>
    </row>
    <row r="713" spans="1:2" x14ac:dyDescent="0.3">
      <c r="A713"/>
      <c r="B713"/>
    </row>
    <row r="714" spans="1:2" x14ac:dyDescent="0.3">
      <c r="A714"/>
      <c r="B714"/>
    </row>
    <row r="715" spans="1:2" x14ac:dyDescent="0.3">
      <c r="A715"/>
      <c r="B715"/>
    </row>
    <row r="716" spans="1:2" x14ac:dyDescent="0.3">
      <c r="A716"/>
      <c r="B716"/>
    </row>
    <row r="717" spans="1:2" x14ac:dyDescent="0.3">
      <c r="A717"/>
      <c r="B717"/>
    </row>
    <row r="718" spans="1:2" x14ac:dyDescent="0.3">
      <c r="A718"/>
      <c r="B718"/>
    </row>
    <row r="719" spans="1:2" x14ac:dyDescent="0.3">
      <c r="A719"/>
      <c r="B719"/>
    </row>
    <row r="720" spans="1:2" x14ac:dyDescent="0.3">
      <c r="A720"/>
      <c r="B720"/>
    </row>
    <row r="721" spans="1:2" x14ac:dyDescent="0.3">
      <c r="A721"/>
      <c r="B721"/>
    </row>
    <row r="722" spans="1:2" x14ac:dyDescent="0.3">
      <c r="A722"/>
      <c r="B722"/>
    </row>
    <row r="723" spans="1:2" x14ac:dyDescent="0.3">
      <c r="A723"/>
      <c r="B723"/>
    </row>
    <row r="724" spans="1:2" x14ac:dyDescent="0.3">
      <c r="A724"/>
      <c r="B724"/>
    </row>
    <row r="725" spans="1:2" x14ac:dyDescent="0.3">
      <c r="A725"/>
      <c r="B725"/>
    </row>
    <row r="726" spans="1:2" x14ac:dyDescent="0.3">
      <c r="A726"/>
      <c r="B726"/>
    </row>
    <row r="727" spans="1:2" x14ac:dyDescent="0.3">
      <c r="A727"/>
      <c r="B727"/>
    </row>
    <row r="728" spans="1:2" x14ac:dyDescent="0.3">
      <c r="A728"/>
      <c r="B728"/>
    </row>
    <row r="729" spans="1:2" x14ac:dyDescent="0.3">
      <c r="A729"/>
      <c r="B729"/>
    </row>
    <row r="730" spans="1:2" x14ac:dyDescent="0.3">
      <c r="A730"/>
      <c r="B730"/>
    </row>
    <row r="731" spans="1:2" x14ac:dyDescent="0.3">
      <c r="A731"/>
      <c r="B731"/>
    </row>
    <row r="732" spans="1:2" x14ac:dyDescent="0.3">
      <c r="A732"/>
      <c r="B732"/>
    </row>
    <row r="733" spans="1:2" x14ac:dyDescent="0.3">
      <c r="A733"/>
      <c r="B733"/>
    </row>
    <row r="734" spans="1:2" x14ac:dyDescent="0.3">
      <c r="A734"/>
      <c r="B734"/>
    </row>
    <row r="735" spans="1:2" x14ac:dyDescent="0.3">
      <c r="A735"/>
      <c r="B735"/>
    </row>
    <row r="736" spans="1:2" x14ac:dyDescent="0.3">
      <c r="A736"/>
      <c r="B736"/>
    </row>
    <row r="737" spans="1:2" x14ac:dyDescent="0.3">
      <c r="A737"/>
      <c r="B737"/>
    </row>
    <row r="738" spans="1:2" x14ac:dyDescent="0.3">
      <c r="A738"/>
      <c r="B738"/>
    </row>
    <row r="739" spans="1:2" x14ac:dyDescent="0.3">
      <c r="A739"/>
      <c r="B739"/>
    </row>
    <row r="740" spans="1:2" x14ac:dyDescent="0.3">
      <c r="A740"/>
      <c r="B740"/>
    </row>
    <row r="741" spans="1:2" x14ac:dyDescent="0.3">
      <c r="A741"/>
      <c r="B741"/>
    </row>
    <row r="742" spans="1:2" x14ac:dyDescent="0.3">
      <c r="A742"/>
      <c r="B742"/>
    </row>
    <row r="743" spans="1:2" x14ac:dyDescent="0.3">
      <c r="A743"/>
      <c r="B743"/>
    </row>
    <row r="744" spans="1:2" x14ac:dyDescent="0.3">
      <c r="A744"/>
      <c r="B744"/>
    </row>
    <row r="745" spans="1:2" x14ac:dyDescent="0.3">
      <c r="A745"/>
      <c r="B745"/>
    </row>
    <row r="746" spans="1:2" x14ac:dyDescent="0.3">
      <c r="A746"/>
      <c r="B746"/>
    </row>
    <row r="747" spans="1:2" x14ac:dyDescent="0.3">
      <c r="A747"/>
      <c r="B747"/>
    </row>
    <row r="748" spans="1:2" x14ac:dyDescent="0.3">
      <c r="A748"/>
      <c r="B748"/>
    </row>
    <row r="749" spans="1:2" x14ac:dyDescent="0.3">
      <c r="A749"/>
      <c r="B749"/>
    </row>
    <row r="750" spans="1:2" x14ac:dyDescent="0.3">
      <c r="A750"/>
      <c r="B750"/>
    </row>
    <row r="751" spans="1:2" x14ac:dyDescent="0.3">
      <c r="A751"/>
      <c r="B751"/>
    </row>
    <row r="752" spans="1:2" x14ac:dyDescent="0.3">
      <c r="A752"/>
      <c r="B752"/>
    </row>
    <row r="753" spans="1:2" x14ac:dyDescent="0.3">
      <c r="A753"/>
      <c r="B753"/>
    </row>
    <row r="754" spans="1:2" x14ac:dyDescent="0.3">
      <c r="A754"/>
      <c r="B754"/>
    </row>
    <row r="755" spans="1:2" x14ac:dyDescent="0.3">
      <c r="A755"/>
      <c r="B755"/>
    </row>
    <row r="756" spans="1:2" x14ac:dyDescent="0.3">
      <c r="A756"/>
      <c r="B756"/>
    </row>
    <row r="757" spans="1:2" x14ac:dyDescent="0.3">
      <c r="A757"/>
      <c r="B757"/>
    </row>
    <row r="758" spans="1:2" x14ac:dyDescent="0.3">
      <c r="A758"/>
      <c r="B758"/>
    </row>
    <row r="759" spans="1:2" x14ac:dyDescent="0.3">
      <c r="A759"/>
      <c r="B759"/>
    </row>
    <row r="760" spans="1:2" x14ac:dyDescent="0.3">
      <c r="A760"/>
      <c r="B760"/>
    </row>
    <row r="761" spans="1:2" x14ac:dyDescent="0.3">
      <c r="A761"/>
      <c r="B761"/>
    </row>
    <row r="762" spans="1:2" x14ac:dyDescent="0.3">
      <c r="A762"/>
      <c r="B762"/>
    </row>
    <row r="763" spans="1:2" x14ac:dyDescent="0.3">
      <c r="A763"/>
      <c r="B763"/>
    </row>
    <row r="764" spans="1:2" x14ac:dyDescent="0.3">
      <c r="A764"/>
      <c r="B764"/>
    </row>
    <row r="765" spans="1:2" x14ac:dyDescent="0.3">
      <c r="A765"/>
      <c r="B765"/>
    </row>
    <row r="766" spans="1:2" x14ac:dyDescent="0.3">
      <c r="A766"/>
      <c r="B766"/>
    </row>
    <row r="767" spans="1:2" x14ac:dyDescent="0.3">
      <c r="A767"/>
      <c r="B767"/>
    </row>
    <row r="768" spans="1:2" x14ac:dyDescent="0.3">
      <c r="A768"/>
      <c r="B768"/>
    </row>
    <row r="769" spans="1:2" x14ac:dyDescent="0.3">
      <c r="A769"/>
      <c r="B769"/>
    </row>
    <row r="770" spans="1:2" x14ac:dyDescent="0.3">
      <c r="A770"/>
      <c r="B770"/>
    </row>
    <row r="771" spans="1:2" x14ac:dyDescent="0.3">
      <c r="A771"/>
      <c r="B771"/>
    </row>
    <row r="772" spans="1:2" x14ac:dyDescent="0.3">
      <c r="A772"/>
      <c r="B772"/>
    </row>
    <row r="773" spans="1:2" x14ac:dyDescent="0.3">
      <c r="A773"/>
      <c r="B773"/>
    </row>
    <row r="774" spans="1:2" x14ac:dyDescent="0.3">
      <c r="A774"/>
      <c r="B774"/>
    </row>
    <row r="775" spans="1:2" x14ac:dyDescent="0.3">
      <c r="A775"/>
      <c r="B775"/>
    </row>
    <row r="776" spans="1:2" x14ac:dyDescent="0.3">
      <c r="A776"/>
      <c r="B776"/>
    </row>
    <row r="777" spans="1:2" x14ac:dyDescent="0.3">
      <c r="A777"/>
      <c r="B777"/>
    </row>
    <row r="778" spans="1:2" x14ac:dyDescent="0.3">
      <c r="A778"/>
      <c r="B778"/>
    </row>
    <row r="779" spans="1:2" x14ac:dyDescent="0.3">
      <c r="A779"/>
      <c r="B779"/>
    </row>
    <row r="780" spans="1:2" x14ac:dyDescent="0.3">
      <c r="A780"/>
      <c r="B780"/>
    </row>
    <row r="781" spans="1:2" x14ac:dyDescent="0.3">
      <c r="A781"/>
      <c r="B781"/>
    </row>
    <row r="782" spans="1:2" x14ac:dyDescent="0.3">
      <c r="A782"/>
      <c r="B782"/>
    </row>
    <row r="783" spans="1:2" x14ac:dyDescent="0.3">
      <c r="A783"/>
      <c r="B783"/>
    </row>
    <row r="784" spans="1:2" x14ac:dyDescent="0.3">
      <c r="A784"/>
      <c r="B784"/>
    </row>
    <row r="785" spans="1:2" x14ac:dyDescent="0.3">
      <c r="A785"/>
      <c r="B785"/>
    </row>
    <row r="786" spans="1:2" x14ac:dyDescent="0.3">
      <c r="A786"/>
      <c r="B786"/>
    </row>
    <row r="787" spans="1:2" x14ac:dyDescent="0.3">
      <c r="A787"/>
      <c r="B787"/>
    </row>
    <row r="788" spans="1:2" x14ac:dyDescent="0.3">
      <c r="A788"/>
      <c r="B788"/>
    </row>
    <row r="789" spans="1:2" x14ac:dyDescent="0.3">
      <c r="A789"/>
      <c r="B789"/>
    </row>
    <row r="790" spans="1:2" x14ac:dyDescent="0.3">
      <c r="A790"/>
      <c r="B790"/>
    </row>
    <row r="791" spans="1:2" x14ac:dyDescent="0.3">
      <c r="A791"/>
      <c r="B791"/>
    </row>
    <row r="792" spans="1:2" x14ac:dyDescent="0.3">
      <c r="A792"/>
      <c r="B792"/>
    </row>
    <row r="793" spans="1:2" x14ac:dyDescent="0.3">
      <c r="A793"/>
      <c r="B793"/>
    </row>
    <row r="794" spans="1:2" x14ac:dyDescent="0.3">
      <c r="A794"/>
      <c r="B794"/>
    </row>
    <row r="795" spans="1:2" x14ac:dyDescent="0.3">
      <c r="A795"/>
      <c r="B795"/>
    </row>
    <row r="796" spans="1:2" x14ac:dyDescent="0.3">
      <c r="A796"/>
      <c r="B796"/>
    </row>
    <row r="797" spans="1:2" x14ac:dyDescent="0.3">
      <c r="A797"/>
      <c r="B797"/>
    </row>
    <row r="798" spans="1:2" x14ac:dyDescent="0.3">
      <c r="A798"/>
      <c r="B798"/>
    </row>
    <row r="799" spans="1:2" x14ac:dyDescent="0.3">
      <c r="A799"/>
      <c r="B799"/>
    </row>
    <row r="800" spans="1:2" x14ac:dyDescent="0.3">
      <c r="A800"/>
      <c r="B800"/>
    </row>
    <row r="801" spans="1:2" x14ac:dyDescent="0.3">
      <c r="A801"/>
      <c r="B801"/>
    </row>
    <row r="802" spans="1:2" x14ac:dyDescent="0.3">
      <c r="A802"/>
      <c r="B802"/>
    </row>
    <row r="803" spans="1:2" x14ac:dyDescent="0.3">
      <c r="A803"/>
      <c r="B803"/>
    </row>
    <row r="804" spans="1:2" x14ac:dyDescent="0.3">
      <c r="A804"/>
      <c r="B804"/>
    </row>
    <row r="805" spans="1:2" x14ac:dyDescent="0.3">
      <c r="A805"/>
      <c r="B805"/>
    </row>
    <row r="806" spans="1:2" x14ac:dyDescent="0.3">
      <c r="A806"/>
      <c r="B806"/>
    </row>
    <row r="807" spans="1:2" x14ac:dyDescent="0.3">
      <c r="A807"/>
      <c r="B807"/>
    </row>
    <row r="808" spans="1:2" x14ac:dyDescent="0.3">
      <c r="A808"/>
      <c r="B808"/>
    </row>
    <row r="809" spans="1:2" x14ac:dyDescent="0.3">
      <c r="A809"/>
      <c r="B809"/>
    </row>
    <row r="810" spans="1:2" x14ac:dyDescent="0.3">
      <c r="A810"/>
      <c r="B810"/>
    </row>
    <row r="811" spans="1:2" x14ac:dyDescent="0.3">
      <c r="A811"/>
      <c r="B811"/>
    </row>
    <row r="812" spans="1:2" x14ac:dyDescent="0.3">
      <c r="A812"/>
      <c r="B812"/>
    </row>
    <row r="813" spans="1:2" x14ac:dyDescent="0.3">
      <c r="A813"/>
      <c r="B813"/>
    </row>
    <row r="814" spans="1:2" x14ac:dyDescent="0.3">
      <c r="A814"/>
      <c r="B814"/>
    </row>
    <row r="815" spans="1:2" x14ac:dyDescent="0.3">
      <c r="A815"/>
      <c r="B815"/>
    </row>
    <row r="816" spans="1:2" x14ac:dyDescent="0.3">
      <c r="A816"/>
      <c r="B816"/>
    </row>
    <row r="817" spans="1:2" x14ac:dyDescent="0.3">
      <c r="A817"/>
      <c r="B817"/>
    </row>
    <row r="818" spans="1:2" x14ac:dyDescent="0.3">
      <c r="A818"/>
      <c r="B818"/>
    </row>
    <row r="819" spans="1:2" x14ac:dyDescent="0.3">
      <c r="A819"/>
      <c r="B819"/>
    </row>
    <row r="820" spans="1:2" x14ac:dyDescent="0.3">
      <c r="A820"/>
      <c r="B820"/>
    </row>
    <row r="821" spans="1:2" x14ac:dyDescent="0.3">
      <c r="A821"/>
      <c r="B821"/>
    </row>
    <row r="822" spans="1:2" x14ac:dyDescent="0.3">
      <c r="A822"/>
      <c r="B822"/>
    </row>
    <row r="823" spans="1:2" x14ac:dyDescent="0.3">
      <c r="A823"/>
      <c r="B823"/>
    </row>
    <row r="824" spans="1:2" x14ac:dyDescent="0.3">
      <c r="A824"/>
      <c r="B824"/>
    </row>
    <row r="825" spans="1:2" x14ac:dyDescent="0.3">
      <c r="A825"/>
      <c r="B825"/>
    </row>
    <row r="826" spans="1:2" x14ac:dyDescent="0.3">
      <c r="A826"/>
      <c r="B826"/>
    </row>
    <row r="827" spans="1:2" x14ac:dyDescent="0.3">
      <c r="A827"/>
      <c r="B827"/>
    </row>
    <row r="828" spans="1:2" x14ac:dyDescent="0.3">
      <c r="A828"/>
      <c r="B828"/>
    </row>
    <row r="829" spans="1:2" x14ac:dyDescent="0.3">
      <c r="A829"/>
      <c r="B829"/>
    </row>
    <row r="830" spans="1:2" x14ac:dyDescent="0.3">
      <c r="A830"/>
      <c r="B830"/>
    </row>
    <row r="831" spans="1:2" x14ac:dyDescent="0.3">
      <c r="A831"/>
      <c r="B831"/>
    </row>
    <row r="832" spans="1:2" x14ac:dyDescent="0.3">
      <c r="A832"/>
      <c r="B832"/>
    </row>
    <row r="833" spans="1:2" x14ac:dyDescent="0.3">
      <c r="A833"/>
      <c r="B833"/>
    </row>
    <row r="834" spans="1:2" x14ac:dyDescent="0.3">
      <c r="A834"/>
      <c r="B834"/>
    </row>
    <row r="835" spans="1:2" x14ac:dyDescent="0.3">
      <c r="A835"/>
      <c r="B835"/>
    </row>
    <row r="836" spans="1:2" x14ac:dyDescent="0.3">
      <c r="A836"/>
      <c r="B836"/>
    </row>
    <row r="837" spans="1:2" x14ac:dyDescent="0.3">
      <c r="A837"/>
      <c r="B837"/>
    </row>
    <row r="838" spans="1:2" x14ac:dyDescent="0.3">
      <c r="A838"/>
      <c r="B838"/>
    </row>
    <row r="839" spans="1:2" x14ac:dyDescent="0.3">
      <c r="A839"/>
      <c r="B839"/>
    </row>
    <row r="840" spans="1:2" x14ac:dyDescent="0.3">
      <c r="A840"/>
      <c r="B840"/>
    </row>
    <row r="841" spans="1:2" x14ac:dyDescent="0.3">
      <c r="A841"/>
      <c r="B841"/>
    </row>
    <row r="842" spans="1:2" x14ac:dyDescent="0.3">
      <c r="A842"/>
      <c r="B842"/>
    </row>
    <row r="843" spans="1:2" x14ac:dyDescent="0.3">
      <c r="A843"/>
      <c r="B843"/>
    </row>
    <row r="844" spans="1:2" x14ac:dyDescent="0.3">
      <c r="A844"/>
      <c r="B844"/>
    </row>
    <row r="845" spans="1:2" x14ac:dyDescent="0.3">
      <c r="A845"/>
      <c r="B845"/>
    </row>
    <row r="846" spans="1:2" x14ac:dyDescent="0.3">
      <c r="A846"/>
      <c r="B846"/>
    </row>
    <row r="847" spans="1:2" x14ac:dyDescent="0.3">
      <c r="A847"/>
      <c r="B847"/>
    </row>
    <row r="848" spans="1:2" x14ac:dyDescent="0.3">
      <c r="A848"/>
      <c r="B848"/>
    </row>
    <row r="849" spans="1:2" x14ac:dyDescent="0.3">
      <c r="A849"/>
      <c r="B849"/>
    </row>
    <row r="850" spans="1:2" x14ac:dyDescent="0.3">
      <c r="A850"/>
      <c r="B850"/>
    </row>
    <row r="851" spans="1:2" x14ac:dyDescent="0.3">
      <c r="A851"/>
      <c r="B851"/>
    </row>
    <row r="852" spans="1:2" x14ac:dyDescent="0.3">
      <c r="A852"/>
      <c r="B852"/>
    </row>
    <row r="853" spans="1:2" x14ac:dyDescent="0.3">
      <c r="A853"/>
      <c r="B853"/>
    </row>
    <row r="854" spans="1:2" x14ac:dyDescent="0.3">
      <c r="A854"/>
      <c r="B854"/>
    </row>
    <row r="855" spans="1:2" x14ac:dyDescent="0.3">
      <c r="A855"/>
      <c r="B855"/>
    </row>
    <row r="856" spans="1:2" x14ac:dyDescent="0.3">
      <c r="A856"/>
      <c r="B856"/>
    </row>
    <row r="857" spans="1:2" x14ac:dyDescent="0.3">
      <c r="A857"/>
      <c r="B857"/>
    </row>
    <row r="858" spans="1:2" x14ac:dyDescent="0.3">
      <c r="A858"/>
      <c r="B858"/>
    </row>
    <row r="859" spans="1:2" x14ac:dyDescent="0.3">
      <c r="A859"/>
      <c r="B859"/>
    </row>
    <row r="860" spans="1:2" x14ac:dyDescent="0.3">
      <c r="A860"/>
      <c r="B860"/>
    </row>
    <row r="861" spans="1:2" x14ac:dyDescent="0.3">
      <c r="A861"/>
      <c r="B861"/>
    </row>
    <row r="862" spans="1:2" x14ac:dyDescent="0.3">
      <c r="A862"/>
      <c r="B862"/>
    </row>
    <row r="863" spans="1:2" x14ac:dyDescent="0.3">
      <c r="A863"/>
      <c r="B863"/>
    </row>
    <row r="864" spans="1:2" x14ac:dyDescent="0.3">
      <c r="A864"/>
      <c r="B864"/>
    </row>
    <row r="865" spans="1:2" x14ac:dyDescent="0.3">
      <c r="A865"/>
      <c r="B865"/>
    </row>
    <row r="866" spans="1:2" x14ac:dyDescent="0.3">
      <c r="A866"/>
      <c r="B866"/>
    </row>
    <row r="867" spans="1:2" x14ac:dyDescent="0.3">
      <c r="A867"/>
      <c r="B867"/>
    </row>
    <row r="868" spans="1:2" x14ac:dyDescent="0.3">
      <c r="A868"/>
      <c r="B868"/>
    </row>
    <row r="869" spans="1:2" x14ac:dyDescent="0.3">
      <c r="A869"/>
      <c r="B869"/>
    </row>
    <row r="870" spans="1:2" x14ac:dyDescent="0.3">
      <c r="A870"/>
      <c r="B870"/>
    </row>
    <row r="871" spans="1:2" x14ac:dyDescent="0.3">
      <c r="A871"/>
      <c r="B871"/>
    </row>
    <row r="872" spans="1:2" x14ac:dyDescent="0.3">
      <c r="A872"/>
      <c r="B872"/>
    </row>
  </sheetData>
  <pageMargins left="0.70866141732283472" right="0.70866141732283472" top="0.94488188976377963" bottom="0.74803149606299213" header="0.31496062992125984" footer="0.31496062992125984"/>
  <pageSetup paperSize="9" orientation="portrait" r:id="rId2"/>
  <headerFooter>
    <oddHeader>&amp;CMUNICIPIO DE TLAJOMULCO DE ZUÑIGA, JALISCO
4TA MODIFICACION PRESUPUESTAL 2023 
APOYOS Y SUBSIDIOS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0693D8-70A5-478B-8E0A-A1D0335E248C}">
  <sheetPr codeName="Hoja12"/>
  <dimension ref="B3:D134"/>
  <sheetViews>
    <sheetView view="pageLayout" zoomScaleNormal="100" workbookViewId="0">
      <selection activeCell="D11" sqref="D11"/>
    </sheetView>
  </sheetViews>
  <sheetFormatPr baseColWidth="10" defaultRowHeight="14.4" x14ac:dyDescent="0.3"/>
  <cols>
    <col min="2" max="2" width="29.5546875" style="18" customWidth="1"/>
    <col min="3" max="3" width="50.33203125" style="19" bestFit="1" customWidth="1"/>
    <col min="4" max="5" width="15.21875" bestFit="1" customWidth="1"/>
  </cols>
  <sheetData>
    <row r="3" spans="2:4" x14ac:dyDescent="0.3">
      <c r="B3" s="13" t="s">
        <v>537</v>
      </c>
      <c r="C3" s="13" t="s">
        <v>3</v>
      </c>
      <c r="D3" s="21" t="s">
        <v>524</v>
      </c>
    </row>
    <row r="4" spans="2:4" x14ac:dyDescent="0.3">
      <c r="B4" t="s">
        <v>538</v>
      </c>
      <c r="C4" t="s">
        <v>425</v>
      </c>
      <c r="D4" s="20">
        <v>2007224.5</v>
      </c>
    </row>
    <row r="5" spans="2:4" x14ac:dyDescent="0.3">
      <c r="B5"/>
      <c r="C5" t="s">
        <v>35</v>
      </c>
      <c r="D5" s="20">
        <v>2844467952.9100013</v>
      </c>
    </row>
    <row r="6" spans="2:4" x14ac:dyDescent="0.3">
      <c r="B6"/>
      <c r="C6" t="s">
        <v>109</v>
      </c>
      <c r="D6" s="20">
        <v>45071946.580000006</v>
      </c>
    </row>
    <row r="7" spans="2:4" x14ac:dyDescent="0.3">
      <c r="B7"/>
      <c r="C7" t="s">
        <v>159</v>
      </c>
      <c r="D7" s="20">
        <v>22174859.32</v>
      </c>
    </row>
    <row r="8" spans="2:4" x14ac:dyDescent="0.3">
      <c r="B8" t="s">
        <v>539</v>
      </c>
      <c r="C8" t="s">
        <v>140</v>
      </c>
      <c r="D8" s="20">
        <v>107038458.53</v>
      </c>
    </row>
    <row r="9" spans="2:4" x14ac:dyDescent="0.3">
      <c r="B9"/>
      <c r="C9" t="s">
        <v>284</v>
      </c>
      <c r="D9" s="20">
        <v>4484360.4800000004</v>
      </c>
    </row>
    <row r="10" spans="2:4" x14ac:dyDescent="0.3">
      <c r="B10"/>
      <c r="C10" t="s">
        <v>466</v>
      </c>
      <c r="D10" s="20">
        <v>16510000</v>
      </c>
    </row>
    <row r="11" spans="2:4" x14ac:dyDescent="0.3">
      <c r="B11"/>
      <c r="C11" t="s">
        <v>238</v>
      </c>
      <c r="D11" s="20">
        <v>586744908.27999997</v>
      </c>
    </row>
    <row r="12" spans="2:4" x14ac:dyDescent="0.3">
      <c r="B12"/>
      <c r="C12" t="s">
        <v>479</v>
      </c>
      <c r="D12" s="20">
        <v>66533232.560000002</v>
      </c>
    </row>
    <row r="13" spans="2:4" x14ac:dyDescent="0.3">
      <c r="B13"/>
      <c r="C13" t="s">
        <v>131</v>
      </c>
      <c r="D13" s="20">
        <v>204359005.39999986</v>
      </c>
    </row>
    <row r="14" spans="2:4" x14ac:dyDescent="0.3">
      <c r="B14"/>
      <c r="C14" t="s">
        <v>92</v>
      </c>
      <c r="D14" s="20">
        <v>5347374.8899999997</v>
      </c>
    </row>
    <row r="15" spans="2:4" x14ac:dyDescent="0.3">
      <c r="B15"/>
      <c r="C15" t="s">
        <v>202</v>
      </c>
      <c r="D15" s="20">
        <v>134357014.83000001</v>
      </c>
    </row>
    <row r="16" spans="2:4" x14ac:dyDescent="0.3">
      <c r="B16"/>
      <c r="C16" t="s">
        <v>472</v>
      </c>
      <c r="D16" s="20">
        <v>5910000</v>
      </c>
    </row>
    <row r="17" spans="2:4" x14ac:dyDescent="0.3">
      <c r="B17"/>
      <c r="C17" t="s">
        <v>316</v>
      </c>
      <c r="D17" s="20">
        <v>32360814.68</v>
      </c>
    </row>
    <row r="18" spans="2:4" x14ac:dyDescent="0.3">
      <c r="B18"/>
      <c r="C18" t="s">
        <v>271</v>
      </c>
      <c r="D18" s="20">
        <v>1974502.89</v>
      </c>
    </row>
    <row r="19" spans="2:4" x14ac:dyDescent="0.3">
      <c r="B19" t="s">
        <v>540</v>
      </c>
      <c r="C19" t="s">
        <v>432</v>
      </c>
      <c r="D19" s="20">
        <v>13106123.969999999</v>
      </c>
    </row>
    <row r="20" spans="2:4" x14ac:dyDescent="0.3">
      <c r="B20"/>
      <c r="C20" t="s">
        <v>123</v>
      </c>
      <c r="D20" s="20">
        <v>108591626.74999999</v>
      </c>
    </row>
    <row r="21" spans="2:4" x14ac:dyDescent="0.3">
      <c r="B21"/>
      <c r="C21" t="s">
        <v>459</v>
      </c>
      <c r="D21" s="20">
        <v>641600</v>
      </c>
    </row>
    <row r="22" spans="2:4" x14ac:dyDescent="0.3">
      <c r="B22" s="18" t="s">
        <v>522</v>
      </c>
      <c r="C22" s="18"/>
      <c r="D22" s="20">
        <v>4201681006.5700006</v>
      </c>
    </row>
    <row r="23" spans="2:4" x14ac:dyDescent="0.3">
      <c r="B23"/>
      <c r="C23"/>
    </row>
    <row r="24" spans="2:4" x14ac:dyDescent="0.3">
      <c r="B24"/>
      <c r="C24"/>
    </row>
    <row r="25" spans="2:4" x14ac:dyDescent="0.3">
      <c r="B25"/>
      <c r="C25"/>
    </row>
    <row r="26" spans="2:4" x14ac:dyDescent="0.3">
      <c r="B26"/>
      <c r="C26"/>
    </row>
    <row r="27" spans="2:4" x14ac:dyDescent="0.3">
      <c r="B27"/>
      <c r="C27"/>
    </row>
    <row r="28" spans="2:4" x14ac:dyDescent="0.3">
      <c r="B28"/>
      <c r="C28"/>
    </row>
    <row r="29" spans="2:4" x14ac:dyDescent="0.3">
      <c r="B29"/>
      <c r="C29"/>
    </row>
    <row r="30" spans="2:4" x14ac:dyDescent="0.3">
      <c r="B30"/>
      <c r="C30"/>
    </row>
    <row r="31" spans="2:4" x14ac:dyDescent="0.3">
      <c r="B31"/>
      <c r="C31"/>
    </row>
    <row r="32" spans="2:4" x14ac:dyDescent="0.3">
      <c r="B32"/>
      <c r="C32"/>
    </row>
    <row r="33" spans="2:3" x14ac:dyDescent="0.3">
      <c r="B33"/>
      <c r="C33"/>
    </row>
    <row r="34" spans="2:3" x14ac:dyDescent="0.3">
      <c r="B34"/>
      <c r="C34"/>
    </row>
    <row r="35" spans="2:3" x14ac:dyDescent="0.3">
      <c r="B35"/>
      <c r="C35"/>
    </row>
    <row r="36" spans="2:3" x14ac:dyDescent="0.3">
      <c r="B36"/>
      <c r="C36"/>
    </row>
    <row r="37" spans="2:3" x14ac:dyDescent="0.3">
      <c r="B37"/>
      <c r="C37"/>
    </row>
    <row r="38" spans="2:3" x14ac:dyDescent="0.3">
      <c r="B38"/>
      <c r="C38"/>
    </row>
    <row r="39" spans="2:3" x14ac:dyDescent="0.3">
      <c r="B39"/>
      <c r="C39"/>
    </row>
    <row r="40" spans="2:3" x14ac:dyDescent="0.3">
      <c r="B40"/>
      <c r="C40"/>
    </row>
    <row r="41" spans="2:3" x14ac:dyDescent="0.3">
      <c r="B41"/>
      <c r="C41"/>
    </row>
    <row r="42" spans="2:3" x14ac:dyDescent="0.3">
      <c r="B42"/>
      <c r="C42"/>
    </row>
    <row r="43" spans="2:3" x14ac:dyDescent="0.3">
      <c r="B43"/>
      <c r="C43"/>
    </row>
    <row r="44" spans="2:3" x14ac:dyDescent="0.3">
      <c r="B44"/>
      <c r="C44"/>
    </row>
    <row r="45" spans="2:3" x14ac:dyDescent="0.3">
      <c r="B45"/>
      <c r="C45"/>
    </row>
    <row r="46" spans="2:3" x14ac:dyDescent="0.3">
      <c r="B46"/>
      <c r="C46"/>
    </row>
    <row r="47" spans="2:3" x14ac:dyDescent="0.3">
      <c r="B47"/>
      <c r="C47"/>
    </row>
    <row r="48" spans="2:3" x14ac:dyDescent="0.3">
      <c r="B48"/>
      <c r="C48"/>
    </row>
    <row r="49" spans="2:3" x14ac:dyDescent="0.3">
      <c r="B49"/>
      <c r="C49"/>
    </row>
    <row r="50" spans="2:3" x14ac:dyDescent="0.3">
      <c r="B50"/>
      <c r="C50"/>
    </row>
    <row r="51" spans="2:3" x14ac:dyDescent="0.3">
      <c r="B51"/>
      <c r="C51"/>
    </row>
    <row r="52" spans="2:3" x14ac:dyDescent="0.3">
      <c r="B52"/>
      <c r="C52"/>
    </row>
    <row r="53" spans="2:3" x14ac:dyDescent="0.3">
      <c r="B53"/>
      <c r="C53"/>
    </row>
    <row r="54" spans="2:3" x14ac:dyDescent="0.3">
      <c r="B54"/>
      <c r="C54"/>
    </row>
    <row r="55" spans="2:3" x14ac:dyDescent="0.3">
      <c r="B55"/>
      <c r="C55"/>
    </row>
    <row r="56" spans="2:3" x14ac:dyDescent="0.3">
      <c r="B56"/>
      <c r="C56"/>
    </row>
    <row r="57" spans="2:3" x14ac:dyDescent="0.3">
      <c r="B57"/>
      <c r="C57"/>
    </row>
    <row r="58" spans="2:3" x14ac:dyDescent="0.3">
      <c r="B58"/>
      <c r="C58"/>
    </row>
    <row r="59" spans="2:3" x14ac:dyDescent="0.3">
      <c r="B59"/>
      <c r="C59"/>
    </row>
    <row r="60" spans="2:3" x14ac:dyDescent="0.3">
      <c r="B60"/>
      <c r="C60"/>
    </row>
    <row r="61" spans="2:3" x14ac:dyDescent="0.3">
      <c r="B61"/>
      <c r="C61"/>
    </row>
    <row r="62" spans="2:3" x14ac:dyDescent="0.3">
      <c r="B62"/>
      <c r="C62"/>
    </row>
    <row r="63" spans="2:3" x14ac:dyDescent="0.3">
      <c r="B63"/>
      <c r="C63"/>
    </row>
    <row r="64" spans="2:3" x14ac:dyDescent="0.3">
      <c r="B64"/>
      <c r="C64"/>
    </row>
    <row r="65" spans="2:3" x14ac:dyDescent="0.3">
      <c r="B65"/>
      <c r="C65"/>
    </row>
    <row r="66" spans="2:3" x14ac:dyDescent="0.3">
      <c r="B66"/>
      <c r="C66"/>
    </row>
    <row r="67" spans="2:3" x14ac:dyDescent="0.3">
      <c r="B67"/>
      <c r="C67"/>
    </row>
    <row r="68" spans="2:3" x14ac:dyDescent="0.3">
      <c r="B68"/>
      <c r="C68"/>
    </row>
    <row r="69" spans="2:3" x14ac:dyDescent="0.3">
      <c r="B69"/>
      <c r="C69"/>
    </row>
    <row r="70" spans="2:3" x14ac:dyDescent="0.3">
      <c r="B70"/>
      <c r="C70"/>
    </row>
    <row r="71" spans="2:3" x14ac:dyDescent="0.3">
      <c r="B71"/>
      <c r="C71"/>
    </row>
    <row r="72" spans="2:3" x14ac:dyDescent="0.3">
      <c r="B72"/>
      <c r="C72"/>
    </row>
    <row r="73" spans="2:3" x14ac:dyDescent="0.3">
      <c r="B73"/>
      <c r="C73"/>
    </row>
    <row r="74" spans="2:3" x14ac:dyDescent="0.3">
      <c r="B74"/>
      <c r="C74"/>
    </row>
    <row r="75" spans="2:3" x14ac:dyDescent="0.3">
      <c r="B75"/>
      <c r="C75"/>
    </row>
    <row r="76" spans="2:3" x14ac:dyDescent="0.3">
      <c r="B76"/>
      <c r="C76"/>
    </row>
    <row r="77" spans="2:3" x14ac:dyDescent="0.3">
      <c r="B77"/>
      <c r="C77"/>
    </row>
    <row r="78" spans="2:3" x14ac:dyDescent="0.3">
      <c r="B78"/>
      <c r="C78"/>
    </row>
    <row r="79" spans="2:3" x14ac:dyDescent="0.3">
      <c r="B79"/>
      <c r="C79"/>
    </row>
    <row r="80" spans="2:3" x14ac:dyDescent="0.3">
      <c r="B80"/>
      <c r="C80"/>
    </row>
    <row r="81" spans="2:3" x14ac:dyDescent="0.3">
      <c r="B81"/>
      <c r="C81"/>
    </row>
    <row r="82" spans="2:3" x14ac:dyDescent="0.3">
      <c r="B82"/>
      <c r="C82"/>
    </row>
    <row r="83" spans="2:3" x14ac:dyDescent="0.3">
      <c r="B83"/>
      <c r="C83"/>
    </row>
    <row r="84" spans="2:3" x14ac:dyDescent="0.3">
      <c r="B84"/>
      <c r="C84"/>
    </row>
    <row r="85" spans="2:3" x14ac:dyDescent="0.3">
      <c r="B85"/>
      <c r="C85"/>
    </row>
    <row r="86" spans="2:3" x14ac:dyDescent="0.3">
      <c r="B86"/>
      <c r="C86"/>
    </row>
    <row r="87" spans="2:3" x14ac:dyDescent="0.3">
      <c r="B87"/>
      <c r="C87"/>
    </row>
    <row r="88" spans="2:3" x14ac:dyDescent="0.3">
      <c r="B88"/>
      <c r="C88"/>
    </row>
    <row r="89" spans="2:3" x14ac:dyDescent="0.3">
      <c r="B89"/>
      <c r="C89"/>
    </row>
    <row r="90" spans="2:3" x14ac:dyDescent="0.3">
      <c r="B90"/>
      <c r="C90"/>
    </row>
    <row r="91" spans="2:3" x14ac:dyDescent="0.3">
      <c r="B91"/>
      <c r="C91"/>
    </row>
    <row r="92" spans="2:3" x14ac:dyDescent="0.3">
      <c r="B92"/>
      <c r="C92"/>
    </row>
    <row r="93" spans="2:3" x14ac:dyDescent="0.3">
      <c r="B93"/>
      <c r="C93"/>
    </row>
    <row r="94" spans="2:3" x14ac:dyDescent="0.3">
      <c r="B94"/>
      <c r="C94"/>
    </row>
    <row r="95" spans="2:3" x14ac:dyDescent="0.3">
      <c r="B95"/>
      <c r="C95"/>
    </row>
    <row r="96" spans="2:3" x14ac:dyDescent="0.3">
      <c r="B96"/>
      <c r="C96"/>
    </row>
    <row r="97" spans="2:3" x14ac:dyDescent="0.3">
      <c r="B97"/>
      <c r="C97"/>
    </row>
    <row r="98" spans="2:3" x14ac:dyDescent="0.3">
      <c r="B98"/>
      <c r="C98"/>
    </row>
    <row r="99" spans="2:3" x14ac:dyDescent="0.3">
      <c r="B99"/>
      <c r="C99"/>
    </row>
    <row r="100" spans="2:3" x14ac:dyDescent="0.3">
      <c r="B100"/>
      <c r="C100"/>
    </row>
    <row r="101" spans="2:3" x14ac:dyDescent="0.3">
      <c r="B101"/>
      <c r="C101"/>
    </row>
    <row r="102" spans="2:3" x14ac:dyDescent="0.3">
      <c r="B102"/>
      <c r="C102"/>
    </row>
    <row r="103" spans="2:3" x14ac:dyDescent="0.3">
      <c r="B103"/>
      <c r="C103"/>
    </row>
    <row r="104" spans="2:3" x14ac:dyDescent="0.3">
      <c r="B104"/>
      <c r="C104"/>
    </row>
    <row r="105" spans="2:3" x14ac:dyDescent="0.3">
      <c r="B105"/>
      <c r="C105"/>
    </row>
    <row r="106" spans="2:3" x14ac:dyDescent="0.3">
      <c r="B106"/>
      <c r="C106"/>
    </row>
    <row r="107" spans="2:3" x14ac:dyDescent="0.3">
      <c r="B107"/>
      <c r="C107"/>
    </row>
    <row r="108" spans="2:3" x14ac:dyDescent="0.3">
      <c r="B108"/>
      <c r="C108"/>
    </row>
    <row r="109" spans="2:3" x14ac:dyDescent="0.3">
      <c r="B109"/>
      <c r="C109"/>
    </row>
    <row r="110" spans="2:3" x14ac:dyDescent="0.3">
      <c r="B110"/>
      <c r="C110"/>
    </row>
    <row r="111" spans="2:3" x14ac:dyDescent="0.3">
      <c r="B111"/>
      <c r="C111"/>
    </row>
    <row r="112" spans="2:3" x14ac:dyDescent="0.3">
      <c r="B112"/>
      <c r="C112"/>
    </row>
    <row r="113" spans="2:3" x14ac:dyDescent="0.3">
      <c r="B113"/>
      <c r="C113"/>
    </row>
    <row r="114" spans="2:3" x14ac:dyDescent="0.3">
      <c r="B114"/>
      <c r="C114"/>
    </row>
    <row r="115" spans="2:3" x14ac:dyDescent="0.3">
      <c r="B115"/>
      <c r="C115"/>
    </row>
    <row r="116" spans="2:3" x14ac:dyDescent="0.3">
      <c r="B116"/>
      <c r="C116"/>
    </row>
    <row r="117" spans="2:3" x14ac:dyDescent="0.3">
      <c r="B117"/>
      <c r="C117"/>
    </row>
    <row r="118" spans="2:3" x14ac:dyDescent="0.3">
      <c r="B118"/>
      <c r="C118"/>
    </row>
    <row r="119" spans="2:3" x14ac:dyDescent="0.3">
      <c r="B119"/>
      <c r="C119"/>
    </row>
    <row r="120" spans="2:3" x14ac:dyDescent="0.3">
      <c r="B120"/>
      <c r="C120"/>
    </row>
    <row r="121" spans="2:3" x14ac:dyDescent="0.3">
      <c r="B121"/>
      <c r="C121"/>
    </row>
    <row r="122" spans="2:3" x14ac:dyDescent="0.3">
      <c r="B122"/>
      <c r="C122"/>
    </row>
    <row r="123" spans="2:3" x14ac:dyDescent="0.3">
      <c r="B123"/>
      <c r="C123"/>
    </row>
    <row r="124" spans="2:3" x14ac:dyDescent="0.3">
      <c r="B124"/>
      <c r="C124"/>
    </row>
    <row r="125" spans="2:3" x14ac:dyDescent="0.3">
      <c r="B125"/>
      <c r="C125"/>
    </row>
    <row r="126" spans="2:3" x14ac:dyDescent="0.3">
      <c r="B126"/>
      <c r="C126"/>
    </row>
    <row r="127" spans="2:3" x14ac:dyDescent="0.3">
      <c r="B127"/>
      <c r="C127"/>
    </row>
    <row r="128" spans="2:3" x14ac:dyDescent="0.3">
      <c r="B128"/>
      <c r="C128"/>
    </row>
    <row r="129" spans="2:3" x14ac:dyDescent="0.3">
      <c r="B129"/>
      <c r="C129"/>
    </row>
    <row r="130" spans="2:3" x14ac:dyDescent="0.3">
      <c r="B130"/>
      <c r="C130"/>
    </row>
    <row r="131" spans="2:3" x14ac:dyDescent="0.3">
      <c r="B131"/>
      <c r="C131"/>
    </row>
    <row r="132" spans="2:3" x14ac:dyDescent="0.3">
      <c r="B132"/>
      <c r="C132"/>
    </row>
    <row r="133" spans="2:3" x14ac:dyDescent="0.3">
      <c r="B133"/>
      <c r="C133"/>
    </row>
    <row r="134" spans="2:3" x14ac:dyDescent="0.3">
      <c r="B134"/>
      <c r="C134"/>
    </row>
  </sheetData>
  <pageMargins left="0.70866141732283472" right="0.70866141732283472" top="0.74803149606299213" bottom="0.74803149606299213" header="0.31496062992125984" footer="0.31496062992125984"/>
  <pageSetup paperSize="9" orientation="landscape" r:id="rId2"/>
  <headerFooter>
    <oddHeader>&amp;CMUNICIPIO DE TLAJOMULCO DE ZUÑIGA, JALISCO
4TA MODIFICACION PRESUPUESTAL 2023 
CLASIFICACION FUNCIONAL DEL GASTO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D1CB28-5E1D-48A6-A517-4063D579B3CD}">
  <dimension ref="A2:F889"/>
  <sheetViews>
    <sheetView view="pageLayout" zoomScaleNormal="100" workbookViewId="0">
      <selection activeCell="A8" sqref="A8"/>
    </sheetView>
  </sheetViews>
  <sheetFormatPr baseColWidth="10" defaultRowHeight="14.4" x14ac:dyDescent="0.3"/>
  <cols>
    <col min="1" max="1" width="102.88671875" style="19" customWidth="1"/>
    <col min="2" max="2" width="15.21875" style="18" bestFit="1" customWidth="1"/>
    <col min="3" max="3" width="15.21875" style="19" bestFit="1" customWidth="1"/>
    <col min="4" max="6" width="15.21875" bestFit="1" customWidth="1"/>
  </cols>
  <sheetData>
    <row r="2" spans="1:3" x14ac:dyDescent="0.3">
      <c r="A2" s="29" t="s">
        <v>542</v>
      </c>
      <c r="B2" s="21" t="s">
        <v>524</v>
      </c>
      <c r="C2"/>
    </row>
    <row r="3" spans="1:3" x14ac:dyDescent="0.3">
      <c r="A3" s="14" t="s">
        <v>333</v>
      </c>
      <c r="B3" s="20"/>
      <c r="C3"/>
    </row>
    <row r="4" spans="1:3" x14ac:dyDescent="0.3">
      <c r="A4" s="14" t="s">
        <v>184</v>
      </c>
      <c r="B4" s="20"/>
      <c r="C4"/>
    </row>
    <row r="5" spans="1:3" x14ac:dyDescent="0.3">
      <c r="A5" s="14" t="s">
        <v>334</v>
      </c>
      <c r="B5" s="20"/>
      <c r="C5"/>
    </row>
    <row r="6" spans="1:3" x14ac:dyDescent="0.3">
      <c r="A6" s="14">
        <v>4211</v>
      </c>
      <c r="B6" s="20"/>
      <c r="C6"/>
    </row>
    <row r="7" spans="1:3" x14ac:dyDescent="0.3">
      <c r="A7" s="30" t="s">
        <v>208</v>
      </c>
      <c r="B7" s="20">
        <v>10000000</v>
      </c>
      <c r="C7"/>
    </row>
    <row r="8" spans="1:3" x14ac:dyDescent="0.3">
      <c r="A8" s="14" t="s">
        <v>468</v>
      </c>
      <c r="B8" s="20"/>
      <c r="C8"/>
    </row>
    <row r="9" spans="1:3" x14ac:dyDescent="0.3">
      <c r="A9" s="14" t="s">
        <v>97</v>
      </c>
      <c r="B9" s="20"/>
      <c r="C9"/>
    </row>
    <row r="10" spans="1:3" x14ac:dyDescent="0.3">
      <c r="A10" s="14" t="s">
        <v>470</v>
      </c>
      <c r="B10" s="20"/>
      <c r="C10"/>
    </row>
    <row r="11" spans="1:3" x14ac:dyDescent="0.3">
      <c r="A11" s="14">
        <v>4211</v>
      </c>
      <c r="B11" s="20"/>
      <c r="C11"/>
    </row>
    <row r="12" spans="1:3" x14ac:dyDescent="0.3">
      <c r="A12" s="30" t="s">
        <v>208</v>
      </c>
      <c r="B12" s="20">
        <v>16510000</v>
      </c>
      <c r="C12"/>
    </row>
    <row r="13" spans="1:3" x14ac:dyDescent="0.3">
      <c r="A13" s="14" t="s">
        <v>116</v>
      </c>
      <c r="B13" s="20"/>
      <c r="C13"/>
    </row>
    <row r="14" spans="1:3" x14ac:dyDescent="0.3">
      <c r="A14" s="14" t="s">
        <v>114</v>
      </c>
      <c r="B14" s="20"/>
      <c r="C14"/>
    </row>
    <row r="15" spans="1:3" x14ac:dyDescent="0.3">
      <c r="A15" s="14" t="s">
        <v>117</v>
      </c>
      <c r="B15" s="20"/>
      <c r="C15"/>
    </row>
    <row r="16" spans="1:3" x14ac:dyDescent="0.3">
      <c r="A16" s="14">
        <v>3181</v>
      </c>
      <c r="B16" s="20"/>
      <c r="C16"/>
    </row>
    <row r="17" spans="1:3" x14ac:dyDescent="0.3">
      <c r="A17" s="30" t="s">
        <v>232</v>
      </c>
      <c r="B17" s="20">
        <v>0</v>
      </c>
      <c r="C17"/>
    </row>
    <row r="18" spans="1:3" x14ac:dyDescent="0.3">
      <c r="A18" s="14">
        <v>3341</v>
      </c>
      <c r="B18" s="20"/>
      <c r="C18"/>
    </row>
    <row r="19" spans="1:3" x14ac:dyDescent="0.3">
      <c r="A19" s="30" t="s">
        <v>118</v>
      </c>
      <c r="B19" s="20">
        <v>2963000</v>
      </c>
      <c r="C19"/>
    </row>
    <row r="20" spans="1:3" x14ac:dyDescent="0.3">
      <c r="A20" s="14">
        <v>3941</v>
      </c>
      <c r="B20" s="20"/>
      <c r="C20"/>
    </row>
    <row r="21" spans="1:3" x14ac:dyDescent="0.3">
      <c r="A21" s="30" t="s">
        <v>233</v>
      </c>
      <c r="B21" s="20">
        <v>35121</v>
      </c>
      <c r="C21"/>
    </row>
    <row r="22" spans="1:3" x14ac:dyDescent="0.3">
      <c r="A22" s="14" t="s">
        <v>119</v>
      </c>
      <c r="B22" s="20"/>
      <c r="C22"/>
    </row>
    <row r="23" spans="1:3" x14ac:dyDescent="0.3">
      <c r="A23" s="14">
        <v>2111</v>
      </c>
      <c r="B23" s="20"/>
      <c r="C23"/>
    </row>
    <row r="24" spans="1:3" x14ac:dyDescent="0.3">
      <c r="A24" s="30" t="s">
        <v>73</v>
      </c>
      <c r="B24" s="20">
        <v>21358.6</v>
      </c>
      <c r="C24"/>
    </row>
    <row r="25" spans="1:3" x14ac:dyDescent="0.3">
      <c r="A25" s="14">
        <v>2141</v>
      </c>
      <c r="B25" s="20"/>
      <c r="C25"/>
    </row>
    <row r="26" spans="1:3" x14ac:dyDescent="0.3">
      <c r="A26" s="30" t="s">
        <v>75</v>
      </c>
      <c r="B26" s="20">
        <v>18016</v>
      </c>
      <c r="C26"/>
    </row>
    <row r="27" spans="1:3" x14ac:dyDescent="0.3">
      <c r="A27" s="14">
        <v>2211</v>
      </c>
      <c r="B27" s="20"/>
      <c r="C27"/>
    </row>
    <row r="28" spans="1:3" x14ac:dyDescent="0.3">
      <c r="A28" s="30" t="s">
        <v>234</v>
      </c>
      <c r="B28" s="20">
        <v>384482</v>
      </c>
      <c r="C28"/>
    </row>
    <row r="29" spans="1:3" x14ac:dyDescent="0.3">
      <c r="A29" s="14">
        <v>2711</v>
      </c>
      <c r="B29" s="20"/>
      <c r="C29"/>
    </row>
    <row r="30" spans="1:3" x14ac:dyDescent="0.3">
      <c r="A30" s="30" t="s">
        <v>67</v>
      </c>
      <c r="B30" s="20">
        <v>1093153.8400000001</v>
      </c>
      <c r="C30"/>
    </row>
    <row r="31" spans="1:3" x14ac:dyDescent="0.3">
      <c r="A31" s="14">
        <v>2821</v>
      </c>
      <c r="B31" s="20"/>
      <c r="C31"/>
    </row>
    <row r="32" spans="1:3" x14ac:dyDescent="0.3">
      <c r="A32" s="30" t="s">
        <v>235</v>
      </c>
      <c r="B32" s="20">
        <v>702100.9</v>
      </c>
      <c r="C32"/>
    </row>
    <row r="33" spans="1:3" x14ac:dyDescent="0.3">
      <c r="A33" s="14">
        <v>2831</v>
      </c>
      <c r="B33" s="20"/>
      <c r="C33"/>
    </row>
    <row r="34" spans="1:3" x14ac:dyDescent="0.3">
      <c r="A34" s="30" t="s">
        <v>120</v>
      </c>
      <c r="B34" s="20">
        <v>3461455.0799999996</v>
      </c>
      <c r="C34"/>
    </row>
    <row r="35" spans="1:3" x14ac:dyDescent="0.3">
      <c r="A35" s="14">
        <v>3161</v>
      </c>
      <c r="B35" s="20"/>
      <c r="C35"/>
    </row>
    <row r="36" spans="1:3" x14ac:dyDescent="0.3">
      <c r="A36" s="30" t="s">
        <v>178</v>
      </c>
      <c r="B36" s="20">
        <v>218881.9</v>
      </c>
      <c r="C36"/>
    </row>
    <row r="37" spans="1:3" x14ac:dyDescent="0.3">
      <c r="A37" s="14">
        <v>3321</v>
      </c>
      <c r="B37" s="20"/>
      <c r="C37"/>
    </row>
    <row r="38" spans="1:3" x14ac:dyDescent="0.3">
      <c r="A38" s="30" t="s">
        <v>168</v>
      </c>
      <c r="B38" s="20">
        <v>50709.34</v>
      </c>
      <c r="C38"/>
    </row>
    <row r="39" spans="1:3" x14ac:dyDescent="0.3">
      <c r="A39" s="14">
        <v>3341</v>
      </c>
      <c r="B39" s="20"/>
      <c r="C39"/>
    </row>
    <row r="40" spans="1:3" x14ac:dyDescent="0.3">
      <c r="A40" s="30" t="s">
        <v>118</v>
      </c>
      <c r="B40" s="20">
        <v>0</v>
      </c>
      <c r="C40"/>
    </row>
    <row r="41" spans="1:3" x14ac:dyDescent="0.3">
      <c r="A41" s="14">
        <v>3361</v>
      </c>
      <c r="B41" s="20"/>
      <c r="C41"/>
    </row>
    <row r="42" spans="1:3" x14ac:dyDescent="0.3">
      <c r="A42" s="30" t="s">
        <v>70</v>
      </c>
      <c r="B42" s="20">
        <v>7424</v>
      </c>
      <c r="C42"/>
    </row>
    <row r="43" spans="1:3" x14ac:dyDescent="0.3">
      <c r="A43" s="14">
        <v>3391</v>
      </c>
      <c r="B43" s="20"/>
      <c r="C43"/>
    </row>
    <row r="44" spans="1:3" x14ac:dyDescent="0.3">
      <c r="A44" s="30" t="s">
        <v>78</v>
      </c>
      <c r="B44" s="20">
        <v>1900000</v>
      </c>
      <c r="C44"/>
    </row>
    <row r="45" spans="1:3" x14ac:dyDescent="0.3">
      <c r="A45" s="14">
        <v>3962</v>
      </c>
      <c r="B45" s="20"/>
      <c r="C45"/>
    </row>
    <row r="46" spans="1:3" x14ac:dyDescent="0.3">
      <c r="A46" s="30" t="s">
        <v>236</v>
      </c>
      <c r="B46" s="20">
        <v>86820</v>
      </c>
      <c r="C46"/>
    </row>
    <row r="47" spans="1:3" x14ac:dyDescent="0.3">
      <c r="A47" s="14">
        <v>5641</v>
      </c>
      <c r="B47" s="20"/>
      <c r="C47"/>
    </row>
    <row r="48" spans="1:3" x14ac:dyDescent="0.3">
      <c r="A48" s="30" t="s">
        <v>169</v>
      </c>
      <c r="B48" s="20">
        <v>3960</v>
      </c>
      <c r="C48"/>
    </row>
    <row r="49" spans="1:3" x14ac:dyDescent="0.3">
      <c r="A49" s="14" t="s">
        <v>99</v>
      </c>
      <c r="B49" s="20"/>
      <c r="C49"/>
    </row>
    <row r="50" spans="1:3" x14ac:dyDescent="0.3">
      <c r="A50" s="14" t="s">
        <v>97</v>
      </c>
      <c r="B50" s="20"/>
      <c r="C50"/>
    </row>
    <row r="51" spans="1:3" x14ac:dyDescent="0.3">
      <c r="A51" s="14" t="s">
        <v>100</v>
      </c>
      <c r="B51" s="20"/>
      <c r="C51"/>
    </row>
    <row r="52" spans="1:3" x14ac:dyDescent="0.3">
      <c r="A52" s="14">
        <v>2491</v>
      </c>
      <c r="B52" s="20"/>
      <c r="C52"/>
    </row>
    <row r="53" spans="1:3" x14ac:dyDescent="0.3">
      <c r="A53" s="30" t="s">
        <v>250</v>
      </c>
      <c r="B53" s="20">
        <v>247774.89</v>
      </c>
      <c r="C53"/>
    </row>
    <row r="54" spans="1:3" x14ac:dyDescent="0.3">
      <c r="A54" s="14">
        <v>2731</v>
      </c>
      <c r="B54" s="20"/>
      <c r="C54"/>
    </row>
    <row r="55" spans="1:3" x14ac:dyDescent="0.3">
      <c r="A55" s="30" t="s">
        <v>101</v>
      </c>
      <c r="B55" s="20">
        <v>10000</v>
      </c>
      <c r="C55"/>
    </row>
    <row r="56" spans="1:3" x14ac:dyDescent="0.3">
      <c r="A56" s="14">
        <v>2921</v>
      </c>
      <c r="B56" s="20"/>
      <c r="C56"/>
    </row>
    <row r="57" spans="1:3" x14ac:dyDescent="0.3">
      <c r="A57" s="30" t="s">
        <v>290</v>
      </c>
      <c r="B57" s="20">
        <v>0</v>
      </c>
      <c r="C57"/>
    </row>
    <row r="58" spans="1:3" x14ac:dyDescent="0.3">
      <c r="A58" s="14">
        <v>3821</v>
      </c>
      <c r="B58" s="20"/>
      <c r="C58"/>
    </row>
    <row r="59" spans="1:3" x14ac:dyDescent="0.3">
      <c r="A59" s="30" t="s">
        <v>102</v>
      </c>
      <c r="B59" s="20">
        <v>243000</v>
      </c>
      <c r="C59"/>
    </row>
    <row r="60" spans="1:3" x14ac:dyDescent="0.3">
      <c r="A60" s="14">
        <v>4411</v>
      </c>
      <c r="B60" s="20"/>
      <c r="C60"/>
    </row>
    <row r="61" spans="1:3" x14ac:dyDescent="0.3">
      <c r="A61" s="30" t="s">
        <v>104</v>
      </c>
      <c r="B61" s="20">
        <v>160000</v>
      </c>
      <c r="C61"/>
    </row>
    <row r="62" spans="1:3" x14ac:dyDescent="0.3">
      <c r="A62" s="14">
        <v>4431</v>
      </c>
      <c r="B62" s="20"/>
      <c r="C62"/>
    </row>
    <row r="63" spans="1:3" x14ac:dyDescent="0.3">
      <c r="A63" s="30" t="s">
        <v>217</v>
      </c>
      <c r="B63" s="20">
        <v>4300000</v>
      </c>
      <c r="C63"/>
    </row>
    <row r="64" spans="1:3" x14ac:dyDescent="0.3">
      <c r="A64" s="14">
        <v>5671</v>
      </c>
      <c r="B64" s="20"/>
      <c r="C64"/>
    </row>
    <row r="65" spans="1:3" x14ac:dyDescent="0.3">
      <c r="A65" s="30" t="s">
        <v>230</v>
      </c>
      <c r="B65" s="20">
        <v>186600</v>
      </c>
      <c r="C65"/>
    </row>
    <row r="66" spans="1:3" x14ac:dyDescent="0.3">
      <c r="A66" s="14" t="s">
        <v>209</v>
      </c>
      <c r="B66" s="20"/>
      <c r="C66"/>
    </row>
    <row r="67" spans="1:3" x14ac:dyDescent="0.3">
      <c r="A67" s="14">
        <v>3821</v>
      </c>
      <c r="B67" s="20"/>
      <c r="C67"/>
    </row>
    <row r="68" spans="1:3" x14ac:dyDescent="0.3">
      <c r="A68" s="30" t="s">
        <v>102</v>
      </c>
      <c r="B68" s="20">
        <v>4000000</v>
      </c>
      <c r="C68"/>
    </row>
    <row r="69" spans="1:3" x14ac:dyDescent="0.3">
      <c r="A69" s="14">
        <v>4451</v>
      </c>
      <c r="B69" s="20"/>
      <c r="C69"/>
    </row>
    <row r="70" spans="1:3" x14ac:dyDescent="0.3">
      <c r="A70" s="30" t="s">
        <v>210</v>
      </c>
      <c r="B70" s="20">
        <v>30000000</v>
      </c>
      <c r="C70"/>
    </row>
    <row r="71" spans="1:3" x14ac:dyDescent="0.3">
      <c r="A71" s="14" t="s">
        <v>212</v>
      </c>
      <c r="B71" s="20"/>
      <c r="C71"/>
    </row>
    <row r="72" spans="1:3" x14ac:dyDescent="0.3">
      <c r="A72" s="14">
        <v>4411</v>
      </c>
      <c r="B72" s="20"/>
      <c r="C72"/>
    </row>
    <row r="73" spans="1:3" x14ac:dyDescent="0.3">
      <c r="A73" s="30" t="s">
        <v>104</v>
      </c>
      <c r="B73" s="20">
        <v>1000000</v>
      </c>
      <c r="C73"/>
    </row>
    <row r="74" spans="1:3" x14ac:dyDescent="0.3">
      <c r="A74" s="14" t="s">
        <v>456</v>
      </c>
      <c r="B74" s="20"/>
      <c r="C74"/>
    </row>
    <row r="75" spans="1:3" x14ac:dyDescent="0.3">
      <c r="A75" s="14">
        <v>4421</v>
      </c>
      <c r="B75" s="20"/>
      <c r="C75"/>
    </row>
    <row r="76" spans="1:3" x14ac:dyDescent="0.3">
      <c r="A76" s="30" t="s">
        <v>457</v>
      </c>
      <c r="B76" s="20">
        <v>200000</v>
      </c>
      <c r="C76"/>
    </row>
    <row r="77" spans="1:3" x14ac:dyDescent="0.3">
      <c r="A77" s="14" t="s">
        <v>439</v>
      </c>
      <c r="B77" s="20"/>
      <c r="C77"/>
    </row>
    <row r="78" spans="1:3" x14ac:dyDescent="0.3">
      <c r="A78" s="14" t="s">
        <v>433</v>
      </c>
      <c r="B78" s="20"/>
      <c r="C78"/>
    </row>
    <row r="79" spans="1:3" x14ac:dyDescent="0.3">
      <c r="A79" s="14" t="s">
        <v>440</v>
      </c>
      <c r="B79" s="20"/>
      <c r="C79"/>
    </row>
    <row r="80" spans="1:3" x14ac:dyDescent="0.3">
      <c r="A80" s="14">
        <v>2221</v>
      </c>
      <c r="B80" s="20"/>
      <c r="C80"/>
    </row>
    <row r="81" spans="1:3" x14ac:dyDescent="0.3">
      <c r="A81" s="30" t="s">
        <v>226</v>
      </c>
      <c r="B81" s="20">
        <v>95999.4</v>
      </c>
      <c r="C81"/>
    </row>
    <row r="82" spans="1:3" x14ac:dyDescent="0.3">
      <c r="A82" s="14">
        <v>2351</v>
      </c>
      <c r="B82" s="20"/>
      <c r="C82"/>
    </row>
    <row r="83" spans="1:3" x14ac:dyDescent="0.3">
      <c r="A83" s="30" t="s">
        <v>277</v>
      </c>
      <c r="B83" s="20">
        <v>1086172.31</v>
      </c>
      <c r="C83"/>
    </row>
    <row r="84" spans="1:3" x14ac:dyDescent="0.3">
      <c r="A84" s="14">
        <v>2391</v>
      </c>
      <c r="B84" s="20"/>
      <c r="C84"/>
    </row>
    <row r="85" spans="1:3" x14ac:dyDescent="0.3">
      <c r="A85" s="30" t="s">
        <v>441</v>
      </c>
      <c r="B85" s="20">
        <v>625500</v>
      </c>
      <c r="C85"/>
    </row>
    <row r="86" spans="1:3" x14ac:dyDescent="0.3">
      <c r="A86" s="14">
        <v>2431</v>
      </c>
      <c r="B86" s="20"/>
      <c r="C86"/>
    </row>
    <row r="87" spans="1:3" x14ac:dyDescent="0.3">
      <c r="A87" s="30" t="s">
        <v>442</v>
      </c>
      <c r="B87" s="20">
        <v>9164</v>
      </c>
      <c r="C87"/>
    </row>
    <row r="88" spans="1:3" x14ac:dyDescent="0.3">
      <c r="A88" s="14">
        <v>2451</v>
      </c>
      <c r="B88" s="20"/>
      <c r="C88"/>
    </row>
    <row r="89" spans="1:3" x14ac:dyDescent="0.3">
      <c r="A89" s="30" t="s">
        <v>379</v>
      </c>
      <c r="B89" s="20">
        <v>0</v>
      </c>
      <c r="C89"/>
    </row>
    <row r="90" spans="1:3" x14ac:dyDescent="0.3">
      <c r="A90" s="14">
        <v>2561</v>
      </c>
      <c r="B90" s="20"/>
      <c r="C90"/>
    </row>
    <row r="91" spans="1:3" x14ac:dyDescent="0.3">
      <c r="A91" s="30" t="s">
        <v>263</v>
      </c>
      <c r="B91" s="20">
        <v>0</v>
      </c>
      <c r="C91"/>
    </row>
    <row r="92" spans="1:3" x14ac:dyDescent="0.3">
      <c r="A92" s="14">
        <v>2721</v>
      </c>
      <c r="B92" s="20"/>
      <c r="C92"/>
    </row>
    <row r="93" spans="1:3" x14ac:dyDescent="0.3">
      <c r="A93" s="30" t="s">
        <v>251</v>
      </c>
      <c r="B93" s="20">
        <v>158350.57</v>
      </c>
      <c r="C93"/>
    </row>
    <row r="94" spans="1:3" x14ac:dyDescent="0.3">
      <c r="A94" s="14">
        <v>2911</v>
      </c>
      <c r="B94" s="20"/>
      <c r="C94"/>
    </row>
    <row r="95" spans="1:3" x14ac:dyDescent="0.3">
      <c r="A95" s="30" t="s">
        <v>252</v>
      </c>
      <c r="B95" s="20">
        <v>160491.48000000001</v>
      </c>
      <c r="C95"/>
    </row>
    <row r="96" spans="1:3" x14ac:dyDescent="0.3">
      <c r="A96" s="14">
        <v>3261</v>
      </c>
      <c r="B96" s="20"/>
      <c r="C96"/>
    </row>
    <row r="97" spans="1:3" x14ac:dyDescent="0.3">
      <c r="A97" s="30" t="s">
        <v>264</v>
      </c>
      <c r="B97" s="20">
        <v>495088</v>
      </c>
      <c r="C97"/>
    </row>
    <row r="98" spans="1:3" x14ac:dyDescent="0.3">
      <c r="A98" s="14">
        <v>3391</v>
      </c>
      <c r="B98" s="20"/>
      <c r="C98"/>
    </row>
    <row r="99" spans="1:3" x14ac:dyDescent="0.3">
      <c r="A99" s="30" t="s">
        <v>78</v>
      </c>
      <c r="B99" s="20">
        <v>41064</v>
      </c>
      <c r="C99"/>
    </row>
    <row r="100" spans="1:3" x14ac:dyDescent="0.3">
      <c r="A100" s="14">
        <v>3821</v>
      </c>
      <c r="B100" s="20"/>
      <c r="C100"/>
    </row>
    <row r="101" spans="1:3" x14ac:dyDescent="0.3">
      <c r="A101" s="30" t="s">
        <v>102</v>
      </c>
      <c r="B101" s="20">
        <v>3939395</v>
      </c>
      <c r="C101"/>
    </row>
    <row r="102" spans="1:3" x14ac:dyDescent="0.3">
      <c r="A102" s="14">
        <v>5211</v>
      </c>
      <c r="B102" s="20"/>
      <c r="C102"/>
    </row>
    <row r="103" spans="1:3" x14ac:dyDescent="0.3">
      <c r="A103" s="30" t="s">
        <v>308</v>
      </c>
      <c r="B103" s="20">
        <v>3373020</v>
      </c>
      <c r="C103"/>
    </row>
    <row r="104" spans="1:3" x14ac:dyDescent="0.3">
      <c r="A104" s="14">
        <v>5311</v>
      </c>
      <c r="B104" s="20"/>
      <c r="C104"/>
    </row>
    <row r="105" spans="1:3" x14ac:dyDescent="0.3">
      <c r="A105" s="30" t="s">
        <v>281</v>
      </c>
      <c r="B105" s="20">
        <v>187410.41</v>
      </c>
      <c r="C105"/>
    </row>
    <row r="106" spans="1:3" x14ac:dyDescent="0.3">
      <c r="A106" s="14">
        <v>5451</v>
      </c>
      <c r="B106" s="20"/>
      <c r="C106"/>
    </row>
    <row r="107" spans="1:3" x14ac:dyDescent="0.3">
      <c r="A107" s="30" t="s">
        <v>453</v>
      </c>
      <c r="B107" s="20">
        <v>106000</v>
      </c>
      <c r="C107"/>
    </row>
    <row r="108" spans="1:3" x14ac:dyDescent="0.3">
      <c r="A108" s="14">
        <v>5611</v>
      </c>
      <c r="B108" s="20"/>
      <c r="C108"/>
    </row>
    <row r="109" spans="1:3" x14ac:dyDescent="0.3">
      <c r="A109" s="30" t="s">
        <v>269</v>
      </c>
      <c r="B109" s="20">
        <v>0</v>
      </c>
      <c r="C109"/>
    </row>
    <row r="110" spans="1:3" x14ac:dyDescent="0.3">
      <c r="A110" s="14">
        <v>5671</v>
      </c>
      <c r="B110" s="20"/>
      <c r="C110"/>
    </row>
    <row r="111" spans="1:3" x14ac:dyDescent="0.3">
      <c r="A111" s="30" t="s">
        <v>230</v>
      </c>
      <c r="B111" s="20">
        <v>148480</v>
      </c>
      <c r="C111"/>
    </row>
    <row r="112" spans="1:3" x14ac:dyDescent="0.3">
      <c r="A112" s="14" t="s">
        <v>127</v>
      </c>
      <c r="B112" s="20"/>
      <c r="C112"/>
    </row>
    <row r="113" spans="1:3" x14ac:dyDescent="0.3">
      <c r="A113" s="14" t="s">
        <v>40</v>
      </c>
      <c r="B113" s="20"/>
      <c r="C113"/>
    </row>
    <row r="114" spans="1:3" x14ac:dyDescent="0.3">
      <c r="A114" s="14" t="s">
        <v>295</v>
      </c>
      <c r="B114" s="20"/>
      <c r="C114"/>
    </row>
    <row r="115" spans="1:3" x14ac:dyDescent="0.3">
      <c r="A115" s="14">
        <v>2141</v>
      </c>
      <c r="B115" s="20"/>
      <c r="C115"/>
    </row>
    <row r="116" spans="1:3" x14ac:dyDescent="0.3">
      <c r="A116" s="30" t="s">
        <v>75</v>
      </c>
      <c r="B116" s="20">
        <v>176102.22</v>
      </c>
      <c r="C116"/>
    </row>
    <row r="117" spans="1:3" x14ac:dyDescent="0.3">
      <c r="A117" s="14">
        <v>2461</v>
      </c>
      <c r="B117" s="20"/>
      <c r="C117"/>
    </row>
    <row r="118" spans="1:3" x14ac:dyDescent="0.3">
      <c r="A118" s="30" t="s">
        <v>249</v>
      </c>
      <c r="B118" s="20">
        <v>143377.18</v>
      </c>
      <c r="C118"/>
    </row>
    <row r="119" spans="1:3" x14ac:dyDescent="0.3">
      <c r="A119" s="14">
        <v>2471</v>
      </c>
      <c r="B119" s="20"/>
      <c r="C119"/>
    </row>
    <row r="120" spans="1:3" x14ac:dyDescent="0.3">
      <c r="A120" s="30" t="s">
        <v>260</v>
      </c>
      <c r="B120" s="20">
        <v>301.60000000000002</v>
      </c>
      <c r="C120"/>
    </row>
    <row r="121" spans="1:3" x14ac:dyDescent="0.3">
      <c r="A121" s="14">
        <v>2491</v>
      </c>
      <c r="B121" s="20"/>
      <c r="C121"/>
    </row>
    <row r="122" spans="1:3" x14ac:dyDescent="0.3">
      <c r="A122" s="30" t="s">
        <v>250</v>
      </c>
      <c r="B122" s="20">
        <v>849.7</v>
      </c>
      <c r="C122"/>
    </row>
    <row r="123" spans="1:3" x14ac:dyDescent="0.3">
      <c r="A123" s="14">
        <v>2721</v>
      </c>
      <c r="B123" s="20"/>
      <c r="C123"/>
    </row>
    <row r="124" spans="1:3" x14ac:dyDescent="0.3">
      <c r="A124" s="30" t="s">
        <v>251</v>
      </c>
      <c r="B124" s="20">
        <v>15973.7</v>
      </c>
      <c r="C124"/>
    </row>
    <row r="125" spans="1:3" x14ac:dyDescent="0.3">
      <c r="A125" s="14">
        <v>2911</v>
      </c>
      <c r="B125" s="20"/>
      <c r="C125"/>
    </row>
    <row r="126" spans="1:3" x14ac:dyDescent="0.3">
      <c r="A126" s="30" t="s">
        <v>252</v>
      </c>
      <c r="B126" s="20">
        <v>36627.620000000003</v>
      </c>
      <c r="C126"/>
    </row>
    <row r="127" spans="1:3" x14ac:dyDescent="0.3">
      <c r="A127" s="14">
        <v>2921</v>
      </c>
      <c r="B127" s="20"/>
      <c r="C127"/>
    </row>
    <row r="128" spans="1:3" x14ac:dyDescent="0.3">
      <c r="A128" s="30" t="s">
        <v>290</v>
      </c>
      <c r="B128" s="20">
        <v>0</v>
      </c>
      <c r="C128"/>
    </row>
    <row r="129" spans="1:3" x14ac:dyDescent="0.3">
      <c r="A129" s="14">
        <v>2941</v>
      </c>
      <c r="B129" s="20"/>
      <c r="C129"/>
    </row>
    <row r="130" spans="1:3" x14ac:dyDescent="0.3">
      <c r="A130" s="30" t="s">
        <v>296</v>
      </c>
      <c r="B130" s="20">
        <v>249209.44</v>
      </c>
      <c r="C130"/>
    </row>
    <row r="131" spans="1:3" x14ac:dyDescent="0.3">
      <c r="A131" s="14">
        <v>2991</v>
      </c>
      <c r="B131" s="20"/>
      <c r="C131"/>
    </row>
    <row r="132" spans="1:3" x14ac:dyDescent="0.3">
      <c r="A132" s="30" t="s">
        <v>297</v>
      </c>
      <c r="B132" s="20">
        <v>1624</v>
      </c>
      <c r="C132"/>
    </row>
    <row r="133" spans="1:3" x14ac:dyDescent="0.3">
      <c r="A133" s="14">
        <v>3141</v>
      </c>
      <c r="B133" s="20"/>
      <c r="C133"/>
    </row>
    <row r="134" spans="1:3" x14ac:dyDescent="0.3">
      <c r="A134" s="30" t="s">
        <v>298</v>
      </c>
      <c r="B134" s="20">
        <v>1741466.24</v>
      </c>
      <c r="C134"/>
    </row>
    <row r="135" spans="1:3" x14ac:dyDescent="0.3">
      <c r="A135" s="14">
        <v>3161</v>
      </c>
      <c r="B135" s="20"/>
      <c r="C135"/>
    </row>
    <row r="136" spans="1:3" x14ac:dyDescent="0.3">
      <c r="A136" s="30" t="s">
        <v>178</v>
      </c>
      <c r="B136" s="20">
        <v>97022.399999999994</v>
      </c>
      <c r="C136"/>
    </row>
    <row r="137" spans="1:3" x14ac:dyDescent="0.3">
      <c r="A137" s="14">
        <v>3181</v>
      </c>
      <c r="B137" s="20"/>
      <c r="C137"/>
    </row>
    <row r="138" spans="1:3" x14ac:dyDescent="0.3">
      <c r="A138" s="30" t="s">
        <v>232</v>
      </c>
      <c r="B138" s="20">
        <v>1779.43</v>
      </c>
      <c r="C138"/>
    </row>
    <row r="139" spans="1:3" x14ac:dyDescent="0.3">
      <c r="A139" s="14">
        <v>3331</v>
      </c>
      <c r="B139" s="20"/>
      <c r="C139"/>
    </row>
    <row r="140" spans="1:3" x14ac:dyDescent="0.3">
      <c r="A140" s="30" t="s">
        <v>299</v>
      </c>
      <c r="B140" s="20">
        <v>0</v>
      </c>
      <c r="C140"/>
    </row>
    <row r="141" spans="1:3" x14ac:dyDescent="0.3">
      <c r="A141" s="14">
        <v>3361</v>
      </c>
      <c r="B141" s="20"/>
      <c r="C141"/>
    </row>
    <row r="142" spans="1:3" x14ac:dyDescent="0.3">
      <c r="A142" s="30" t="s">
        <v>70</v>
      </c>
      <c r="B142" s="20">
        <v>0</v>
      </c>
      <c r="C142"/>
    </row>
    <row r="143" spans="1:3" x14ac:dyDescent="0.3">
      <c r="A143" s="14">
        <v>3471</v>
      </c>
      <c r="B143" s="20"/>
      <c r="C143"/>
    </row>
    <row r="144" spans="1:3" x14ac:dyDescent="0.3">
      <c r="A144" s="30" t="s">
        <v>300</v>
      </c>
      <c r="B144" s="20">
        <v>6960</v>
      </c>
      <c r="C144"/>
    </row>
    <row r="145" spans="1:6" x14ac:dyDescent="0.3">
      <c r="A145" s="14">
        <v>3521</v>
      </c>
      <c r="B145" s="20"/>
      <c r="C145"/>
    </row>
    <row r="146" spans="1:6" x14ac:dyDescent="0.3">
      <c r="A146" s="30" t="s">
        <v>301</v>
      </c>
      <c r="B146" s="20">
        <v>4988</v>
      </c>
      <c r="C146"/>
    </row>
    <row r="147" spans="1:6" x14ac:dyDescent="0.3">
      <c r="A147" s="14">
        <v>3531</v>
      </c>
      <c r="B147" s="20"/>
      <c r="C147"/>
    </row>
    <row r="148" spans="1:6" x14ac:dyDescent="0.3">
      <c r="A148" s="30" t="s">
        <v>302</v>
      </c>
      <c r="B148" s="20">
        <v>128155.02</v>
      </c>
      <c r="C148"/>
    </row>
    <row r="149" spans="1:6" x14ac:dyDescent="0.3">
      <c r="A149" s="14">
        <v>3711</v>
      </c>
      <c r="B149" s="20"/>
      <c r="C149"/>
    </row>
    <row r="150" spans="1:6" x14ac:dyDescent="0.3">
      <c r="A150" s="30" t="s">
        <v>303</v>
      </c>
      <c r="B150" s="20">
        <v>2839.3</v>
      </c>
      <c r="C150"/>
    </row>
    <row r="151" spans="1:6" x14ac:dyDescent="0.3">
      <c r="A151" s="14">
        <v>3751</v>
      </c>
      <c r="B151" s="20"/>
      <c r="C151"/>
    </row>
    <row r="152" spans="1:6" x14ac:dyDescent="0.3">
      <c r="A152" s="30" t="s">
        <v>304</v>
      </c>
      <c r="B152" s="20">
        <v>2192.4</v>
      </c>
      <c r="C152"/>
    </row>
    <row r="153" spans="1:6" x14ac:dyDescent="0.3">
      <c r="A153" s="14">
        <v>5131</v>
      </c>
      <c r="B153" s="20"/>
      <c r="C153"/>
    </row>
    <row r="154" spans="1:6" x14ac:dyDescent="0.3">
      <c r="A154" s="30" t="s">
        <v>305</v>
      </c>
      <c r="B154" s="20">
        <v>25000</v>
      </c>
      <c r="C154"/>
    </row>
    <row r="155" spans="1:6" x14ac:dyDescent="0.3">
      <c r="A155" s="14">
        <v>5151</v>
      </c>
      <c r="B155" s="20"/>
      <c r="C155"/>
    </row>
    <row r="156" spans="1:6" x14ac:dyDescent="0.3">
      <c r="A156" s="30" t="s">
        <v>306</v>
      </c>
      <c r="B156" s="20">
        <v>1260163.75</v>
      </c>
      <c r="C156"/>
    </row>
    <row r="157" spans="1:6" x14ac:dyDescent="0.3">
      <c r="A157" s="14">
        <v>5191</v>
      </c>
      <c r="B157" s="20"/>
      <c r="C157"/>
    </row>
    <row r="158" spans="1:6" x14ac:dyDescent="0.3">
      <c r="A158" s="30" t="s">
        <v>81</v>
      </c>
      <c r="B158" s="20">
        <v>13618.4</v>
      </c>
      <c r="C158"/>
    </row>
    <row r="159" spans="1:6" x14ac:dyDescent="0.3">
      <c r="A159" s="14">
        <v>5211</v>
      </c>
      <c r="B159" s="20"/>
      <c r="C159"/>
    </row>
    <row r="160" spans="1:6" s="18" customFormat="1" x14ac:dyDescent="0.3">
      <c r="A160" s="30" t="s">
        <v>308</v>
      </c>
      <c r="B160" s="20">
        <v>30750.44</v>
      </c>
      <c r="C160"/>
      <c r="D160"/>
      <c r="E160"/>
      <c r="F160"/>
    </row>
    <row r="161" spans="1:6" s="18" customFormat="1" x14ac:dyDescent="0.3">
      <c r="A161" s="14">
        <v>5231</v>
      </c>
      <c r="B161" s="20"/>
      <c r="C161"/>
      <c r="D161"/>
      <c r="E161"/>
      <c r="F161"/>
    </row>
    <row r="162" spans="1:6" s="18" customFormat="1" x14ac:dyDescent="0.3">
      <c r="A162" s="30" t="s">
        <v>309</v>
      </c>
      <c r="B162" s="20">
        <v>237054.45</v>
      </c>
      <c r="C162"/>
      <c r="D162"/>
      <c r="E162"/>
      <c r="F162"/>
    </row>
    <row r="163" spans="1:6" s="18" customFormat="1" x14ac:dyDescent="0.3">
      <c r="A163" s="14">
        <v>5651</v>
      </c>
      <c r="B163" s="20"/>
      <c r="C163"/>
      <c r="D163"/>
      <c r="E163"/>
      <c r="F163"/>
    </row>
    <row r="164" spans="1:6" s="18" customFormat="1" x14ac:dyDescent="0.3">
      <c r="A164" s="30" t="s">
        <v>310</v>
      </c>
      <c r="B164" s="20">
        <v>3241991.2</v>
      </c>
      <c r="C164"/>
      <c r="D164"/>
      <c r="E164"/>
      <c r="F164"/>
    </row>
    <row r="165" spans="1:6" s="18" customFormat="1" x14ac:dyDescent="0.3">
      <c r="A165" s="14" t="s">
        <v>128</v>
      </c>
      <c r="B165" s="20"/>
      <c r="C165"/>
      <c r="D165"/>
      <c r="E165"/>
      <c r="F165"/>
    </row>
    <row r="166" spans="1:6" s="18" customFormat="1" x14ac:dyDescent="0.3">
      <c r="A166" s="14">
        <v>2151</v>
      </c>
      <c r="B166" s="20"/>
      <c r="C166"/>
      <c r="D166"/>
      <c r="E166"/>
      <c r="F166"/>
    </row>
    <row r="167" spans="1:6" s="18" customFormat="1" x14ac:dyDescent="0.3">
      <c r="A167" s="30" t="s">
        <v>311</v>
      </c>
      <c r="B167" s="20">
        <v>0</v>
      </c>
      <c r="C167"/>
      <c r="D167"/>
      <c r="E167"/>
      <c r="F167"/>
    </row>
    <row r="168" spans="1:6" s="18" customFormat="1" x14ac:dyDescent="0.3">
      <c r="A168" s="14">
        <v>3231</v>
      </c>
      <c r="B168" s="20"/>
      <c r="C168"/>
      <c r="D168"/>
      <c r="E168"/>
      <c r="F168"/>
    </row>
    <row r="169" spans="1:6" s="18" customFormat="1" x14ac:dyDescent="0.3">
      <c r="A169" s="30" t="s">
        <v>312</v>
      </c>
      <c r="B169" s="20">
        <v>5445182.6299999999</v>
      </c>
      <c r="C169"/>
      <c r="D169"/>
      <c r="E169"/>
      <c r="F169"/>
    </row>
    <row r="170" spans="1:6" s="18" customFormat="1" x14ac:dyDescent="0.3">
      <c r="A170" s="14">
        <v>3331</v>
      </c>
      <c r="B170" s="20"/>
      <c r="C170"/>
      <c r="D170"/>
      <c r="E170"/>
      <c r="F170"/>
    </row>
    <row r="171" spans="1:6" s="18" customFormat="1" x14ac:dyDescent="0.3">
      <c r="A171" s="30" t="s">
        <v>299</v>
      </c>
      <c r="B171" s="20">
        <v>10493919.99</v>
      </c>
      <c r="C171"/>
      <c r="D171"/>
      <c r="E171"/>
      <c r="F171"/>
    </row>
    <row r="172" spans="1:6" s="18" customFormat="1" x14ac:dyDescent="0.3">
      <c r="A172" s="14">
        <v>3391</v>
      </c>
      <c r="B172" s="20"/>
      <c r="C172"/>
      <c r="D172"/>
      <c r="E172"/>
      <c r="F172"/>
    </row>
    <row r="173" spans="1:6" s="18" customFormat="1" x14ac:dyDescent="0.3">
      <c r="A173" s="30" t="s">
        <v>78</v>
      </c>
      <c r="B173" s="20">
        <v>487200</v>
      </c>
      <c r="C173"/>
      <c r="D173"/>
      <c r="E173"/>
      <c r="F173"/>
    </row>
    <row r="174" spans="1:6" s="18" customFormat="1" x14ac:dyDescent="0.3">
      <c r="A174" s="14">
        <v>5691</v>
      </c>
      <c r="B174" s="20"/>
      <c r="C174"/>
      <c r="D174"/>
      <c r="E174"/>
      <c r="F174"/>
    </row>
    <row r="175" spans="1:6" s="18" customFormat="1" x14ac:dyDescent="0.3">
      <c r="A175" s="30" t="s">
        <v>129</v>
      </c>
      <c r="B175" s="20">
        <v>70723059.019999996</v>
      </c>
      <c r="C175"/>
      <c r="D175"/>
      <c r="E175"/>
      <c r="F175"/>
    </row>
    <row r="176" spans="1:6" s="18" customFormat="1" x14ac:dyDescent="0.3">
      <c r="A176" s="14">
        <v>5911</v>
      </c>
      <c r="B176" s="20"/>
      <c r="C176"/>
      <c r="D176"/>
      <c r="E176"/>
      <c r="F176"/>
    </row>
    <row r="177" spans="1:6" s="18" customFormat="1" x14ac:dyDescent="0.3">
      <c r="A177" s="30" t="s">
        <v>313</v>
      </c>
      <c r="B177" s="20">
        <v>6020779.5999999996</v>
      </c>
      <c r="C177"/>
      <c r="D177"/>
      <c r="E177"/>
      <c r="F177"/>
    </row>
    <row r="178" spans="1:6" s="18" customFormat="1" x14ac:dyDescent="0.3">
      <c r="A178" s="14">
        <v>5971</v>
      </c>
      <c r="B178" s="20"/>
      <c r="C178"/>
      <c r="D178"/>
      <c r="E178"/>
      <c r="F178"/>
    </row>
    <row r="179" spans="1:6" s="18" customFormat="1" x14ac:dyDescent="0.3">
      <c r="A179" s="30" t="s">
        <v>314</v>
      </c>
      <c r="B179" s="20">
        <v>8003439.0199999996</v>
      </c>
      <c r="C179"/>
      <c r="D179"/>
      <c r="E179"/>
      <c r="F179"/>
    </row>
    <row r="180" spans="1:6" s="18" customFormat="1" x14ac:dyDescent="0.3">
      <c r="A180" s="14" t="s">
        <v>403</v>
      </c>
      <c r="B180" s="20"/>
      <c r="C180"/>
      <c r="D180"/>
      <c r="E180"/>
      <c r="F180"/>
    </row>
    <row r="181" spans="1:6" s="18" customFormat="1" x14ac:dyDescent="0.3">
      <c r="A181" s="14" t="s">
        <v>134</v>
      </c>
      <c r="B181" s="20"/>
      <c r="C181"/>
      <c r="D181"/>
      <c r="E181"/>
      <c r="F181"/>
    </row>
    <row r="182" spans="1:6" s="18" customFormat="1" x14ac:dyDescent="0.3">
      <c r="A182" s="14" t="s">
        <v>404</v>
      </c>
      <c r="B182" s="20"/>
      <c r="C182"/>
      <c r="D182"/>
      <c r="E182"/>
      <c r="F182"/>
    </row>
    <row r="183" spans="1:6" s="18" customFormat="1" x14ac:dyDescent="0.3">
      <c r="A183" s="14">
        <v>2161</v>
      </c>
      <c r="B183" s="20"/>
      <c r="C183"/>
      <c r="D183"/>
      <c r="E183"/>
      <c r="F183"/>
    </row>
    <row r="184" spans="1:6" s="18" customFormat="1" x14ac:dyDescent="0.3">
      <c r="A184" s="30" t="s">
        <v>247</v>
      </c>
      <c r="B184" s="20">
        <v>825593.95</v>
      </c>
      <c r="C184"/>
      <c r="D184"/>
      <c r="E184"/>
      <c r="F184"/>
    </row>
    <row r="185" spans="1:6" s="18" customFormat="1" x14ac:dyDescent="0.3">
      <c r="A185" s="14">
        <v>2411</v>
      </c>
      <c r="B185" s="20"/>
      <c r="C185"/>
      <c r="D185"/>
      <c r="E185"/>
      <c r="F185"/>
    </row>
    <row r="186" spans="1:6" s="18" customFormat="1" x14ac:dyDescent="0.3">
      <c r="A186" s="30" t="s">
        <v>259</v>
      </c>
      <c r="B186" s="20">
        <v>56125.440000000002</v>
      </c>
      <c r="C186"/>
      <c r="D186"/>
      <c r="E186"/>
      <c r="F186"/>
    </row>
    <row r="187" spans="1:6" s="18" customFormat="1" x14ac:dyDescent="0.3">
      <c r="A187" s="14">
        <v>2421</v>
      </c>
      <c r="B187" s="20"/>
      <c r="C187"/>
      <c r="D187"/>
      <c r="E187"/>
      <c r="F187"/>
    </row>
    <row r="188" spans="1:6" s="18" customFormat="1" x14ac:dyDescent="0.3">
      <c r="A188" s="30" t="s">
        <v>248</v>
      </c>
      <c r="B188" s="20">
        <v>12690905.75</v>
      </c>
      <c r="C188"/>
      <c r="D188"/>
      <c r="E188"/>
      <c r="F188"/>
    </row>
    <row r="189" spans="1:6" s="18" customFormat="1" x14ac:dyDescent="0.3">
      <c r="A189" s="14">
        <v>2471</v>
      </c>
      <c r="B189" s="20"/>
      <c r="C189"/>
      <c r="D189"/>
      <c r="E189"/>
      <c r="F189"/>
    </row>
    <row r="190" spans="1:6" s="18" customFormat="1" x14ac:dyDescent="0.3">
      <c r="A190" s="30" t="s">
        <v>260</v>
      </c>
      <c r="B190" s="20">
        <v>721140.8</v>
      </c>
      <c r="C190"/>
      <c r="D190"/>
      <c r="E190"/>
      <c r="F190"/>
    </row>
    <row r="191" spans="1:6" s="18" customFormat="1" x14ac:dyDescent="0.3">
      <c r="A191" s="14">
        <v>2491</v>
      </c>
      <c r="B191" s="20"/>
      <c r="C191"/>
      <c r="D191"/>
      <c r="E191"/>
      <c r="F191"/>
    </row>
    <row r="192" spans="1:6" s="18" customFormat="1" x14ac:dyDescent="0.3">
      <c r="A192" s="30" t="s">
        <v>250</v>
      </c>
      <c r="B192" s="20">
        <v>4676068.96</v>
      </c>
      <c r="C192"/>
      <c r="D192"/>
      <c r="E192"/>
      <c r="F192"/>
    </row>
    <row r="193" spans="1:6" s="18" customFormat="1" x14ac:dyDescent="0.3">
      <c r="A193" s="14">
        <v>2721</v>
      </c>
      <c r="B193" s="20"/>
      <c r="C193"/>
      <c r="D193"/>
      <c r="E193"/>
      <c r="F193"/>
    </row>
    <row r="194" spans="1:6" s="18" customFormat="1" x14ac:dyDescent="0.3">
      <c r="A194" s="30" t="s">
        <v>251</v>
      </c>
      <c r="B194" s="20">
        <v>366490.4</v>
      </c>
      <c r="C194"/>
      <c r="D194"/>
      <c r="E194"/>
      <c r="F194"/>
    </row>
    <row r="195" spans="1:6" s="18" customFormat="1" x14ac:dyDescent="0.3">
      <c r="A195" s="14">
        <v>2911</v>
      </c>
      <c r="B195" s="20"/>
      <c r="C195"/>
      <c r="D195"/>
      <c r="E195"/>
      <c r="F195"/>
    </row>
    <row r="196" spans="1:6" s="18" customFormat="1" x14ac:dyDescent="0.3">
      <c r="A196" s="30" t="s">
        <v>252</v>
      </c>
      <c r="B196" s="20">
        <v>996230</v>
      </c>
      <c r="C196"/>
      <c r="D196"/>
      <c r="E196"/>
      <c r="F196"/>
    </row>
    <row r="197" spans="1:6" s="18" customFormat="1" x14ac:dyDescent="0.3">
      <c r="A197" s="14">
        <v>2971</v>
      </c>
      <c r="B197" s="20"/>
      <c r="C197"/>
      <c r="D197"/>
      <c r="E197"/>
      <c r="F197"/>
    </row>
    <row r="198" spans="1:6" s="18" customFormat="1" x14ac:dyDescent="0.3">
      <c r="A198" s="30" t="s">
        <v>280</v>
      </c>
      <c r="B198" s="20">
        <v>0</v>
      </c>
      <c r="C198"/>
      <c r="D198"/>
      <c r="E198"/>
      <c r="F198"/>
    </row>
    <row r="199" spans="1:6" s="18" customFormat="1" x14ac:dyDescent="0.3">
      <c r="A199" s="14">
        <v>3261</v>
      </c>
      <c r="B199" s="20"/>
      <c r="C199"/>
      <c r="D199"/>
      <c r="E199"/>
      <c r="F199"/>
    </row>
    <row r="200" spans="1:6" s="18" customFormat="1" x14ac:dyDescent="0.3">
      <c r="A200" s="30" t="s">
        <v>264</v>
      </c>
      <c r="B200" s="20">
        <v>15431062.4</v>
      </c>
      <c r="C200"/>
      <c r="D200"/>
      <c r="E200"/>
      <c r="F200"/>
    </row>
    <row r="201" spans="1:6" s="18" customFormat="1" x14ac:dyDescent="0.3">
      <c r="A201" s="14">
        <v>3371</v>
      </c>
      <c r="B201" s="20"/>
      <c r="C201"/>
      <c r="D201"/>
      <c r="E201"/>
      <c r="F201"/>
    </row>
    <row r="202" spans="1:6" s="18" customFormat="1" x14ac:dyDescent="0.3">
      <c r="A202" s="30" t="s">
        <v>385</v>
      </c>
      <c r="B202" s="20">
        <v>5506935</v>
      </c>
      <c r="C202"/>
      <c r="D202"/>
      <c r="E202"/>
      <c r="F202"/>
    </row>
    <row r="203" spans="1:6" s="18" customFormat="1" x14ac:dyDescent="0.3">
      <c r="A203" s="14">
        <v>5611</v>
      </c>
      <c r="B203" s="20"/>
      <c r="C203"/>
      <c r="D203"/>
      <c r="E203"/>
      <c r="F203"/>
    </row>
    <row r="204" spans="1:6" s="18" customFormat="1" x14ac:dyDescent="0.3">
      <c r="A204" s="30" t="s">
        <v>269</v>
      </c>
      <c r="B204" s="20">
        <v>127987.84</v>
      </c>
      <c r="C204"/>
      <c r="D204"/>
      <c r="E204"/>
      <c r="F204"/>
    </row>
    <row r="205" spans="1:6" s="18" customFormat="1" x14ac:dyDescent="0.3">
      <c r="A205" s="14">
        <v>5631</v>
      </c>
      <c r="B205" s="20"/>
      <c r="C205"/>
      <c r="D205"/>
      <c r="E205"/>
      <c r="F205"/>
    </row>
    <row r="206" spans="1:6" s="18" customFormat="1" x14ac:dyDescent="0.3">
      <c r="A206" s="30" t="s">
        <v>405</v>
      </c>
      <c r="B206" s="20">
        <v>45765</v>
      </c>
      <c r="C206"/>
      <c r="D206"/>
      <c r="E206"/>
      <c r="F206"/>
    </row>
    <row r="207" spans="1:6" s="18" customFormat="1" x14ac:dyDescent="0.3">
      <c r="A207" s="14">
        <v>5671</v>
      </c>
      <c r="B207" s="20"/>
      <c r="C207"/>
      <c r="D207"/>
      <c r="E207"/>
      <c r="F207"/>
    </row>
    <row r="208" spans="1:6" s="18" customFormat="1" x14ac:dyDescent="0.3">
      <c r="A208" s="30" t="s">
        <v>230</v>
      </c>
      <c r="B208" s="20">
        <v>1985171.12</v>
      </c>
      <c r="C208"/>
      <c r="D208"/>
      <c r="E208"/>
      <c r="F208"/>
    </row>
    <row r="209" spans="1:6" s="18" customFormat="1" x14ac:dyDescent="0.3">
      <c r="A209" s="14" t="s">
        <v>142</v>
      </c>
      <c r="B209" s="20"/>
      <c r="C209"/>
      <c r="D209"/>
      <c r="E209"/>
      <c r="F209"/>
    </row>
    <row r="210" spans="1:6" s="18" customFormat="1" x14ac:dyDescent="0.3">
      <c r="A210" s="14" t="s">
        <v>134</v>
      </c>
      <c r="B210" s="20"/>
      <c r="C210"/>
      <c r="D210"/>
      <c r="E210"/>
      <c r="F210"/>
    </row>
    <row r="211" spans="1:6" s="18" customFormat="1" x14ac:dyDescent="0.3">
      <c r="A211" s="14" t="s">
        <v>143</v>
      </c>
      <c r="B211" s="20"/>
      <c r="C211"/>
      <c r="D211"/>
      <c r="E211"/>
      <c r="F211"/>
    </row>
    <row r="212" spans="1:6" s="18" customFormat="1" x14ac:dyDescent="0.3">
      <c r="A212" s="14">
        <v>2161</v>
      </c>
      <c r="B212" s="20"/>
      <c r="C212"/>
      <c r="D212"/>
      <c r="E212"/>
      <c r="F212"/>
    </row>
    <row r="213" spans="1:6" s="18" customFormat="1" x14ac:dyDescent="0.3">
      <c r="A213" s="30" t="s">
        <v>247</v>
      </c>
      <c r="B213" s="20">
        <v>0</v>
      </c>
      <c r="C213"/>
      <c r="D213"/>
      <c r="E213"/>
      <c r="F213"/>
    </row>
    <row r="214" spans="1:6" s="18" customFormat="1" x14ac:dyDescent="0.3">
      <c r="A214" s="14">
        <v>2461</v>
      </c>
      <c r="B214" s="20"/>
      <c r="C214"/>
      <c r="D214"/>
      <c r="E214"/>
      <c r="F214"/>
    </row>
    <row r="215" spans="1:6" s="18" customFormat="1" x14ac:dyDescent="0.3">
      <c r="A215" s="30" t="s">
        <v>249</v>
      </c>
      <c r="B215" s="20">
        <v>9695208.3100000005</v>
      </c>
      <c r="C215"/>
      <c r="D215"/>
      <c r="E215"/>
      <c r="F215"/>
    </row>
    <row r="216" spans="1:6" s="18" customFormat="1" x14ac:dyDescent="0.3">
      <c r="A216" s="14">
        <v>2721</v>
      </c>
      <c r="B216" s="20"/>
      <c r="C216"/>
      <c r="D216"/>
      <c r="E216"/>
      <c r="F216"/>
    </row>
    <row r="217" spans="1:6" s="18" customFormat="1" x14ac:dyDescent="0.3">
      <c r="A217" s="30" t="s">
        <v>251</v>
      </c>
      <c r="B217" s="20">
        <v>88525.4</v>
      </c>
      <c r="C217"/>
      <c r="D217"/>
      <c r="E217"/>
      <c r="F217"/>
    </row>
    <row r="218" spans="1:6" s="18" customFormat="1" x14ac:dyDescent="0.3">
      <c r="A218" s="14">
        <v>2911</v>
      </c>
      <c r="B218" s="20"/>
      <c r="C218"/>
      <c r="D218"/>
      <c r="E218"/>
      <c r="F218"/>
    </row>
    <row r="219" spans="1:6" s="18" customFormat="1" x14ac:dyDescent="0.3">
      <c r="A219" s="30" t="s">
        <v>252</v>
      </c>
      <c r="B219" s="20">
        <v>99012.87</v>
      </c>
      <c r="C219"/>
      <c r="D219"/>
      <c r="E219"/>
      <c r="F219"/>
    </row>
    <row r="220" spans="1:6" s="18" customFormat="1" x14ac:dyDescent="0.3">
      <c r="A220" s="14">
        <v>3111</v>
      </c>
      <c r="B220" s="20"/>
      <c r="C220"/>
      <c r="D220"/>
      <c r="E220"/>
      <c r="F220"/>
    </row>
    <row r="221" spans="1:6" s="18" customFormat="1" x14ac:dyDescent="0.3">
      <c r="A221" s="30" t="s">
        <v>144</v>
      </c>
      <c r="B221" s="20">
        <v>97155711.950000003</v>
      </c>
      <c r="C221"/>
      <c r="D221"/>
      <c r="E221"/>
      <c r="F221"/>
    </row>
    <row r="222" spans="1:6" s="18" customFormat="1" x14ac:dyDescent="0.3">
      <c r="A222" s="14" t="s">
        <v>136</v>
      </c>
      <c r="B222" s="20"/>
      <c r="C222"/>
      <c r="D222"/>
      <c r="E222"/>
      <c r="F222"/>
    </row>
    <row r="223" spans="1:6" s="18" customFormat="1" x14ac:dyDescent="0.3">
      <c r="A223" s="14" t="s">
        <v>134</v>
      </c>
      <c r="B223" s="20"/>
      <c r="C223"/>
      <c r="D223"/>
      <c r="E223"/>
      <c r="F223"/>
    </row>
    <row r="224" spans="1:6" s="18" customFormat="1" x14ac:dyDescent="0.3">
      <c r="A224" s="14" t="s">
        <v>137</v>
      </c>
      <c r="B224" s="20"/>
      <c r="C224"/>
      <c r="D224"/>
      <c r="E224"/>
      <c r="F224"/>
    </row>
    <row r="225" spans="1:6" s="18" customFormat="1" x14ac:dyDescent="0.3">
      <c r="A225" s="14">
        <v>2161</v>
      </c>
      <c r="B225" s="20"/>
      <c r="C225"/>
      <c r="D225"/>
      <c r="E225"/>
      <c r="F225"/>
    </row>
    <row r="226" spans="1:6" s="18" customFormat="1" x14ac:dyDescent="0.3">
      <c r="A226" s="30" t="s">
        <v>247</v>
      </c>
      <c r="B226" s="20">
        <v>167264.17000000001</v>
      </c>
      <c r="C226"/>
      <c r="D226"/>
      <c r="E226"/>
      <c r="F226"/>
    </row>
    <row r="227" spans="1:6" s="18" customFormat="1" x14ac:dyDescent="0.3">
      <c r="A227" s="14">
        <v>2711</v>
      </c>
      <c r="B227" s="20"/>
      <c r="C227"/>
      <c r="D227"/>
      <c r="E227"/>
      <c r="F227"/>
    </row>
    <row r="228" spans="1:6" s="18" customFormat="1" x14ac:dyDescent="0.3">
      <c r="A228" s="30" t="s">
        <v>67</v>
      </c>
      <c r="B228" s="20">
        <v>0</v>
      </c>
      <c r="C228"/>
      <c r="D228"/>
      <c r="E228"/>
      <c r="F228"/>
    </row>
    <row r="229" spans="1:6" s="18" customFormat="1" x14ac:dyDescent="0.3">
      <c r="A229" s="14">
        <v>2721</v>
      </c>
      <c r="B229" s="20"/>
      <c r="C229"/>
      <c r="D229"/>
      <c r="E229"/>
      <c r="F229"/>
    </row>
    <row r="230" spans="1:6" s="18" customFormat="1" x14ac:dyDescent="0.3">
      <c r="A230" s="30" t="s">
        <v>251</v>
      </c>
      <c r="B230" s="20">
        <v>180000</v>
      </c>
      <c r="C230"/>
      <c r="D230"/>
      <c r="E230"/>
      <c r="F230"/>
    </row>
    <row r="231" spans="1:6" s="18" customFormat="1" x14ac:dyDescent="0.3">
      <c r="A231" s="14">
        <v>3261</v>
      </c>
      <c r="B231" s="20"/>
      <c r="C231"/>
      <c r="D231"/>
      <c r="E231"/>
      <c r="F231"/>
    </row>
    <row r="232" spans="1:6" s="18" customFormat="1" x14ac:dyDescent="0.3">
      <c r="A232" s="30" t="s">
        <v>264</v>
      </c>
      <c r="B232" s="20">
        <v>0</v>
      </c>
      <c r="C232"/>
      <c r="D232"/>
      <c r="E232"/>
      <c r="F232"/>
    </row>
    <row r="233" spans="1:6" s="18" customFormat="1" x14ac:dyDescent="0.3">
      <c r="A233" s="14">
        <v>3581</v>
      </c>
      <c r="B233" s="20"/>
      <c r="C233"/>
      <c r="D233"/>
      <c r="E233"/>
      <c r="F233"/>
    </row>
    <row r="234" spans="1:6" s="18" customFormat="1" x14ac:dyDescent="0.3">
      <c r="A234" s="30" t="s">
        <v>138</v>
      </c>
      <c r="B234" s="20">
        <v>204011741.22999987</v>
      </c>
      <c r="C234"/>
      <c r="D234"/>
      <c r="E234"/>
      <c r="F234"/>
    </row>
    <row r="235" spans="1:6" s="18" customFormat="1" x14ac:dyDescent="0.3">
      <c r="A235" s="14" t="s">
        <v>171</v>
      </c>
      <c r="B235" s="20"/>
      <c r="C235"/>
      <c r="D235"/>
      <c r="E235"/>
      <c r="F235"/>
    </row>
    <row r="236" spans="1:6" s="18" customFormat="1" x14ac:dyDescent="0.3">
      <c r="A236" s="14" t="s">
        <v>40</v>
      </c>
      <c r="B236" s="20"/>
      <c r="C236"/>
      <c r="D236"/>
      <c r="E236"/>
      <c r="F236"/>
    </row>
    <row r="237" spans="1:6" s="18" customFormat="1" x14ac:dyDescent="0.3">
      <c r="A237" s="14" t="s">
        <v>172</v>
      </c>
      <c r="B237" s="20"/>
      <c r="C237"/>
      <c r="D237"/>
      <c r="E237"/>
      <c r="F237"/>
    </row>
    <row r="238" spans="1:6" s="18" customFormat="1" x14ac:dyDescent="0.3">
      <c r="A238" s="14">
        <v>3181</v>
      </c>
      <c r="B238" s="20"/>
      <c r="C238"/>
      <c r="D238"/>
      <c r="E238"/>
      <c r="F238"/>
    </row>
    <row r="239" spans="1:6" s="18" customFormat="1" x14ac:dyDescent="0.3">
      <c r="A239" s="30" t="s">
        <v>232</v>
      </c>
      <c r="B239" s="20">
        <v>0</v>
      </c>
      <c r="C239"/>
      <c r="D239"/>
      <c r="E239"/>
      <c r="F239"/>
    </row>
    <row r="240" spans="1:6" s="18" customFormat="1" x14ac:dyDescent="0.3">
      <c r="A240" s="14">
        <v>3361</v>
      </c>
      <c r="B240" s="20"/>
      <c r="C240"/>
      <c r="D240"/>
      <c r="E240"/>
      <c r="F240"/>
    </row>
    <row r="241" spans="1:6" s="18" customFormat="1" x14ac:dyDescent="0.3">
      <c r="A241" s="30" t="s">
        <v>70</v>
      </c>
      <c r="B241" s="20">
        <v>0</v>
      </c>
      <c r="C241"/>
      <c r="D241"/>
      <c r="E241"/>
      <c r="F241"/>
    </row>
    <row r="242" spans="1:6" s="18" customFormat="1" x14ac:dyDescent="0.3">
      <c r="A242" s="14">
        <v>3391</v>
      </c>
      <c r="B242" s="20"/>
      <c r="C242"/>
      <c r="D242"/>
      <c r="E242"/>
      <c r="F242"/>
    </row>
    <row r="243" spans="1:6" s="18" customFormat="1" x14ac:dyDescent="0.3">
      <c r="A243" s="30" t="s">
        <v>78</v>
      </c>
      <c r="B243" s="20">
        <v>350400</v>
      </c>
      <c r="C243"/>
      <c r="D243"/>
      <c r="E243"/>
      <c r="F243"/>
    </row>
    <row r="244" spans="1:6" s="18" customFormat="1" x14ac:dyDescent="0.3">
      <c r="A244" s="14">
        <v>3611</v>
      </c>
      <c r="B244" s="20"/>
      <c r="C244"/>
      <c r="D244"/>
      <c r="E244"/>
      <c r="F244"/>
    </row>
    <row r="245" spans="1:6" s="18" customFormat="1" x14ac:dyDescent="0.3">
      <c r="A245" s="30" t="s">
        <v>173</v>
      </c>
      <c r="B245" s="20">
        <v>35200043.5</v>
      </c>
      <c r="C245"/>
      <c r="D245"/>
      <c r="E245"/>
      <c r="F245"/>
    </row>
    <row r="246" spans="1:6" s="18" customFormat="1" x14ac:dyDescent="0.3">
      <c r="A246" s="14">
        <v>3651</v>
      </c>
      <c r="B246" s="20"/>
      <c r="C246"/>
      <c r="D246"/>
      <c r="E246"/>
      <c r="F246"/>
    </row>
    <row r="247" spans="1:6" s="18" customFormat="1" x14ac:dyDescent="0.3">
      <c r="A247" s="30" t="s">
        <v>377</v>
      </c>
      <c r="B247" s="20">
        <v>3115199.95</v>
      </c>
      <c r="C247"/>
      <c r="D247"/>
      <c r="E247"/>
      <c r="F247"/>
    </row>
    <row r="248" spans="1:6" s="18" customFormat="1" x14ac:dyDescent="0.3">
      <c r="A248" s="14">
        <v>3661</v>
      </c>
      <c r="B248" s="20"/>
      <c r="C248"/>
      <c r="D248"/>
      <c r="E248"/>
      <c r="F248"/>
    </row>
    <row r="249" spans="1:6" s="18" customFormat="1" x14ac:dyDescent="0.3">
      <c r="A249" s="30" t="s">
        <v>378</v>
      </c>
      <c r="B249" s="20">
        <v>6171220.2999999998</v>
      </c>
      <c r="C249"/>
      <c r="D249"/>
      <c r="E249"/>
      <c r="F249"/>
    </row>
    <row r="250" spans="1:6" s="18" customFormat="1" x14ac:dyDescent="0.3">
      <c r="A250" s="14" t="s">
        <v>186</v>
      </c>
      <c r="B250" s="20"/>
      <c r="C250"/>
      <c r="D250"/>
      <c r="E250"/>
      <c r="F250"/>
    </row>
    <row r="251" spans="1:6" s="18" customFormat="1" x14ac:dyDescent="0.3">
      <c r="A251" s="14" t="s">
        <v>184</v>
      </c>
      <c r="B251" s="20"/>
      <c r="C251"/>
      <c r="D251"/>
      <c r="E251"/>
      <c r="F251"/>
    </row>
    <row r="252" spans="1:6" s="18" customFormat="1" x14ac:dyDescent="0.3">
      <c r="A252" s="14" t="s">
        <v>326</v>
      </c>
      <c r="B252" s="20"/>
      <c r="C252"/>
      <c r="D252"/>
      <c r="E252"/>
      <c r="F252"/>
    </row>
    <row r="253" spans="1:6" s="18" customFormat="1" x14ac:dyDescent="0.3">
      <c r="A253" s="14">
        <v>4451</v>
      </c>
      <c r="B253" s="20"/>
      <c r="C253"/>
      <c r="D253"/>
      <c r="E253"/>
      <c r="F253"/>
    </row>
    <row r="254" spans="1:6" s="18" customFormat="1" x14ac:dyDescent="0.3">
      <c r="A254" s="30" t="s">
        <v>210</v>
      </c>
      <c r="B254" s="20">
        <v>960000</v>
      </c>
      <c r="C254"/>
      <c r="D254"/>
      <c r="E254"/>
      <c r="F254"/>
    </row>
    <row r="255" spans="1:6" s="18" customFormat="1" x14ac:dyDescent="0.3">
      <c r="A255" s="14" t="s">
        <v>187</v>
      </c>
      <c r="B255" s="20"/>
      <c r="C255"/>
      <c r="D255"/>
      <c r="E255"/>
      <c r="F255"/>
    </row>
    <row r="256" spans="1:6" s="18" customFormat="1" x14ac:dyDescent="0.3">
      <c r="A256" s="14">
        <v>3391</v>
      </c>
      <c r="B256" s="20"/>
      <c r="C256"/>
      <c r="D256"/>
      <c r="E256"/>
      <c r="F256"/>
    </row>
    <row r="257" spans="1:6" s="18" customFormat="1" x14ac:dyDescent="0.3">
      <c r="A257" s="30" t="s">
        <v>78</v>
      </c>
      <c r="B257" s="20">
        <v>1447508.01</v>
      </c>
      <c r="C257"/>
      <c r="D257"/>
      <c r="E257"/>
      <c r="F257"/>
    </row>
    <row r="258" spans="1:6" s="18" customFormat="1" x14ac:dyDescent="0.3">
      <c r="A258" s="14">
        <v>3411</v>
      </c>
      <c r="B258" s="20"/>
      <c r="C258"/>
      <c r="D258"/>
      <c r="E258"/>
      <c r="F258"/>
    </row>
    <row r="259" spans="1:6" s="18" customFormat="1" x14ac:dyDescent="0.3">
      <c r="A259" s="30" t="s">
        <v>340</v>
      </c>
      <c r="B259" s="20">
        <v>2096912.6</v>
      </c>
      <c r="C259"/>
      <c r="D259"/>
      <c r="E259"/>
      <c r="F259"/>
    </row>
    <row r="260" spans="1:6" s="18" customFormat="1" x14ac:dyDescent="0.3">
      <c r="A260" s="14">
        <v>3821</v>
      </c>
      <c r="B260" s="20"/>
      <c r="C260"/>
      <c r="D260"/>
      <c r="E260"/>
      <c r="F260"/>
    </row>
    <row r="261" spans="1:6" s="18" customFormat="1" x14ac:dyDescent="0.3">
      <c r="A261" s="30" t="s">
        <v>102</v>
      </c>
      <c r="B261" s="20">
        <v>364187.8</v>
      </c>
      <c r="C261"/>
      <c r="D261"/>
      <c r="E261"/>
      <c r="F261"/>
    </row>
    <row r="262" spans="1:6" s="18" customFormat="1" x14ac:dyDescent="0.3">
      <c r="A262" s="14">
        <v>3921</v>
      </c>
      <c r="B262" s="20"/>
      <c r="C262"/>
      <c r="D262"/>
      <c r="E262"/>
      <c r="F262"/>
    </row>
    <row r="263" spans="1:6" s="18" customFormat="1" x14ac:dyDescent="0.3">
      <c r="A263" s="30" t="s">
        <v>45</v>
      </c>
      <c r="B263" s="20">
        <v>0</v>
      </c>
      <c r="C263"/>
      <c r="D263"/>
      <c r="E263"/>
      <c r="F263"/>
    </row>
    <row r="264" spans="1:6" s="18" customFormat="1" x14ac:dyDescent="0.3">
      <c r="A264" s="14">
        <v>3922</v>
      </c>
      <c r="B264" s="20"/>
      <c r="C264"/>
      <c r="D264"/>
      <c r="E264"/>
      <c r="F264"/>
    </row>
    <row r="265" spans="1:6" s="18" customFormat="1" x14ac:dyDescent="0.3">
      <c r="A265" s="30" t="s">
        <v>188</v>
      </c>
      <c r="B265" s="20">
        <v>1466168.37</v>
      </c>
      <c r="C265"/>
      <c r="D265"/>
      <c r="E265"/>
      <c r="F265"/>
    </row>
    <row r="266" spans="1:6" s="18" customFormat="1" x14ac:dyDescent="0.3">
      <c r="A266" s="14">
        <v>5811</v>
      </c>
      <c r="B266" s="20"/>
      <c r="C266"/>
      <c r="D266"/>
      <c r="E266"/>
      <c r="F266"/>
    </row>
    <row r="267" spans="1:6" s="18" customFormat="1" x14ac:dyDescent="0.3">
      <c r="A267" s="30" t="s">
        <v>181</v>
      </c>
      <c r="B267" s="20">
        <v>43296155.600000001</v>
      </c>
      <c r="C267"/>
      <c r="D267"/>
      <c r="E267"/>
      <c r="F267"/>
    </row>
    <row r="268" spans="1:6" s="18" customFormat="1" x14ac:dyDescent="0.3">
      <c r="A268" s="14" t="s">
        <v>420</v>
      </c>
      <c r="B268" s="20"/>
      <c r="C268"/>
      <c r="D268"/>
      <c r="E268"/>
      <c r="F268"/>
    </row>
    <row r="269" spans="1:6" s="18" customFormat="1" x14ac:dyDescent="0.3">
      <c r="A269" s="14">
        <v>4481</v>
      </c>
      <c r="B269" s="20"/>
      <c r="C269"/>
      <c r="D269"/>
      <c r="E269"/>
      <c r="F269"/>
    </row>
    <row r="270" spans="1:6" s="18" customFormat="1" x14ac:dyDescent="0.3">
      <c r="A270" s="30" t="s">
        <v>421</v>
      </c>
      <c r="B270" s="20">
        <v>1089485.31</v>
      </c>
      <c r="C270"/>
      <c r="D270"/>
      <c r="E270"/>
      <c r="F270"/>
    </row>
    <row r="271" spans="1:6" s="18" customFormat="1" x14ac:dyDescent="0.3">
      <c r="A271" s="14" t="s">
        <v>336</v>
      </c>
      <c r="B271" s="20"/>
      <c r="C271"/>
      <c r="D271"/>
      <c r="E271"/>
      <c r="F271"/>
    </row>
    <row r="272" spans="1:6" s="18" customFormat="1" x14ac:dyDescent="0.3">
      <c r="A272" s="14" t="s">
        <v>40</v>
      </c>
      <c r="B272" s="20"/>
      <c r="C272"/>
      <c r="D272"/>
      <c r="E272"/>
      <c r="F272"/>
    </row>
    <row r="273" spans="1:6" s="18" customFormat="1" x14ac:dyDescent="0.3">
      <c r="A273" s="14" t="s">
        <v>337</v>
      </c>
      <c r="B273" s="20"/>
      <c r="C273"/>
      <c r="D273"/>
      <c r="E273"/>
      <c r="F273"/>
    </row>
    <row r="274" spans="1:6" s="18" customFormat="1" x14ac:dyDescent="0.3">
      <c r="A274" s="14">
        <v>2111</v>
      </c>
      <c r="B274" s="20"/>
      <c r="C274"/>
      <c r="D274"/>
      <c r="E274"/>
      <c r="F274"/>
    </row>
    <row r="275" spans="1:6" s="18" customFormat="1" x14ac:dyDescent="0.3">
      <c r="A275" s="30" t="s">
        <v>73</v>
      </c>
      <c r="B275" s="20">
        <v>64771.5</v>
      </c>
      <c r="C275"/>
      <c r="D275"/>
      <c r="E275"/>
      <c r="F275"/>
    </row>
    <row r="276" spans="1:6" s="18" customFormat="1" x14ac:dyDescent="0.3">
      <c r="A276" s="14">
        <v>2211</v>
      </c>
      <c r="B276" s="20"/>
      <c r="C276"/>
      <c r="D276"/>
      <c r="E276"/>
      <c r="F276"/>
    </row>
    <row r="277" spans="1:6" s="18" customFormat="1" x14ac:dyDescent="0.3">
      <c r="A277" s="30" t="s">
        <v>234</v>
      </c>
      <c r="B277" s="20">
        <v>2161.0100000000002</v>
      </c>
      <c r="C277"/>
      <c r="D277"/>
      <c r="E277"/>
      <c r="F277"/>
    </row>
    <row r="278" spans="1:6" s="18" customFormat="1" x14ac:dyDescent="0.3">
      <c r="A278" s="14">
        <v>2231</v>
      </c>
      <c r="B278" s="20"/>
      <c r="C278"/>
      <c r="D278"/>
      <c r="E278"/>
      <c r="F278"/>
    </row>
    <row r="279" spans="1:6" s="18" customFormat="1" x14ac:dyDescent="0.3">
      <c r="A279" s="30" t="s">
        <v>338</v>
      </c>
      <c r="B279" s="20">
        <v>0</v>
      </c>
      <c r="C279"/>
      <c r="D279"/>
      <c r="E279"/>
      <c r="F279"/>
    </row>
    <row r="280" spans="1:6" s="18" customFormat="1" x14ac:dyDescent="0.3">
      <c r="A280" s="14">
        <v>2541</v>
      </c>
      <c r="B280" s="20"/>
      <c r="C280"/>
      <c r="D280"/>
      <c r="E280"/>
      <c r="F280"/>
    </row>
    <row r="281" spans="1:6" s="18" customFormat="1" x14ac:dyDescent="0.3">
      <c r="A281" s="30" t="s">
        <v>279</v>
      </c>
      <c r="B281" s="20">
        <v>5500</v>
      </c>
      <c r="C281"/>
      <c r="D281"/>
      <c r="E281"/>
      <c r="F281"/>
    </row>
    <row r="282" spans="1:6" s="18" customFormat="1" x14ac:dyDescent="0.3">
      <c r="A282" s="14">
        <v>2911</v>
      </c>
      <c r="B282" s="20"/>
      <c r="C282"/>
      <c r="D282"/>
      <c r="E282"/>
      <c r="F282"/>
    </row>
    <row r="283" spans="1:6" s="18" customFormat="1" x14ac:dyDescent="0.3">
      <c r="A283" s="30" t="s">
        <v>252</v>
      </c>
      <c r="B283" s="20">
        <v>8842.15</v>
      </c>
      <c r="C283"/>
      <c r="D283"/>
      <c r="E283"/>
      <c r="F283"/>
    </row>
    <row r="284" spans="1:6" s="18" customFormat="1" x14ac:dyDescent="0.3">
      <c r="A284" s="14">
        <v>2941</v>
      </c>
      <c r="B284" s="20"/>
      <c r="C284"/>
      <c r="D284"/>
      <c r="E284"/>
      <c r="F284"/>
    </row>
    <row r="285" spans="1:6" s="18" customFormat="1" x14ac:dyDescent="0.3">
      <c r="A285" s="30" t="s">
        <v>296</v>
      </c>
      <c r="B285" s="20">
        <v>199</v>
      </c>
      <c r="C285"/>
      <c r="D285"/>
      <c r="E285"/>
      <c r="F285"/>
    </row>
    <row r="286" spans="1:6" s="18" customFormat="1" x14ac:dyDescent="0.3">
      <c r="A286" s="14">
        <v>3181</v>
      </c>
      <c r="B286" s="20"/>
      <c r="C286"/>
      <c r="D286"/>
      <c r="E286"/>
      <c r="F286"/>
    </row>
    <row r="287" spans="1:6" s="18" customFormat="1" x14ac:dyDescent="0.3">
      <c r="A287" s="30" t="s">
        <v>232</v>
      </c>
      <c r="B287" s="20">
        <v>3274.18</v>
      </c>
      <c r="C287"/>
      <c r="D287"/>
      <c r="E287"/>
      <c r="F287"/>
    </row>
    <row r="288" spans="1:6" s="18" customFormat="1" x14ac:dyDescent="0.3">
      <c r="A288" s="14">
        <v>3291</v>
      </c>
      <c r="B288" s="20"/>
      <c r="C288"/>
      <c r="D288"/>
      <c r="E288"/>
      <c r="F288"/>
    </row>
    <row r="289" spans="1:6" s="18" customFormat="1" x14ac:dyDescent="0.3">
      <c r="A289" s="30" t="s">
        <v>339</v>
      </c>
      <c r="B289" s="20">
        <v>126633.02</v>
      </c>
      <c r="C289"/>
      <c r="D289"/>
      <c r="E289"/>
      <c r="F289"/>
    </row>
    <row r="290" spans="1:6" s="18" customFormat="1" x14ac:dyDescent="0.3">
      <c r="A290" s="14">
        <v>3311</v>
      </c>
      <c r="B290" s="20"/>
      <c r="C290"/>
      <c r="D290"/>
      <c r="E290"/>
      <c r="F290"/>
    </row>
    <row r="291" spans="1:6" s="18" customFormat="1" x14ac:dyDescent="0.3">
      <c r="A291" s="30" t="s">
        <v>265</v>
      </c>
      <c r="B291" s="20">
        <v>645538.11</v>
      </c>
      <c r="C291"/>
      <c r="D291"/>
      <c r="E291"/>
      <c r="F291"/>
    </row>
    <row r="292" spans="1:6" s="18" customFormat="1" x14ac:dyDescent="0.3">
      <c r="A292" s="14">
        <v>3331</v>
      </c>
      <c r="B292" s="20"/>
      <c r="C292"/>
      <c r="D292"/>
      <c r="E292"/>
      <c r="F292"/>
    </row>
    <row r="293" spans="1:6" s="18" customFormat="1" x14ac:dyDescent="0.3">
      <c r="A293" s="30" t="s">
        <v>299</v>
      </c>
      <c r="B293" s="20">
        <v>2605267.2000000002</v>
      </c>
      <c r="C293"/>
      <c r="D293"/>
      <c r="E293"/>
      <c r="F293"/>
    </row>
    <row r="294" spans="1:6" s="18" customFormat="1" x14ac:dyDescent="0.3">
      <c r="A294" s="14">
        <v>3361</v>
      </c>
      <c r="B294" s="20"/>
      <c r="C294"/>
      <c r="D294"/>
      <c r="E294"/>
      <c r="F294"/>
    </row>
    <row r="295" spans="1:6" s="18" customFormat="1" x14ac:dyDescent="0.3">
      <c r="A295" s="30" t="s">
        <v>70</v>
      </c>
      <c r="B295" s="20">
        <v>4566</v>
      </c>
      <c r="C295"/>
      <c r="D295"/>
      <c r="E295"/>
      <c r="F295"/>
    </row>
    <row r="296" spans="1:6" s="18" customFormat="1" x14ac:dyDescent="0.3">
      <c r="A296" s="14">
        <v>3411</v>
      </c>
      <c r="B296" s="20"/>
      <c r="C296"/>
      <c r="D296"/>
      <c r="E296"/>
      <c r="F296"/>
    </row>
    <row r="297" spans="1:6" s="18" customFormat="1" x14ac:dyDescent="0.3">
      <c r="A297" s="30" t="s">
        <v>340</v>
      </c>
      <c r="B297" s="20">
        <v>12809121.34</v>
      </c>
      <c r="C297"/>
      <c r="D297"/>
      <c r="E297"/>
      <c r="F297"/>
    </row>
    <row r="298" spans="1:6" s="18" customFormat="1" x14ac:dyDescent="0.3">
      <c r="A298" s="14">
        <v>3421</v>
      </c>
      <c r="B298" s="20"/>
      <c r="C298"/>
      <c r="D298"/>
      <c r="E298"/>
      <c r="F298"/>
    </row>
    <row r="299" spans="1:6" s="18" customFormat="1" x14ac:dyDescent="0.3">
      <c r="A299" s="30" t="s">
        <v>342</v>
      </c>
      <c r="B299" s="20">
        <v>64859142.780000001</v>
      </c>
      <c r="C299"/>
      <c r="D299"/>
      <c r="E299"/>
      <c r="F299"/>
    </row>
    <row r="300" spans="1:6" s="18" customFormat="1" x14ac:dyDescent="0.3">
      <c r="A300" s="14">
        <v>3431</v>
      </c>
      <c r="B300" s="20"/>
      <c r="C300"/>
      <c r="D300"/>
      <c r="E300"/>
      <c r="F300"/>
    </row>
    <row r="301" spans="1:6" s="18" customFormat="1" x14ac:dyDescent="0.3">
      <c r="A301" s="30" t="s">
        <v>343</v>
      </c>
      <c r="B301" s="20">
        <v>1700000</v>
      </c>
      <c r="C301"/>
      <c r="D301"/>
      <c r="E301"/>
      <c r="F301"/>
    </row>
    <row r="302" spans="1:6" s="18" customFormat="1" x14ac:dyDescent="0.3">
      <c r="A302" s="14">
        <v>3511</v>
      </c>
      <c r="B302" s="20"/>
      <c r="C302"/>
      <c r="D302"/>
      <c r="E302"/>
      <c r="F302"/>
    </row>
    <row r="303" spans="1:6" s="18" customFormat="1" x14ac:dyDescent="0.3">
      <c r="A303" s="30" t="s">
        <v>344</v>
      </c>
      <c r="B303" s="20">
        <v>16634143.58</v>
      </c>
      <c r="C303"/>
      <c r="D303"/>
      <c r="E303"/>
      <c r="F303"/>
    </row>
    <row r="304" spans="1:6" s="18" customFormat="1" x14ac:dyDescent="0.3">
      <c r="A304" s="14">
        <v>3711</v>
      </c>
      <c r="B304" s="20"/>
      <c r="C304"/>
      <c r="D304"/>
      <c r="E304"/>
      <c r="F304"/>
    </row>
    <row r="305" spans="1:6" s="18" customFormat="1" x14ac:dyDescent="0.3">
      <c r="A305" s="30" t="s">
        <v>303</v>
      </c>
      <c r="B305" s="20">
        <v>29893.9</v>
      </c>
      <c r="C305"/>
      <c r="D305"/>
      <c r="E305"/>
      <c r="F305"/>
    </row>
    <row r="306" spans="1:6" s="18" customFormat="1" x14ac:dyDescent="0.3">
      <c r="A306" s="14">
        <v>3721</v>
      </c>
      <c r="B306" s="20"/>
      <c r="C306"/>
      <c r="D306"/>
      <c r="E306"/>
      <c r="F306"/>
    </row>
    <row r="307" spans="1:6" s="18" customFormat="1" x14ac:dyDescent="0.3">
      <c r="A307" s="30" t="s">
        <v>345</v>
      </c>
      <c r="B307" s="20">
        <v>0</v>
      </c>
      <c r="C307"/>
      <c r="D307"/>
      <c r="E307"/>
      <c r="F307"/>
    </row>
    <row r="308" spans="1:6" s="18" customFormat="1" x14ac:dyDescent="0.3">
      <c r="A308" s="14">
        <v>3751</v>
      </c>
      <c r="B308" s="20"/>
      <c r="C308"/>
      <c r="D308"/>
      <c r="E308"/>
      <c r="F308"/>
    </row>
    <row r="309" spans="1:6" s="18" customFormat="1" x14ac:dyDescent="0.3">
      <c r="A309" s="30" t="s">
        <v>304</v>
      </c>
      <c r="B309" s="20">
        <v>9738.89</v>
      </c>
      <c r="C309"/>
      <c r="D309"/>
      <c r="E309"/>
      <c r="F309"/>
    </row>
    <row r="310" spans="1:6" s="18" customFormat="1" x14ac:dyDescent="0.3">
      <c r="A310" s="14">
        <v>3791</v>
      </c>
      <c r="B310" s="20"/>
      <c r="C310"/>
      <c r="D310"/>
      <c r="E310"/>
      <c r="F310"/>
    </row>
    <row r="311" spans="1:6" s="18" customFormat="1" x14ac:dyDescent="0.3">
      <c r="A311" s="30" t="s">
        <v>291</v>
      </c>
      <c r="B311" s="20">
        <v>1771</v>
      </c>
      <c r="C311"/>
      <c r="D311"/>
      <c r="E311"/>
      <c r="F311"/>
    </row>
    <row r="312" spans="1:6" s="18" customFormat="1" x14ac:dyDescent="0.3">
      <c r="A312" s="14">
        <v>3821</v>
      </c>
      <c r="B312" s="20"/>
      <c r="C312"/>
      <c r="D312"/>
      <c r="E312"/>
      <c r="F312"/>
    </row>
    <row r="313" spans="1:6" s="18" customFormat="1" x14ac:dyDescent="0.3">
      <c r="A313" s="30" t="s">
        <v>102</v>
      </c>
      <c r="B313" s="20">
        <v>0</v>
      </c>
      <c r="C313"/>
      <c r="D313"/>
      <c r="E313"/>
      <c r="F313"/>
    </row>
    <row r="314" spans="1:6" s="18" customFormat="1" x14ac:dyDescent="0.3">
      <c r="A314" s="14">
        <v>3961</v>
      </c>
      <c r="B314" s="20"/>
      <c r="C314"/>
      <c r="D314"/>
      <c r="E314"/>
      <c r="F314"/>
    </row>
    <row r="315" spans="1:6" s="18" customFormat="1" x14ac:dyDescent="0.3">
      <c r="A315" s="30" t="s">
        <v>346</v>
      </c>
      <c r="B315" s="20">
        <v>15940</v>
      </c>
      <c r="C315"/>
      <c r="D315"/>
      <c r="E315"/>
      <c r="F315"/>
    </row>
    <row r="316" spans="1:6" s="18" customFormat="1" x14ac:dyDescent="0.3">
      <c r="A316" s="14">
        <v>5111</v>
      </c>
      <c r="B316" s="20"/>
      <c r="C316"/>
      <c r="D316"/>
      <c r="E316"/>
      <c r="F316"/>
    </row>
    <row r="317" spans="1:6" s="18" customFormat="1" x14ac:dyDescent="0.3">
      <c r="A317" s="30" t="s">
        <v>80</v>
      </c>
      <c r="B317" s="20">
        <v>7598</v>
      </c>
      <c r="C317"/>
      <c r="D317"/>
      <c r="E317"/>
      <c r="F317"/>
    </row>
    <row r="318" spans="1:6" s="18" customFormat="1" x14ac:dyDescent="0.3">
      <c r="A318" s="14">
        <v>5151</v>
      </c>
      <c r="B318" s="20"/>
      <c r="C318"/>
      <c r="D318"/>
      <c r="E318"/>
      <c r="F318"/>
    </row>
    <row r="319" spans="1:6" s="18" customFormat="1" x14ac:dyDescent="0.3">
      <c r="A319" s="30" t="s">
        <v>306</v>
      </c>
      <c r="B319" s="20">
        <v>3852.81</v>
      </c>
      <c r="C319"/>
      <c r="D319"/>
      <c r="E319"/>
      <c r="F319"/>
    </row>
    <row r="320" spans="1:6" s="18" customFormat="1" x14ac:dyDescent="0.3">
      <c r="A320" s="14">
        <v>6131</v>
      </c>
      <c r="B320" s="20"/>
      <c r="C320"/>
      <c r="D320"/>
      <c r="E320"/>
      <c r="F320"/>
    </row>
    <row r="321" spans="1:3" x14ac:dyDescent="0.3">
      <c r="A321" s="30" t="s">
        <v>156</v>
      </c>
      <c r="B321" s="20">
        <v>34168648.600000001</v>
      </c>
      <c r="C321"/>
    </row>
    <row r="322" spans="1:3" x14ac:dyDescent="0.3">
      <c r="A322" s="14">
        <v>6321</v>
      </c>
      <c r="B322" s="20"/>
      <c r="C322"/>
    </row>
    <row r="323" spans="1:3" x14ac:dyDescent="0.3">
      <c r="A323" s="30" t="s">
        <v>348</v>
      </c>
      <c r="B323" s="20">
        <v>99104920.140000001</v>
      </c>
      <c r="C323"/>
    </row>
    <row r="324" spans="1:3" x14ac:dyDescent="0.3">
      <c r="A324" s="14" t="s">
        <v>224</v>
      </c>
      <c r="B324" s="20"/>
      <c r="C324"/>
    </row>
    <row r="325" spans="1:3" x14ac:dyDescent="0.3">
      <c r="A325" s="14" t="s">
        <v>222</v>
      </c>
      <c r="B325" s="20"/>
      <c r="C325"/>
    </row>
    <row r="326" spans="1:3" x14ac:dyDescent="0.3">
      <c r="A326" s="14" t="s">
        <v>225</v>
      </c>
      <c r="B326" s="20"/>
      <c r="C326"/>
    </row>
    <row r="327" spans="1:3" x14ac:dyDescent="0.3">
      <c r="A327" s="14">
        <v>2171</v>
      </c>
      <c r="B327" s="20"/>
      <c r="C327"/>
    </row>
    <row r="328" spans="1:3" x14ac:dyDescent="0.3">
      <c r="A328" s="30" t="s">
        <v>76</v>
      </c>
      <c r="B328" s="20">
        <v>0</v>
      </c>
      <c r="C328"/>
    </row>
    <row r="329" spans="1:3" x14ac:dyDescent="0.3">
      <c r="A329" s="14">
        <v>2221</v>
      </c>
      <c r="B329" s="20"/>
      <c r="C329"/>
    </row>
    <row r="330" spans="1:3" x14ac:dyDescent="0.3">
      <c r="A330" s="30" t="s">
        <v>226</v>
      </c>
      <c r="B330" s="20">
        <v>20000</v>
      </c>
      <c r="C330"/>
    </row>
    <row r="331" spans="1:3" x14ac:dyDescent="0.3">
      <c r="A331" s="14">
        <v>2521</v>
      </c>
      <c r="B331" s="20"/>
      <c r="C331"/>
    </row>
    <row r="332" spans="1:3" x14ac:dyDescent="0.3">
      <c r="A332" s="30" t="s">
        <v>227</v>
      </c>
      <c r="B332" s="20">
        <v>0</v>
      </c>
      <c r="C332"/>
    </row>
    <row r="333" spans="1:3" x14ac:dyDescent="0.3">
      <c r="A333" s="14">
        <v>2591</v>
      </c>
      <c r="B333" s="20"/>
      <c r="C333"/>
    </row>
    <row r="334" spans="1:3" x14ac:dyDescent="0.3">
      <c r="A334" s="30" t="s">
        <v>228</v>
      </c>
      <c r="B334" s="20">
        <v>3757792.84</v>
      </c>
      <c r="C334"/>
    </row>
    <row r="335" spans="1:3" x14ac:dyDescent="0.3">
      <c r="A335" s="14">
        <v>3391</v>
      </c>
      <c r="B335" s="20"/>
      <c r="C335"/>
    </row>
    <row r="336" spans="1:3" x14ac:dyDescent="0.3">
      <c r="A336" s="30" t="s">
        <v>78</v>
      </c>
      <c r="B336" s="20">
        <v>0</v>
      </c>
      <c r="C336"/>
    </row>
    <row r="337" spans="1:3" x14ac:dyDescent="0.3">
      <c r="A337" s="14">
        <v>3821</v>
      </c>
      <c r="B337" s="20"/>
      <c r="C337"/>
    </row>
    <row r="338" spans="1:3" x14ac:dyDescent="0.3">
      <c r="A338" s="30" t="s">
        <v>102</v>
      </c>
      <c r="B338" s="20">
        <v>599981</v>
      </c>
      <c r="C338"/>
    </row>
    <row r="339" spans="1:3" x14ac:dyDescent="0.3">
      <c r="A339" s="14">
        <v>4211</v>
      </c>
      <c r="B339" s="20"/>
      <c r="C339"/>
    </row>
    <row r="340" spans="1:3" x14ac:dyDescent="0.3">
      <c r="A340" s="30" t="s">
        <v>208</v>
      </c>
      <c r="B340" s="20">
        <v>398400</v>
      </c>
      <c r="C340"/>
    </row>
    <row r="341" spans="1:3" x14ac:dyDescent="0.3">
      <c r="A341" s="14">
        <v>4411</v>
      </c>
      <c r="B341" s="20"/>
      <c r="C341"/>
    </row>
    <row r="342" spans="1:3" x14ac:dyDescent="0.3">
      <c r="A342" s="30" t="s">
        <v>104</v>
      </c>
      <c r="B342" s="20">
        <v>361439.79</v>
      </c>
      <c r="C342"/>
    </row>
    <row r="343" spans="1:3" x14ac:dyDescent="0.3">
      <c r="A343" s="14">
        <v>5671</v>
      </c>
      <c r="B343" s="20"/>
      <c r="C343"/>
    </row>
    <row r="344" spans="1:3" x14ac:dyDescent="0.3">
      <c r="A344" s="30" t="s">
        <v>230</v>
      </c>
      <c r="B344" s="20">
        <v>0</v>
      </c>
      <c r="C344"/>
    </row>
    <row r="345" spans="1:3" x14ac:dyDescent="0.3">
      <c r="A345" s="14">
        <v>5781</v>
      </c>
      <c r="B345" s="20"/>
      <c r="C345"/>
    </row>
    <row r="346" spans="1:3" x14ac:dyDescent="0.3">
      <c r="A346" s="30" t="s">
        <v>231</v>
      </c>
      <c r="B346" s="20">
        <v>0</v>
      </c>
      <c r="C346"/>
    </row>
    <row r="347" spans="1:3" x14ac:dyDescent="0.3">
      <c r="A347" s="14" t="s">
        <v>409</v>
      </c>
      <c r="B347" s="20"/>
      <c r="C347"/>
    </row>
    <row r="348" spans="1:3" x14ac:dyDescent="0.3">
      <c r="A348" s="14" t="s">
        <v>134</v>
      </c>
      <c r="B348" s="20"/>
      <c r="C348"/>
    </row>
    <row r="349" spans="1:3" x14ac:dyDescent="0.3">
      <c r="A349" s="14" t="s">
        <v>410</v>
      </c>
      <c r="B349" s="20"/>
      <c r="C349"/>
    </row>
    <row r="350" spans="1:3" x14ac:dyDescent="0.3">
      <c r="A350" s="14">
        <v>2221</v>
      </c>
      <c r="B350" s="20"/>
      <c r="C350"/>
    </row>
    <row r="351" spans="1:3" x14ac:dyDescent="0.3">
      <c r="A351" s="30" t="s">
        <v>226</v>
      </c>
      <c r="B351" s="20">
        <v>59000</v>
      </c>
      <c r="C351"/>
    </row>
    <row r="352" spans="1:3" x14ac:dyDescent="0.3">
      <c r="A352" s="14">
        <v>2721</v>
      </c>
      <c r="B352" s="20"/>
      <c r="C352"/>
    </row>
    <row r="353" spans="1:3" x14ac:dyDescent="0.3">
      <c r="A353" s="30" t="s">
        <v>251</v>
      </c>
      <c r="B353" s="20">
        <v>33872.230000000003</v>
      </c>
      <c r="C353"/>
    </row>
    <row r="354" spans="1:3" x14ac:dyDescent="0.3">
      <c r="A354" s="14">
        <v>2911</v>
      </c>
      <c r="B354" s="20"/>
      <c r="C354"/>
    </row>
    <row r="355" spans="1:3" x14ac:dyDescent="0.3">
      <c r="A355" s="30" t="s">
        <v>252</v>
      </c>
      <c r="B355" s="20">
        <v>49938</v>
      </c>
      <c r="C355"/>
    </row>
    <row r="356" spans="1:3" x14ac:dyDescent="0.3">
      <c r="A356" s="14">
        <v>3571</v>
      </c>
      <c r="B356" s="20"/>
      <c r="C356"/>
    </row>
    <row r="357" spans="1:3" x14ac:dyDescent="0.3">
      <c r="A357" s="30" t="s">
        <v>267</v>
      </c>
      <c r="B357" s="20">
        <v>197664</v>
      </c>
      <c r="C357"/>
    </row>
    <row r="358" spans="1:3" x14ac:dyDescent="0.3">
      <c r="A358" s="14" t="s">
        <v>240</v>
      </c>
      <c r="B358" s="20"/>
      <c r="C358"/>
    </row>
    <row r="359" spans="1:3" x14ac:dyDescent="0.3">
      <c r="A359" s="14" t="s">
        <v>184</v>
      </c>
      <c r="B359" s="20"/>
      <c r="C359"/>
    </row>
    <row r="360" spans="1:3" x14ac:dyDescent="0.3">
      <c r="A360" s="14" t="s">
        <v>241</v>
      </c>
      <c r="B360" s="20"/>
      <c r="C360"/>
    </row>
    <row r="361" spans="1:3" x14ac:dyDescent="0.3">
      <c r="A361" s="14">
        <v>4411</v>
      </c>
      <c r="B361" s="20"/>
      <c r="C361"/>
    </row>
    <row r="362" spans="1:3" x14ac:dyDescent="0.3">
      <c r="A362" s="30" t="s">
        <v>104</v>
      </c>
      <c r="B362" s="20">
        <v>4432000</v>
      </c>
      <c r="C362"/>
    </row>
    <row r="363" spans="1:3" x14ac:dyDescent="0.3">
      <c r="A363" s="14" t="s">
        <v>163</v>
      </c>
      <c r="B363" s="20"/>
      <c r="C363"/>
    </row>
    <row r="364" spans="1:3" x14ac:dyDescent="0.3">
      <c r="A364" s="14" t="s">
        <v>134</v>
      </c>
      <c r="B364" s="20"/>
      <c r="C364"/>
    </row>
    <row r="365" spans="1:3" x14ac:dyDescent="0.3">
      <c r="A365" s="14" t="s">
        <v>422</v>
      </c>
      <c r="B365" s="20"/>
      <c r="C365"/>
    </row>
    <row r="366" spans="1:3" x14ac:dyDescent="0.3">
      <c r="A366" s="14">
        <v>2211</v>
      </c>
      <c r="B366" s="20"/>
      <c r="C366"/>
    </row>
    <row r="367" spans="1:3" x14ac:dyDescent="0.3">
      <c r="A367" s="30" t="s">
        <v>234</v>
      </c>
      <c r="B367" s="20">
        <v>270000</v>
      </c>
      <c r="C367"/>
    </row>
    <row r="368" spans="1:3" x14ac:dyDescent="0.3">
      <c r="A368" s="14">
        <v>2231</v>
      </c>
      <c r="B368" s="20"/>
      <c r="C368"/>
    </row>
    <row r="369" spans="1:3" x14ac:dyDescent="0.3">
      <c r="A369" s="30" t="s">
        <v>338</v>
      </c>
      <c r="B369" s="20">
        <v>4955.41</v>
      </c>
      <c r="C369"/>
    </row>
    <row r="370" spans="1:3" x14ac:dyDescent="0.3">
      <c r="A370" s="14">
        <v>2461</v>
      </c>
      <c r="B370" s="20"/>
      <c r="C370"/>
    </row>
    <row r="371" spans="1:3" x14ac:dyDescent="0.3">
      <c r="A371" s="30" t="s">
        <v>249</v>
      </c>
      <c r="B371" s="20">
        <v>0</v>
      </c>
      <c r="C371"/>
    </row>
    <row r="372" spans="1:3" x14ac:dyDescent="0.3">
      <c r="A372" s="14">
        <v>2471</v>
      </c>
      <c r="B372" s="20"/>
      <c r="C372"/>
    </row>
    <row r="373" spans="1:3" x14ac:dyDescent="0.3">
      <c r="A373" s="30" t="s">
        <v>260</v>
      </c>
      <c r="B373" s="20">
        <v>279.44</v>
      </c>
      <c r="C373"/>
    </row>
    <row r="374" spans="1:3" x14ac:dyDescent="0.3">
      <c r="A374" s="14">
        <v>2921</v>
      </c>
      <c r="B374" s="20"/>
      <c r="C374"/>
    </row>
    <row r="375" spans="1:3" x14ac:dyDescent="0.3">
      <c r="A375" s="30" t="s">
        <v>290</v>
      </c>
      <c r="B375" s="20">
        <v>126.97</v>
      </c>
      <c r="C375"/>
    </row>
    <row r="376" spans="1:3" x14ac:dyDescent="0.3">
      <c r="A376" s="14">
        <v>2961</v>
      </c>
      <c r="B376" s="20"/>
      <c r="C376"/>
    </row>
    <row r="377" spans="1:3" x14ac:dyDescent="0.3">
      <c r="A377" s="30" t="s">
        <v>380</v>
      </c>
      <c r="B377" s="20">
        <v>11634.8</v>
      </c>
      <c r="C377"/>
    </row>
    <row r="378" spans="1:3" x14ac:dyDescent="0.3">
      <c r="A378" s="14">
        <v>3571</v>
      </c>
      <c r="B378" s="20"/>
      <c r="C378"/>
    </row>
    <row r="379" spans="1:3" x14ac:dyDescent="0.3">
      <c r="A379" s="30" t="s">
        <v>267</v>
      </c>
      <c r="B379" s="20">
        <v>20000</v>
      </c>
      <c r="C379"/>
    </row>
    <row r="380" spans="1:3" x14ac:dyDescent="0.3">
      <c r="A380" s="14">
        <v>3821</v>
      </c>
      <c r="B380" s="20"/>
      <c r="C380"/>
    </row>
    <row r="381" spans="1:3" x14ac:dyDescent="0.3">
      <c r="A381" s="30" t="s">
        <v>102</v>
      </c>
      <c r="B381" s="20">
        <v>47281.599999999999</v>
      </c>
      <c r="C381"/>
    </row>
    <row r="382" spans="1:3" x14ac:dyDescent="0.3">
      <c r="A382" s="14" t="s">
        <v>423</v>
      </c>
      <c r="B382" s="20"/>
    </row>
    <row r="383" spans="1:3" x14ac:dyDescent="0.3">
      <c r="A383" s="14">
        <v>2531</v>
      </c>
      <c r="B383" s="20"/>
    </row>
    <row r="384" spans="1:3" x14ac:dyDescent="0.3">
      <c r="A384" s="30" t="s">
        <v>278</v>
      </c>
      <c r="B384" s="20">
        <v>25640.15</v>
      </c>
    </row>
    <row r="385" spans="1:2" x14ac:dyDescent="0.3">
      <c r="A385" s="14">
        <v>2541</v>
      </c>
      <c r="B385" s="20"/>
    </row>
    <row r="386" spans="1:2" x14ac:dyDescent="0.3">
      <c r="A386" s="30" t="s">
        <v>279</v>
      </c>
      <c r="B386" s="20">
        <v>44217.08</v>
      </c>
    </row>
    <row r="387" spans="1:2" x14ac:dyDescent="0.3">
      <c r="A387" s="14">
        <v>2721</v>
      </c>
      <c r="B387" s="20"/>
    </row>
    <row r="388" spans="1:2" x14ac:dyDescent="0.3">
      <c r="A388" s="30" t="s">
        <v>251</v>
      </c>
      <c r="B388" s="20">
        <v>1979577.12</v>
      </c>
    </row>
    <row r="389" spans="1:2" x14ac:dyDescent="0.3">
      <c r="A389" s="14">
        <v>2911</v>
      </c>
      <c r="B389" s="20"/>
    </row>
    <row r="390" spans="1:2" x14ac:dyDescent="0.3">
      <c r="A390" s="30" t="s">
        <v>252</v>
      </c>
      <c r="B390" s="20">
        <v>17650.86</v>
      </c>
    </row>
    <row r="391" spans="1:2" x14ac:dyDescent="0.3">
      <c r="A391" s="14">
        <v>5651</v>
      </c>
      <c r="B391" s="20"/>
    </row>
    <row r="392" spans="1:2" x14ac:dyDescent="0.3">
      <c r="A392" s="30" t="s">
        <v>310</v>
      </c>
      <c r="B392" s="20">
        <v>71050</v>
      </c>
    </row>
    <row r="393" spans="1:2" x14ac:dyDescent="0.3">
      <c r="A393" s="14">
        <v>5691</v>
      </c>
      <c r="B393" s="20"/>
    </row>
    <row r="394" spans="1:2" x14ac:dyDescent="0.3">
      <c r="A394" s="30" t="s">
        <v>129</v>
      </c>
      <c r="B394" s="20">
        <v>1581950</v>
      </c>
    </row>
    <row r="395" spans="1:2" x14ac:dyDescent="0.3">
      <c r="A395" s="14" t="s">
        <v>164</v>
      </c>
      <c r="B395" s="20"/>
    </row>
    <row r="396" spans="1:2" x14ac:dyDescent="0.3">
      <c r="A396" s="14">
        <v>3251</v>
      </c>
      <c r="B396" s="20"/>
    </row>
    <row r="397" spans="1:2" x14ac:dyDescent="0.3">
      <c r="A397" s="30" t="s">
        <v>148</v>
      </c>
      <c r="B397" s="20">
        <v>9003456</v>
      </c>
    </row>
    <row r="398" spans="1:2" x14ac:dyDescent="0.3">
      <c r="A398" s="14" t="s">
        <v>54</v>
      </c>
      <c r="B398" s="20"/>
    </row>
    <row r="399" spans="1:2" x14ac:dyDescent="0.3">
      <c r="A399" s="14" t="s">
        <v>40</v>
      </c>
      <c r="B399" s="20"/>
    </row>
    <row r="400" spans="1:2" x14ac:dyDescent="0.3">
      <c r="A400" s="14" t="s">
        <v>71</v>
      </c>
      <c r="B400" s="20"/>
    </row>
    <row r="401" spans="1:2" x14ac:dyDescent="0.3">
      <c r="A401" s="14">
        <v>1211</v>
      </c>
      <c r="B401" s="20"/>
    </row>
    <row r="402" spans="1:2" x14ac:dyDescent="0.3">
      <c r="A402" s="30" t="s">
        <v>72</v>
      </c>
      <c r="B402" s="20">
        <v>960000</v>
      </c>
    </row>
    <row r="403" spans="1:2" x14ac:dyDescent="0.3">
      <c r="A403" s="14">
        <v>2111</v>
      </c>
      <c r="B403" s="20"/>
    </row>
    <row r="404" spans="1:2" x14ac:dyDescent="0.3">
      <c r="A404" s="30" t="s">
        <v>73</v>
      </c>
      <c r="B404" s="20">
        <v>2385496.9</v>
      </c>
    </row>
    <row r="405" spans="1:2" x14ac:dyDescent="0.3">
      <c r="A405" s="14">
        <v>2121</v>
      </c>
      <c r="B405" s="20"/>
    </row>
    <row r="406" spans="1:2" x14ac:dyDescent="0.3">
      <c r="A406" s="30" t="s">
        <v>74</v>
      </c>
      <c r="B406" s="20">
        <v>7571</v>
      </c>
    </row>
    <row r="407" spans="1:2" x14ac:dyDescent="0.3">
      <c r="A407" s="14">
        <v>2141</v>
      </c>
      <c r="B407" s="20"/>
    </row>
    <row r="408" spans="1:2" x14ac:dyDescent="0.3">
      <c r="A408" s="30" t="s">
        <v>75</v>
      </c>
      <c r="B408" s="20">
        <v>25289.15</v>
      </c>
    </row>
    <row r="409" spans="1:2" x14ac:dyDescent="0.3">
      <c r="A409" s="14">
        <v>2151</v>
      </c>
      <c r="B409" s="20"/>
    </row>
    <row r="410" spans="1:2" x14ac:dyDescent="0.3">
      <c r="A410" s="30" t="s">
        <v>311</v>
      </c>
      <c r="B410" s="20">
        <v>420</v>
      </c>
    </row>
    <row r="411" spans="1:2" x14ac:dyDescent="0.3">
      <c r="A411" s="14">
        <v>2161</v>
      </c>
      <c r="B411" s="20"/>
    </row>
    <row r="412" spans="1:2" x14ac:dyDescent="0.3">
      <c r="A412" s="30" t="s">
        <v>247</v>
      </c>
      <c r="B412" s="20">
        <v>2153994.9900000002</v>
      </c>
    </row>
    <row r="413" spans="1:2" x14ac:dyDescent="0.3">
      <c r="A413" s="14">
        <v>2171</v>
      </c>
      <c r="B413" s="20"/>
    </row>
    <row r="414" spans="1:2" x14ac:dyDescent="0.3">
      <c r="A414" s="30" t="s">
        <v>76</v>
      </c>
      <c r="B414" s="20">
        <v>3000</v>
      </c>
    </row>
    <row r="415" spans="1:2" x14ac:dyDescent="0.3">
      <c r="A415" s="14">
        <v>2211</v>
      </c>
      <c r="B415" s="20"/>
    </row>
    <row r="416" spans="1:2" x14ac:dyDescent="0.3">
      <c r="A416" s="30" t="s">
        <v>234</v>
      </c>
      <c r="B416" s="20">
        <v>338812.5</v>
      </c>
    </row>
    <row r="417" spans="1:2" x14ac:dyDescent="0.3">
      <c r="A417" s="14">
        <v>2411</v>
      </c>
      <c r="B417" s="20"/>
    </row>
    <row r="418" spans="1:2" x14ac:dyDescent="0.3">
      <c r="A418" s="30" t="s">
        <v>259</v>
      </c>
      <c r="B418" s="20">
        <v>159921.60000000001</v>
      </c>
    </row>
    <row r="419" spans="1:2" x14ac:dyDescent="0.3">
      <c r="A419" s="14">
        <v>2421</v>
      </c>
      <c r="B419" s="20"/>
    </row>
    <row r="420" spans="1:2" x14ac:dyDescent="0.3">
      <c r="A420" s="30" t="s">
        <v>248</v>
      </c>
      <c r="B420" s="20">
        <v>413156.81</v>
      </c>
    </row>
    <row r="421" spans="1:2" x14ac:dyDescent="0.3">
      <c r="A421" s="14">
        <v>2451</v>
      </c>
      <c r="B421" s="20"/>
    </row>
    <row r="422" spans="1:2" x14ac:dyDescent="0.3">
      <c r="A422" s="30" t="s">
        <v>379</v>
      </c>
      <c r="B422" s="20">
        <v>48708.4</v>
      </c>
    </row>
    <row r="423" spans="1:2" x14ac:dyDescent="0.3">
      <c r="A423" s="14">
        <v>2461</v>
      </c>
      <c r="B423" s="20"/>
    </row>
    <row r="424" spans="1:2" x14ac:dyDescent="0.3">
      <c r="A424" s="30" t="s">
        <v>249</v>
      </c>
      <c r="B424" s="20">
        <v>166517.46</v>
      </c>
    </row>
    <row r="425" spans="1:2" x14ac:dyDescent="0.3">
      <c r="A425" s="14">
        <v>2471</v>
      </c>
      <c r="B425" s="20"/>
    </row>
    <row r="426" spans="1:2" x14ac:dyDescent="0.3">
      <c r="A426" s="30" t="s">
        <v>260</v>
      </c>
      <c r="B426" s="20">
        <v>18492.419999999998</v>
      </c>
    </row>
    <row r="427" spans="1:2" x14ac:dyDescent="0.3">
      <c r="A427" s="14">
        <v>2491</v>
      </c>
      <c r="B427" s="20"/>
    </row>
    <row r="428" spans="1:2" x14ac:dyDescent="0.3">
      <c r="A428" s="30" t="s">
        <v>250</v>
      </c>
      <c r="B428" s="20">
        <v>399569.41</v>
      </c>
    </row>
    <row r="429" spans="1:2" x14ac:dyDescent="0.3">
      <c r="A429" s="14">
        <v>2521</v>
      </c>
      <c r="B429" s="20"/>
    </row>
    <row r="430" spans="1:2" x14ac:dyDescent="0.3">
      <c r="A430" s="30" t="s">
        <v>227</v>
      </c>
      <c r="B430" s="20">
        <v>90467.34</v>
      </c>
    </row>
    <row r="431" spans="1:2" x14ac:dyDescent="0.3">
      <c r="A431" s="14">
        <v>2561</v>
      </c>
      <c r="B431" s="20"/>
    </row>
    <row r="432" spans="1:2" x14ac:dyDescent="0.3">
      <c r="A432" s="30" t="s">
        <v>263</v>
      </c>
      <c r="B432" s="20">
        <v>2807</v>
      </c>
    </row>
    <row r="433" spans="1:2" x14ac:dyDescent="0.3">
      <c r="A433" s="14">
        <v>2611</v>
      </c>
      <c r="B433" s="20"/>
    </row>
    <row r="434" spans="1:2" x14ac:dyDescent="0.3">
      <c r="A434" s="30" t="s">
        <v>77</v>
      </c>
      <c r="B434" s="20">
        <v>49450424.159999996</v>
      </c>
    </row>
    <row r="435" spans="1:2" x14ac:dyDescent="0.3">
      <c r="A435" s="14">
        <v>2711</v>
      </c>
      <c r="B435" s="20"/>
    </row>
    <row r="436" spans="1:2" x14ac:dyDescent="0.3">
      <c r="A436" s="30" t="s">
        <v>67</v>
      </c>
      <c r="B436" s="20">
        <v>7650</v>
      </c>
    </row>
    <row r="437" spans="1:2" x14ac:dyDescent="0.3">
      <c r="A437" s="14">
        <v>2721</v>
      </c>
      <c r="B437" s="20"/>
    </row>
    <row r="438" spans="1:2" x14ac:dyDescent="0.3">
      <c r="A438" s="30" t="s">
        <v>251</v>
      </c>
      <c r="B438" s="20">
        <v>4365.1499999999996</v>
      </c>
    </row>
    <row r="439" spans="1:2" x14ac:dyDescent="0.3">
      <c r="A439" s="14">
        <v>2911</v>
      </c>
      <c r="B439" s="20"/>
    </row>
    <row r="440" spans="1:2" x14ac:dyDescent="0.3">
      <c r="A440" s="30" t="s">
        <v>252</v>
      </c>
      <c r="B440" s="20">
        <v>131946.53</v>
      </c>
    </row>
    <row r="441" spans="1:2" x14ac:dyDescent="0.3">
      <c r="A441" s="14">
        <v>2921</v>
      </c>
      <c r="B441" s="20"/>
    </row>
    <row r="442" spans="1:2" x14ac:dyDescent="0.3">
      <c r="A442" s="30" t="s">
        <v>290</v>
      </c>
      <c r="B442" s="20">
        <v>96085.94</v>
      </c>
    </row>
    <row r="443" spans="1:2" x14ac:dyDescent="0.3">
      <c r="A443" s="14">
        <v>2961</v>
      </c>
      <c r="B443" s="20"/>
    </row>
    <row r="444" spans="1:2" x14ac:dyDescent="0.3">
      <c r="A444" s="30" t="s">
        <v>380</v>
      </c>
      <c r="B444" s="20">
        <v>384521.67</v>
      </c>
    </row>
    <row r="445" spans="1:2" x14ac:dyDescent="0.3">
      <c r="A445" s="14">
        <v>2981</v>
      </c>
      <c r="B445" s="20"/>
    </row>
    <row r="446" spans="1:2" x14ac:dyDescent="0.3">
      <c r="A446" s="30" t="s">
        <v>253</v>
      </c>
      <c r="B446" s="20">
        <v>803539.38</v>
      </c>
    </row>
    <row r="447" spans="1:2" x14ac:dyDescent="0.3">
      <c r="A447" s="14">
        <v>3111</v>
      </c>
      <c r="B447" s="20"/>
    </row>
    <row r="448" spans="1:2" x14ac:dyDescent="0.3">
      <c r="A448" s="30" t="s">
        <v>144</v>
      </c>
      <c r="B448" s="20">
        <v>6615702.9199999999</v>
      </c>
    </row>
    <row r="449" spans="1:2" x14ac:dyDescent="0.3">
      <c r="A449" s="14">
        <v>3141</v>
      </c>
      <c r="B449" s="20"/>
    </row>
    <row r="450" spans="1:2" x14ac:dyDescent="0.3">
      <c r="A450" s="30" t="s">
        <v>298</v>
      </c>
      <c r="B450" s="20">
        <v>599999.56000000006</v>
      </c>
    </row>
    <row r="451" spans="1:2" x14ac:dyDescent="0.3">
      <c r="A451" s="14">
        <v>3161</v>
      </c>
      <c r="B451" s="20"/>
    </row>
    <row r="452" spans="1:2" x14ac:dyDescent="0.3">
      <c r="A452" s="30" t="s">
        <v>178</v>
      </c>
      <c r="B452" s="20">
        <v>2593760</v>
      </c>
    </row>
    <row r="453" spans="1:2" x14ac:dyDescent="0.3">
      <c r="A453" s="14">
        <v>3221</v>
      </c>
      <c r="B453" s="20"/>
    </row>
    <row r="454" spans="1:2" x14ac:dyDescent="0.3">
      <c r="A454" s="30" t="s">
        <v>381</v>
      </c>
      <c r="B454" s="20">
        <v>2273560.91</v>
      </c>
    </row>
    <row r="455" spans="1:2" x14ac:dyDescent="0.3">
      <c r="A455" s="14">
        <v>3231</v>
      </c>
      <c r="B455" s="20"/>
    </row>
    <row r="456" spans="1:2" x14ac:dyDescent="0.3">
      <c r="A456" s="30" t="s">
        <v>312</v>
      </c>
      <c r="B456" s="20">
        <v>0</v>
      </c>
    </row>
    <row r="457" spans="1:2" x14ac:dyDescent="0.3">
      <c r="A457" s="14">
        <v>3251</v>
      </c>
      <c r="B457" s="20"/>
    </row>
    <row r="458" spans="1:2" x14ac:dyDescent="0.3">
      <c r="A458" s="30" t="s">
        <v>148</v>
      </c>
      <c r="B458" s="20">
        <v>107871418.39999999</v>
      </c>
    </row>
    <row r="459" spans="1:2" x14ac:dyDescent="0.3">
      <c r="A459" s="14">
        <v>3291</v>
      </c>
      <c r="B459" s="20"/>
    </row>
    <row r="460" spans="1:2" x14ac:dyDescent="0.3">
      <c r="A460" s="30" t="s">
        <v>339</v>
      </c>
      <c r="B460" s="20">
        <v>0</v>
      </c>
    </row>
    <row r="461" spans="1:2" x14ac:dyDescent="0.3">
      <c r="A461" s="14">
        <v>3311</v>
      </c>
      <c r="B461" s="20"/>
    </row>
    <row r="462" spans="1:2" x14ac:dyDescent="0.3">
      <c r="A462" s="30" t="s">
        <v>265</v>
      </c>
      <c r="B462" s="20">
        <v>225620</v>
      </c>
    </row>
    <row r="463" spans="1:2" x14ac:dyDescent="0.3">
      <c r="A463" s="14">
        <v>3321</v>
      </c>
      <c r="B463" s="20"/>
    </row>
    <row r="464" spans="1:2" x14ac:dyDescent="0.3">
      <c r="A464" s="30" t="s">
        <v>168</v>
      </c>
      <c r="B464" s="20">
        <v>68987.75</v>
      </c>
    </row>
    <row r="465" spans="1:2" x14ac:dyDescent="0.3">
      <c r="A465" s="14">
        <v>3331</v>
      </c>
      <c r="B465" s="20"/>
    </row>
    <row r="466" spans="1:2" x14ac:dyDescent="0.3">
      <c r="A466" s="30" t="s">
        <v>299</v>
      </c>
      <c r="B466" s="20">
        <v>69600</v>
      </c>
    </row>
    <row r="467" spans="1:2" x14ac:dyDescent="0.3">
      <c r="A467" s="14">
        <v>3341</v>
      </c>
      <c r="B467" s="20"/>
    </row>
    <row r="468" spans="1:2" x14ac:dyDescent="0.3">
      <c r="A468" s="30" t="s">
        <v>118</v>
      </c>
      <c r="B468" s="20">
        <v>252380.5</v>
      </c>
    </row>
    <row r="469" spans="1:2" x14ac:dyDescent="0.3">
      <c r="A469" s="14">
        <v>3361</v>
      </c>
      <c r="B469" s="20"/>
    </row>
    <row r="470" spans="1:2" x14ac:dyDescent="0.3">
      <c r="A470" s="30" t="s">
        <v>70</v>
      </c>
      <c r="B470" s="20">
        <v>16325.26</v>
      </c>
    </row>
    <row r="471" spans="1:2" x14ac:dyDescent="0.3">
      <c r="A471" s="14">
        <v>3371</v>
      </c>
      <c r="B471" s="20"/>
    </row>
    <row r="472" spans="1:2" x14ac:dyDescent="0.3">
      <c r="A472" s="30" t="s">
        <v>385</v>
      </c>
      <c r="B472" s="20">
        <v>20885568</v>
      </c>
    </row>
    <row r="473" spans="1:2" x14ac:dyDescent="0.3">
      <c r="A473" s="14">
        <v>3391</v>
      </c>
      <c r="B473" s="20"/>
    </row>
    <row r="474" spans="1:2" x14ac:dyDescent="0.3">
      <c r="A474" s="30" t="s">
        <v>78</v>
      </c>
      <c r="B474" s="20">
        <v>81973.740000000005</v>
      </c>
    </row>
    <row r="475" spans="1:2" x14ac:dyDescent="0.3">
      <c r="A475" s="14">
        <v>3441</v>
      </c>
      <c r="B475" s="20"/>
    </row>
    <row r="476" spans="1:2" x14ac:dyDescent="0.3">
      <c r="A476" s="30" t="s">
        <v>386</v>
      </c>
      <c r="B476" s="20">
        <v>138003.72</v>
      </c>
    </row>
    <row r="477" spans="1:2" x14ac:dyDescent="0.3">
      <c r="A477" s="14">
        <v>3451</v>
      </c>
      <c r="B477" s="20"/>
    </row>
    <row r="478" spans="1:2" x14ac:dyDescent="0.3">
      <c r="A478" s="30" t="s">
        <v>387</v>
      </c>
      <c r="B478" s="20">
        <v>5375561.7699999996</v>
      </c>
    </row>
    <row r="479" spans="1:2" x14ac:dyDescent="0.3">
      <c r="A479" s="14">
        <v>3481</v>
      </c>
      <c r="B479" s="20"/>
    </row>
    <row r="480" spans="1:2" x14ac:dyDescent="0.3">
      <c r="A480" s="30" t="s">
        <v>388</v>
      </c>
      <c r="B480" s="20">
        <v>942378.39</v>
      </c>
    </row>
    <row r="481" spans="1:2" x14ac:dyDescent="0.3">
      <c r="A481" s="14">
        <v>3511</v>
      </c>
      <c r="B481" s="20"/>
    </row>
    <row r="482" spans="1:2" x14ac:dyDescent="0.3">
      <c r="A482" s="30" t="s">
        <v>344</v>
      </c>
      <c r="B482" s="20">
        <v>126578.04</v>
      </c>
    </row>
    <row r="483" spans="1:2" x14ac:dyDescent="0.3">
      <c r="A483" s="14">
        <v>3521</v>
      </c>
      <c r="B483" s="20"/>
    </row>
    <row r="484" spans="1:2" x14ac:dyDescent="0.3">
      <c r="A484" s="30" t="s">
        <v>301</v>
      </c>
      <c r="B484" s="20">
        <v>14913.43</v>
      </c>
    </row>
    <row r="485" spans="1:2" x14ac:dyDescent="0.3">
      <c r="A485" s="14">
        <v>3551</v>
      </c>
      <c r="B485" s="20"/>
    </row>
    <row r="486" spans="1:2" x14ac:dyDescent="0.3">
      <c r="A486" s="30" t="s">
        <v>174</v>
      </c>
      <c r="B486" s="20">
        <v>14496565.4</v>
      </c>
    </row>
    <row r="487" spans="1:2" x14ac:dyDescent="0.3">
      <c r="A487" s="14">
        <v>3571</v>
      </c>
      <c r="B487" s="20"/>
    </row>
    <row r="488" spans="1:2" x14ac:dyDescent="0.3">
      <c r="A488" s="30" t="s">
        <v>267</v>
      </c>
      <c r="B488" s="20">
        <v>33425030.780000001</v>
      </c>
    </row>
    <row r="489" spans="1:2" x14ac:dyDescent="0.3">
      <c r="A489" s="14">
        <v>3631</v>
      </c>
      <c r="B489" s="20"/>
    </row>
    <row r="490" spans="1:2" x14ac:dyDescent="0.3">
      <c r="A490" s="30" t="s">
        <v>389</v>
      </c>
      <c r="B490" s="20">
        <v>4866666.55</v>
      </c>
    </row>
    <row r="491" spans="1:2" x14ac:dyDescent="0.3">
      <c r="A491" s="14">
        <v>3821</v>
      </c>
      <c r="B491" s="20"/>
    </row>
    <row r="492" spans="1:2" x14ac:dyDescent="0.3">
      <c r="A492" s="30" t="s">
        <v>102</v>
      </c>
      <c r="B492" s="20">
        <v>628841.84</v>
      </c>
    </row>
    <row r="493" spans="1:2" x14ac:dyDescent="0.3">
      <c r="A493" s="14">
        <v>3911</v>
      </c>
      <c r="B493" s="20"/>
    </row>
    <row r="494" spans="1:2" x14ac:dyDescent="0.3">
      <c r="A494" s="30" t="s">
        <v>390</v>
      </c>
      <c r="B494" s="20">
        <v>769294.64</v>
      </c>
    </row>
    <row r="495" spans="1:2" x14ac:dyDescent="0.3">
      <c r="A495" s="14">
        <v>3922</v>
      </c>
      <c r="B495" s="20"/>
    </row>
    <row r="496" spans="1:2" x14ac:dyDescent="0.3">
      <c r="A496" s="30" t="s">
        <v>188</v>
      </c>
      <c r="B496" s="20">
        <v>764694.38</v>
      </c>
    </row>
    <row r="497" spans="1:2" x14ac:dyDescent="0.3">
      <c r="A497" s="14">
        <v>3941</v>
      </c>
      <c r="B497" s="20"/>
    </row>
    <row r="498" spans="1:2" x14ac:dyDescent="0.3">
      <c r="A498" s="30" t="s">
        <v>233</v>
      </c>
      <c r="B498" s="20">
        <v>16873509.149999999</v>
      </c>
    </row>
    <row r="499" spans="1:2" x14ac:dyDescent="0.3">
      <c r="A499" s="14">
        <v>3962</v>
      </c>
      <c r="B499" s="20"/>
    </row>
    <row r="500" spans="1:2" x14ac:dyDescent="0.3">
      <c r="A500" s="30" t="s">
        <v>236</v>
      </c>
      <c r="B500" s="20">
        <v>10788</v>
      </c>
    </row>
    <row r="501" spans="1:2" x14ac:dyDescent="0.3">
      <c r="A501" s="14">
        <v>5111</v>
      </c>
      <c r="B501" s="20"/>
    </row>
    <row r="502" spans="1:2" x14ac:dyDescent="0.3">
      <c r="A502" s="30" t="s">
        <v>80</v>
      </c>
      <c r="B502" s="20">
        <v>636507.72</v>
      </c>
    </row>
    <row r="503" spans="1:2" x14ac:dyDescent="0.3">
      <c r="A503" s="14">
        <v>5191</v>
      </c>
      <c r="B503" s="20"/>
    </row>
    <row r="504" spans="1:2" x14ac:dyDescent="0.3">
      <c r="A504" s="30" t="s">
        <v>81</v>
      </c>
      <c r="B504" s="20">
        <v>6800</v>
      </c>
    </row>
    <row r="505" spans="1:2" x14ac:dyDescent="0.3">
      <c r="A505" s="14">
        <v>5211</v>
      </c>
      <c r="B505" s="20"/>
    </row>
    <row r="506" spans="1:2" x14ac:dyDescent="0.3">
      <c r="A506" s="30" t="s">
        <v>308</v>
      </c>
      <c r="B506" s="20">
        <v>108130.56</v>
      </c>
    </row>
    <row r="507" spans="1:2" x14ac:dyDescent="0.3">
      <c r="A507" s="14">
        <v>5411</v>
      </c>
      <c r="B507" s="20"/>
    </row>
    <row r="508" spans="1:2" x14ac:dyDescent="0.3">
      <c r="A508" s="30" t="s">
        <v>175</v>
      </c>
      <c r="B508" s="20">
        <v>3741499.99</v>
      </c>
    </row>
    <row r="509" spans="1:2" x14ac:dyDescent="0.3">
      <c r="A509" s="14">
        <v>5641</v>
      </c>
      <c r="B509" s="20"/>
    </row>
    <row r="510" spans="1:2" x14ac:dyDescent="0.3">
      <c r="A510" s="30" t="s">
        <v>169</v>
      </c>
      <c r="B510" s="20">
        <v>79145.64</v>
      </c>
    </row>
    <row r="511" spans="1:2" x14ac:dyDescent="0.3">
      <c r="A511" s="14">
        <v>5662</v>
      </c>
      <c r="B511" s="20"/>
    </row>
    <row r="512" spans="1:2" x14ac:dyDescent="0.3">
      <c r="A512" s="30" t="s">
        <v>391</v>
      </c>
      <c r="B512" s="20">
        <v>42224</v>
      </c>
    </row>
    <row r="513" spans="1:2" x14ac:dyDescent="0.3">
      <c r="A513" s="14" t="s">
        <v>121</v>
      </c>
      <c r="B513" s="20"/>
    </row>
    <row r="514" spans="1:2" x14ac:dyDescent="0.3">
      <c r="A514" s="14">
        <v>2611</v>
      </c>
      <c r="B514" s="20"/>
    </row>
    <row r="515" spans="1:2" x14ac:dyDescent="0.3">
      <c r="A515" s="30" t="s">
        <v>77</v>
      </c>
      <c r="B515" s="20">
        <v>34125463.920000002</v>
      </c>
    </row>
    <row r="516" spans="1:2" x14ac:dyDescent="0.3">
      <c r="A516" s="14" t="s">
        <v>165</v>
      </c>
      <c r="B516" s="20"/>
    </row>
    <row r="517" spans="1:2" x14ac:dyDescent="0.3">
      <c r="A517" s="14">
        <v>2611</v>
      </c>
      <c r="B517" s="20"/>
    </row>
    <row r="518" spans="1:2" x14ac:dyDescent="0.3">
      <c r="A518" s="30" t="s">
        <v>77</v>
      </c>
      <c r="B518" s="20">
        <v>9097039.8900000006</v>
      </c>
    </row>
    <row r="519" spans="1:2" x14ac:dyDescent="0.3">
      <c r="A519" s="14" t="s">
        <v>55</v>
      </c>
      <c r="B519" s="20"/>
    </row>
    <row r="520" spans="1:2" x14ac:dyDescent="0.3">
      <c r="A520" s="14">
        <v>1111</v>
      </c>
      <c r="B520" s="20"/>
    </row>
    <row r="521" spans="1:2" x14ac:dyDescent="0.3">
      <c r="A521" s="30" t="s">
        <v>392</v>
      </c>
      <c r="B521" s="20">
        <v>12975991.18</v>
      </c>
    </row>
    <row r="522" spans="1:2" x14ac:dyDescent="0.3">
      <c r="A522" s="14">
        <v>1131</v>
      </c>
      <c r="B522" s="20"/>
    </row>
    <row r="523" spans="1:2" x14ac:dyDescent="0.3">
      <c r="A523" s="30" t="s">
        <v>56</v>
      </c>
      <c r="B523" s="20">
        <v>683481550.21999991</v>
      </c>
    </row>
    <row r="524" spans="1:2" x14ac:dyDescent="0.3">
      <c r="A524" s="14">
        <v>1211</v>
      </c>
      <c r="B524" s="20"/>
    </row>
    <row r="525" spans="1:2" x14ac:dyDescent="0.3">
      <c r="A525" s="30" t="s">
        <v>72</v>
      </c>
      <c r="B525" s="20">
        <v>0</v>
      </c>
    </row>
    <row r="526" spans="1:2" x14ac:dyDescent="0.3">
      <c r="A526" s="14">
        <v>1221</v>
      </c>
      <c r="B526" s="20"/>
    </row>
    <row r="527" spans="1:2" x14ac:dyDescent="0.3">
      <c r="A527" s="30" t="s">
        <v>84</v>
      </c>
      <c r="B527" s="20">
        <v>113625761.84</v>
      </c>
    </row>
    <row r="528" spans="1:2" x14ac:dyDescent="0.3">
      <c r="A528" s="14">
        <v>1231</v>
      </c>
      <c r="B528" s="20"/>
    </row>
    <row r="529" spans="1:2" x14ac:dyDescent="0.3">
      <c r="A529" s="30" t="s">
        <v>393</v>
      </c>
      <c r="B529" s="20">
        <v>0</v>
      </c>
    </row>
    <row r="530" spans="1:2" x14ac:dyDescent="0.3">
      <c r="A530" s="14">
        <v>1321</v>
      </c>
      <c r="B530" s="20"/>
    </row>
    <row r="531" spans="1:2" x14ac:dyDescent="0.3">
      <c r="A531" s="30" t="s">
        <v>394</v>
      </c>
      <c r="B531" s="20">
        <v>11285879.210000001</v>
      </c>
    </row>
    <row r="532" spans="1:2" x14ac:dyDescent="0.3">
      <c r="A532" s="14">
        <v>1322</v>
      </c>
      <c r="B532" s="20"/>
    </row>
    <row r="533" spans="1:2" x14ac:dyDescent="0.3">
      <c r="A533" s="30" t="s">
        <v>57</v>
      </c>
      <c r="B533" s="20">
        <v>131075127.8</v>
      </c>
    </row>
    <row r="534" spans="1:2" x14ac:dyDescent="0.3">
      <c r="A534" s="14">
        <v>1331</v>
      </c>
      <c r="B534" s="20"/>
    </row>
    <row r="535" spans="1:2" x14ac:dyDescent="0.3">
      <c r="A535" s="30" t="s">
        <v>395</v>
      </c>
      <c r="B535" s="20">
        <v>700000</v>
      </c>
    </row>
    <row r="536" spans="1:2" x14ac:dyDescent="0.3">
      <c r="A536" s="14">
        <v>1341</v>
      </c>
      <c r="B536" s="20"/>
    </row>
    <row r="537" spans="1:2" x14ac:dyDescent="0.3">
      <c r="A537" s="30" t="s">
        <v>396</v>
      </c>
      <c r="B537" s="20">
        <v>2500000</v>
      </c>
    </row>
    <row r="538" spans="1:2" x14ac:dyDescent="0.3">
      <c r="A538" s="14">
        <v>1411</v>
      </c>
      <c r="B538" s="20"/>
    </row>
    <row r="539" spans="1:2" x14ac:dyDescent="0.3">
      <c r="A539" s="30" t="s">
        <v>397</v>
      </c>
      <c r="B539" s="20">
        <v>46754998.200000003</v>
      </c>
    </row>
    <row r="540" spans="1:2" x14ac:dyDescent="0.3">
      <c r="A540" s="14">
        <v>1421</v>
      </c>
      <c r="B540" s="20"/>
    </row>
    <row r="541" spans="1:2" x14ac:dyDescent="0.3">
      <c r="A541" s="30" t="s">
        <v>398</v>
      </c>
      <c r="B541" s="20">
        <v>24377499.099999998</v>
      </c>
    </row>
    <row r="542" spans="1:2" x14ac:dyDescent="0.3">
      <c r="A542" s="14">
        <v>1431</v>
      </c>
      <c r="B542" s="20"/>
    </row>
    <row r="543" spans="1:2" x14ac:dyDescent="0.3">
      <c r="A543" s="30" t="s">
        <v>399</v>
      </c>
      <c r="B543" s="20">
        <v>16251666.07</v>
      </c>
    </row>
    <row r="544" spans="1:2" x14ac:dyDescent="0.3">
      <c r="A544" s="14">
        <v>1432</v>
      </c>
      <c r="B544" s="20"/>
    </row>
    <row r="545" spans="1:2" x14ac:dyDescent="0.3">
      <c r="A545" s="30" t="s">
        <v>58</v>
      </c>
      <c r="B545" s="20">
        <v>232677123.42000002</v>
      </c>
    </row>
    <row r="546" spans="1:2" x14ac:dyDescent="0.3">
      <c r="A546" s="14">
        <v>1441</v>
      </c>
      <c r="B546" s="20"/>
    </row>
    <row r="547" spans="1:2" x14ac:dyDescent="0.3">
      <c r="A547" s="30" t="s">
        <v>400</v>
      </c>
      <c r="B547" s="20">
        <v>13616211</v>
      </c>
    </row>
    <row r="548" spans="1:2" x14ac:dyDescent="0.3">
      <c r="A548" s="14">
        <v>1521</v>
      </c>
      <c r="B548" s="20"/>
    </row>
    <row r="549" spans="1:2" x14ac:dyDescent="0.3">
      <c r="A549" s="30" t="s">
        <v>401</v>
      </c>
      <c r="B549" s="20">
        <v>0</v>
      </c>
    </row>
    <row r="550" spans="1:2" x14ac:dyDescent="0.3">
      <c r="A550" s="14">
        <v>1591</v>
      </c>
      <c r="B550" s="20"/>
    </row>
    <row r="551" spans="1:2" x14ac:dyDescent="0.3">
      <c r="A551" s="30" t="s">
        <v>85</v>
      </c>
      <c r="B551" s="20">
        <v>106413993.96000001</v>
      </c>
    </row>
    <row r="552" spans="1:2" x14ac:dyDescent="0.3">
      <c r="A552" s="14">
        <v>1711</v>
      </c>
      <c r="B552" s="20"/>
    </row>
    <row r="553" spans="1:2" x14ac:dyDescent="0.3">
      <c r="A553" s="30" t="s">
        <v>88</v>
      </c>
      <c r="B553" s="20">
        <v>21200000</v>
      </c>
    </row>
    <row r="554" spans="1:2" x14ac:dyDescent="0.3">
      <c r="A554" s="14">
        <v>3411</v>
      </c>
      <c r="B554" s="20"/>
    </row>
    <row r="555" spans="1:2" x14ac:dyDescent="0.3">
      <c r="A555" s="30" t="s">
        <v>340</v>
      </c>
      <c r="B555" s="20">
        <v>3767689.01</v>
      </c>
    </row>
    <row r="556" spans="1:2" x14ac:dyDescent="0.3">
      <c r="A556" s="14" t="s">
        <v>257</v>
      </c>
      <c r="B556" s="20"/>
    </row>
    <row r="557" spans="1:2" x14ac:dyDescent="0.3">
      <c r="A557" s="14" t="s">
        <v>255</v>
      </c>
      <c r="B557" s="20"/>
    </row>
    <row r="558" spans="1:2" x14ac:dyDescent="0.3">
      <c r="A558" s="14" t="s">
        <v>258</v>
      </c>
      <c r="B558" s="20"/>
    </row>
    <row r="559" spans="1:2" x14ac:dyDescent="0.3">
      <c r="A559" s="14">
        <v>2411</v>
      </c>
      <c r="B559" s="20"/>
    </row>
    <row r="560" spans="1:2" x14ac:dyDescent="0.3">
      <c r="A560" s="30" t="s">
        <v>259</v>
      </c>
      <c r="B560" s="20">
        <v>67338</v>
      </c>
    </row>
    <row r="561" spans="1:2" x14ac:dyDescent="0.3">
      <c r="A561" s="14">
        <v>2421</v>
      </c>
      <c r="B561" s="20"/>
    </row>
    <row r="562" spans="1:2" x14ac:dyDescent="0.3">
      <c r="A562" s="30" t="s">
        <v>248</v>
      </c>
      <c r="B562" s="20">
        <v>694410.8</v>
      </c>
    </row>
    <row r="563" spans="1:2" x14ac:dyDescent="0.3">
      <c r="A563" s="14">
        <v>2461</v>
      </c>
      <c r="B563" s="20"/>
    </row>
    <row r="564" spans="1:2" x14ac:dyDescent="0.3">
      <c r="A564" s="30" t="s">
        <v>249</v>
      </c>
      <c r="B564" s="20">
        <v>880056.59</v>
      </c>
    </row>
    <row r="565" spans="1:2" x14ac:dyDescent="0.3">
      <c r="A565" s="14">
        <v>2471</v>
      </c>
      <c r="B565" s="20"/>
    </row>
    <row r="566" spans="1:2" x14ac:dyDescent="0.3">
      <c r="A566" s="30" t="s">
        <v>260</v>
      </c>
      <c r="B566" s="20">
        <v>2379480.2200000002</v>
      </c>
    </row>
    <row r="567" spans="1:2" x14ac:dyDescent="0.3">
      <c r="A567" s="14">
        <v>2491</v>
      </c>
      <c r="B567" s="20"/>
    </row>
    <row r="568" spans="1:2" x14ac:dyDescent="0.3">
      <c r="A568" s="30" t="s">
        <v>250</v>
      </c>
      <c r="B568" s="20">
        <v>5860</v>
      </c>
    </row>
    <row r="569" spans="1:2" x14ac:dyDescent="0.3">
      <c r="A569" s="14">
        <v>2511</v>
      </c>
      <c r="B569" s="20"/>
    </row>
    <row r="570" spans="1:2" x14ac:dyDescent="0.3">
      <c r="A570" s="30" t="s">
        <v>261</v>
      </c>
      <c r="B570" s="20">
        <v>1879959.67</v>
      </c>
    </row>
    <row r="571" spans="1:2" x14ac:dyDescent="0.3">
      <c r="A571" s="14">
        <v>2551</v>
      </c>
      <c r="B571" s="20"/>
    </row>
    <row r="572" spans="1:2" x14ac:dyDescent="0.3">
      <c r="A572" s="30" t="s">
        <v>262</v>
      </c>
      <c r="B572" s="20">
        <v>215444.39</v>
      </c>
    </row>
    <row r="573" spans="1:2" x14ac:dyDescent="0.3">
      <c r="A573" s="14">
        <v>2561</v>
      </c>
      <c r="B573" s="20"/>
    </row>
    <row r="574" spans="1:2" x14ac:dyDescent="0.3">
      <c r="A574" s="30" t="s">
        <v>263</v>
      </c>
      <c r="B574" s="20">
        <v>2652955.5699999998</v>
      </c>
    </row>
    <row r="575" spans="1:2" x14ac:dyDescent="0.3">
      <c r="A575" s="14">
        <v>2721</v>
      </c>
      <c r="B575" s="20"/>
    </row>
    <row r="576" spans="1:2" x14ac:dyDescent="0.3">
      <c r="A576" s="30" t="s">
        <v>251</v>
      </c>
      <c r="B576" s="20">
        <v>334663.40999999997</v>
      </c>
    </row>
    <row r="577" spans="1:2" x14ac:dyDescent="0.3">
      <c r="A577" s="14">
        <v>2911</v>
      </c>
      <c r="B577" s="20"/>
    </row>
    <row r="578" spans="1:2" x14ac:dyDescent="0.3">
      <c r="A578" s="30" t="s">
        <v>252</v>
      </c>
      <c r="B578" s="20">
        <v>1690088.77</v>
      </c>
    </row>
    <row r="579" spans="1:2" x14ac:dyDescent="0.3">
      <c r="A579" s="14">
        <v>2981</v>
      </c>
      <c r="B579" s="20"/>
    </row>
    <row r="580" spans="1:2" x14ac:dyDescent="0.3">
      <c r="A580" s="30" t="s">
        <v>253</v>
      </c>
      <c r="B580" s="20">
        <v>87672.8</v>
      </c>
    </row>
    <row r="581" spans="1:2" x14ac:dyDescent="0.3">
      <c r="A581" s="14">
        <v>3111</v>
      </c>
      <c r="B581" s="20"/>
    </row>
    <row r="582" spans="1:2" x14ac:dyDescent="0.3">
      <c r="A582" s="30" t="s">
        <v>144</v>
      </c>
      <c r="B582" s="20">
        <v>226989198</v>
      </c>
    </row>
    <row r="583" spans="1:2" x14ac:dyDescent="0.3">
      <c r="A583" s="14">
        <v>3261</v>
      </c>
      <c r="B583" s="20"/>
    </row>
    <row r="584" spans="1:2" x14ac:dyDescent="0.3">
      <c r="A584" s="30" t="s">
        <v>264</v>
      </c>
      <c r="B584" s="20">
        <v>62745828.920000002</v>
      </c>
    </row>
    <row r="585" spans="1:2" x14ac:dyDescent="0.3">
      <c r="A585" s="14">
        <v>3311</v>
      </c>
      <c r="B585" s="20"/>
    </row>
    <row r="586" spans="1:2" x14ac:dyDescent="0.3">
      <c r="A586" s="30" t="s">
        <v>265</v>
      </c>
      <c r="B586" s="20">
        <v>3480000</v>
      </c>
    </row>
    <row r="587" spans="1:2" x14ac:dyDescent="0.3">
      <c r="A587" s="14">
        <v>3321</v>
      </c>
      <c r="B587" s="20"/>
    </row>
    <row r="588" spans="1:2" x14ac:dyDescent="0.3">
      <c r="A588" s="30" t="s">
        <v>168</v>
      </c>
      <c r="B588" s="20">
        <v>6327644.5599999996</v>
      </c>
    </row>
    <row r="589" spans="1:2" x14ac:dyDescent="0.3">
      <c r="A589" s="14">
        <v>3381</v>
      </c>
      <c r="B589" s="20"/>
    </row>
    <row r="590" spans="1:2" x14ac:dyDescent="0.3">
      <c r="A590" s="30" t="s">
        <v>266</v>
      </c>
      <c r="B590" s="20">
        <v>44932600</v>
      </c>
    </row>
    <row r="591" spans="1:2" x14ac:dyDescent="0.3">
      <c r="A591" s="14">
        <v>3571</v>
      </c>
      <c r="B591" s="20"/>
    </row>
    <row r="592" spans="1:2" x14ac:dyDescent="0.3">
      <c r="A592" s="30" t="s">
        <v>267</v>
      </c>
      <c r="B592" s="20">
        <v>211205543.75</v>
      </c>
    </row>
    <row r="593" spans="1:2" x14ac:dyDescent="0.3">
      <c r="A593" s="14">
        <v>3922</v>
      </c>
      <c r="B593" s="20"/>
    </row>
    <row r="594" spans="1:2" x14ac:dyDescent="0.3">
      <c r="A594" s="30" t="s">
        <v>188</v>
      </c>
      <c r="B594" s="20">
        <v>9375698</v>
      </c>
    </row>
    <row r="595" spans="1:2" x14ac:dyDescent="0.3">
      <c r="A595" s="14">
        <v>3951</v>
      </c>
      <c r="B595" s="20"/>
    </row>
    <row r="596" spans="1:2" x14ac:dyDescent="0.3">
      <c r="A596" s="30" t="s">
        <v>268</v>
      </c>
      <c r="B596" s="20">
        <v>0</v>
      </c>
    </row>
    <row r="597" spans="1:2" x14ac:dyDescent="0.3">
      <c r="A597" s="14">
        <v>5611</v>
      </c>
      <c r="B597" s="20"/>
    </row>
    <row r="598" spans="1:2" x14ac:dyDescent="0.3">
      <c r="A598" s="30" t="s">
        <v>269</v>
      </c>
      <c r="B598" s="20">
        <v>0</v>
      </c>
    </row>
    <row r="599" spans="1:2" x14ac:dyDescent="0.3">
      <c r="A599" s="14" t="s">
        <v>417</v>
      </c>
      <c r="B599" s="20"/>
    </row>
    <row r="600" spans="1:2" x14ac:dyDescent="0.3">
      <c r="A600" s="14" t="s">
        <v>40</v>
      </c>
      <c r="B600" s="20"/>
    </row>
    <row r="601" spans="1:2" x14ac:dyDescent="0.3">
      <c r="A601" s="14" t="s">
        <v>418</v>
      </c>
      <c r="B601" s="20"/>
    </row>
    <row r="602" spans="1:2" x14ac:dyDescent="0.3">
      <c r="A602" s="14">
        <v>3391</v>
      </c>
      <c r="B602" s="20"/>
    </row>
    <row r="603" spans="1:2" x14ac:dyDescent="0.3">
      <c r="A603" s="30" t="s">
        <v>78</v>
      </c>
      <c r="B603" s="20">
        <v>2111015.56</v>
      </c>
    </row>
    <row r="604" spans="1:2" x14ac:dyDescent="0.3">
      <c r="A604" s="14" t="s">
        <v>288</v>
      </c>
      <c r="B604" s="20"/>
    </row>
    <row r="605" spans="1:2" x14ac:dyDescent="0.3">
      <c r="A605" s="14" t="s">
        <v>97</v>
      </c>
      <c r="B605" s="20"/>
    </row>
    <row r="606" spans="1:2" x14ac:dyDescent="0.3">
      <c r="A606" s="14" t="s">
        <v>289</v>
      </c>
      <c r="B606" s="20"/>
    </row>
    <row r="607" spans="1:2" x14ac:dyDescent="0.3">
      <c r="A607" s="14">
        <v>2141</v>
      </c>
      <c r="B607" s="20"/>
    </row>
    <row r="608" spans="1:2" x14ac:dyDescent="0.3">
      <c r="A608" s="30" t="s">
        <v>75</v>
      </c>
      <c r="B608" s="20">
        <v>0</v>
      </c>
    </row>
    <row r="609" spans="1:2" x14ac:dyDescent="0.3">
      <c r="A609" s="14">
        <v>2161</v>
      </c>
      <c r="B609" s="20"/>
    </row>
    <row r="610" spans="1:2" x14ac:dyDescent="0.3">
      <c r="A610" s="30" t="s">
        <v>247</v>
      </c>
      <c r="B610" s="20">
        <v>0</v>
      </c>
    </row>
    <row r="611" spans="1:2" x14ac:dyDescent="0.3">
      <c r="A611" s="14">
        <v>2211</v>
      </c>
      <c r="B611" s="20"/>
    </row>
    <row r="612" spans="1:2" x14ac:dyDescent="0.3">
      <c r="A612" s="30" t="s">
        <v>234</v>
      </c>
      <c r="B612" s="20">
        <v>0</v>
      </c>
    </row>
    <row r="613" spans="1:2" x14ac:dyDescent="0.3">
      <c r="A613" s="14">
        <v>2491</v>
      </c>
      <c r="B613" s="20"/>
    </row>
    <row r="614" spans="1:2" x14ac:dyDescent="0.3">
      <c r="A614" s="30" t="s">
        <v>250</v>
      </c>
      <c r="B614" s="20">
        <v>0</v>
      </c>
    </row>
    <row r="615" spans="1:2" x14ac:dyDescent="0.3">
      <c r="A615" s="14">
        <v>2541</v>
      </c>
      <c r="B615" s="20"/>
    </row>
    <row r="616" spans="1:2" x14ac:dyDescent="0.3">
      <c r="A616" s="30" t="s">
        <v>279</v>
      </c>
      <c r="B616" s="20">
        <v>2169.1999999999998</v>
      </c>
    </row>
    <row r="617" spans="1:2" x14ac:dyDescent="0.3">
      <c r="A617" s="14">
        <v>2911</v>
      </c>
      <c r="B617" s="20"/>
    </row>
    <row r="618" spans="1:2" x14ac:dyDescent="0.3">
      <c r="A618" s="30" t="s">
        <v>252</v>
      </c>
      <c r="B618" s="20">
        <v>3263.12</v>
      </c>
    </row>
    <row r="619" spans="1:2" x14ac:dyDescent="0.3">
      <c r="A619" s="14">
        <v>2921</v>
      </c>
      <c r="B619" s="20"/>
    </row>
    <row r="620" spans="1:2" x14ac:dyDescent="0.3">
      <c r="A620" s="30" t="s">
        <v>290</v>
      </c>
      <c r="B620" s="20">
        <v>0</v>
      </c>
    </row>
    <row r="621" spans="1:2" x14ac:dyDescent="0.3">
      <c r="A621" s="14">
        <v>3791</v>
      </c>
      <c r="B621" s="20"/>
    </row>
    <row r="622" spans="1:2" x14ac:dyDescent="0.3">
      <c r="A622" s="30" t="s">
        <v>291</v>
      </c>
      <c r="B622" s="20">
        <v>0</v>
      </c>
    </row>
    <row r="623" spans="1:2" x14ac:dyDescent="0.3">
      <c r="A623" s="14">
        <v>3821</v>
      </c>
      <c r="B623" s="20"/>
    </row>
    <row r="624" spans="1:2" x14ac:dyDescent="0.3">
      <c r="A624" s="30" t="s">
        <v>102</v>
      </c>
      <c r="B624" s="20">
        <v>3908928.16</v>
      </c>
    </row>
    <row r="625" spans="1:2" x14ac:dyDescent="0.3">
      <c r="A625" s="14">
        <v>3841</v>
      </c>
      <c r="B625" s="20"/>
    </row>
    <row r="626" spans="1:2" x14ac:dyDescent="0.3">
      <c r="A626" s="30" t="s">
        <v>294</v>
      </c>
      <c r="B626" s="20">
        <v>570000</v>
      </c>
    </row>
    <row r="627" spans="1:2" x14ac:dyDescent="0.3">
      <c r="A627" s="14" t="s">
        <v>245</v>
      </c>
      <c r="B627" s="20"/>
    </row>
    <row r="628" spans="1:2" x14ac:dyDescent="0.3">
      <c r="A628" s="14" t="s">
        <v>184</v>
      </c>
      <c r="B628" s="20"/>
    </row>
    <row r="629" spans="1:2" x14ac:dyDescent="0.3">
      <c r="A629" s="14" t="s">
        <v>325</v>
      </c>
      <c r="B629" s="20"/>
    </row>
    <row r="630" spans="1:2" x14ac:dyDescent="0.3">
      <c r="A630" s="14">
        <v>3391</v>
      </c>
      <c r="B630" s="20"/>
    </row>
    <row r="631" spans="1:2" x14ac:dyDescent="0.3">
      <c r="A631" s="30" t="s">
        <v>78</v>
      </c>
      <c r="B631" s="20">
        <v>1053280</v>
      </c>
    </row>
    <row r="632" spans="1:2" x14ac:dyDescent="0.3">
      <c r="A632" s="14">
        <v>3711</v>
      </c>
      <c r="B632" s="20"/>
    </row>
    <row r="633" spans="1:2" x14ac:dyDescent="0.3">
      <c r="A633" s="30" t="s">
        <v>303</v>
      </c>
      <c r="B633" s="20">
        <v>8710</v>
      </c>
    </row>
    <row r="634" spans="1:2" x14ac:dyDescent="0.3">
      <c r="A634" s="14">
        <v>3751</v>
      </c>
      <c r="B634" s="20"/>
    </row>
    <row r="635" spans="1:2" x14ac:dyDescent="0.3">
      <c r="A635" s="30" t="s">
        <v>304</v>
      </c>
      <c r="B635" s="20">
        <v>1357.98</v>
      </c>
    </row>
    <row r="636" spans="1:2" x14ac:dyDescent="0.3">
      <c r="A636" s="14">
        <v>3791</v>
      </c>
      <c r="B636" s="20"/>
    </row>
    <row r="637" spans="1:2" x14ac:dyDescent="0.3">
      <c r="A637" s="30" t="s">
        <v>291</v>
      </c>
      <c r="B637" s="20">
        <v>9324.6</v>
      </c>
    </row>
    <row r="638" spans="1:2" x14ac:dyDescent="0.3">
      <c r="A638" s="14">
        <v>3821</v>
      </c>
      <c r="B638" s="20"/>
    </row>
    <row r="639" spans="1:2" x14ac:dyDescent="0.3">
      <c r="A639" s="30" t="s">
        <v>102</v>
      </c>
      <c r="B639" s="20">
        <v>3226988</v>
      </c>
    </row>
    <row r="640" spans="1:2" x14ac:dyDescent="0.3">
      <c r="A640" s="14" t="s">
        <v>357</v>
      </c>
      <c r="B640" s="20"/>
    </row>
    <row r="641" spans="1:2" x14ac:dyDescent="0.3">
      <c r="A641" s="14">
        <v>3821</v>
      </c>
      <c r="B641" s="20"/>
    </row>
    <row r="642" spans="1:2" x14ac:dyDescent="0.3">
      <c r="A642" s="30" t="s">
        <v>102</v>
      </c>
      <c r="B642" s="20">
        <v>4800000.08</v>
      </c>
    </row>
    <row r="643" spans="1:2" x14ac:dyDescent="0.3">
      <c r="A643" s="14">
        <v>4311</v>
      </c>
      <c r="B643" s="20"/>
    </row>
    <row r="644" spans="1:2" x14ac:dyDescent="0.3">
      <c r="A644" s="30" t="s">
        <v>358</v>
      </c>
      <c r="B644" s="20">
        <v>0</v>
      </c>
    </row>
    <row r="645" spans="1:2" x14ac:dyDescent="0.3">
      <c r="A645" s="14" t="s">
        <v>246</v>
      </c>
      <c r="B645" s="20"/>
    </row>
    <row r="646" spans="1:2" x14ac:dyDescent="0.3">
      <c r="A646" s="14">
        <v>2111</v>
      </c>
      <c r="B646" s="20"/>
    </row>
    <row r="647" spans="1:2" x14ac:dyDescent="0.3">
      <c r="A647" s="30" t="s">
        <v>73</v>
      </c>
      <c r="B647" s="20">
        <v>13600.53</v>
      </c>
    </row>
    <row r="648" spans="1:2" x14ac:dyDescent="0.3">
      <c r="A648" s="14">
        <v>2161</v>
      </c>
      <c r="B648" s="20"/>
    </row>
    <row r="649" spans="1:2" x14ac:dyDescent="0.3">
      <c r="A649" s="30" t="s">
        <v>247</v>
      </c>
      <c r="B649" s="20">
        <v>168342.87</v>
      </c>
    </row>
    <row r="650" spans="1:2" x14ac:dyDescent="0.3">
      <c r="A650" s="14">
        <v>2421</v>
      </c>
      <c r="B650" s="20"/>
    </row>
    <row r="651" spans="1:2" x14ac:dyDescent="0.3">
      <c r="A651" s="30" t="s">
        <v>248</v>
      </c>
      <c r="B651" s="20">
        <v>8687.18</v>
      </c>
    </row>
    <row r="652" spans="1:2" x14ac:dyDescent="0.3">
      <c r="A652" s="14">
        <v>2461</v>
      </c>
      <c r="B652" s="20"/>
    </row>
    <row r="653" spans="1:2" x14ac:dyDescent="0.3">
      <c r="A653" s="30" t="s">
        <v>249</v>
      </c>
      <c r="B653" s="20">
        <v>10592.98</v>
      </c>
    </row>
    <row r="654" spans="1:2" x14ac:dyDescent="0.3">
      <c r="A654" s="14">
        <v>2491</v>
      </c>
      <c r="B654" s="20"/>
    </row>
    <row r="655" spans="1:2" x14ac:dyDescent="0.3">
      <c r="A655" s="30" t="s">
        <v>250</v>
      </c>
      <c r="B655" s="20">
        <v>131692.13</v>
      </c>
    </row>
    <row r="656" spans="1:2" x14ac:dyDescent="0.3">
      <c r="A656" s="14">
        <v>2721</v>
      </c>
      <c r="B656" s="20"/>
    </row>
    <row r="657" spans="1:2" x14ac:dyDescent="0.3">
      <c r="A657" s="30" t="s">
        <v>251</v>
      </c>
      <c r="B657" s="20">
        <v>39904</v>
      </c>
    </row>
    <row r="658" spans="1:2" x14ac:dyDescent="0.3">
      <c r="A658" s="14">
        <v>2911</v>
      </c>
      <c r="B658" s="20"/>
    </row>
    <row r="659" spans="1:2" x14ac:dyDescent="0.3">
      <c r="A659" s="30" t="s">
        <v>252</v>
      </c>
      <c r="B659" s="20">
        <v>106196.94</v>
      </c>
    </row>
    <row r="660" spans="1:2" x14ac:dyDescent="0.3">
      <c r="A660" s="14">
        <v>2981</v>
      </c>
      <c r="B660" s="20"/>
    </row>
    <row r="661" spans="1:2" x14ac:dyDescent="0.3">
      <c r="A661" s="30" t="s">
        <v>253</v>
      </c>
      <c r="B661" s="20">
        <v>0</v>
      </c>
    </row>
    <row r="662" spans="1:2" x14ac:dyDescent="0.3">
      <c r="A662" s="14">
        <v>4411</v>
      </c>
      <c r="B662" s="20"/>
    </row>
    <row r="663" spans="1:2" x14ac:dyDescent="0.3">
      <c r="A663" s="30" t="s">
        <v>104</v>
      </c>
      <c r="B663" s="20">
        <v>5889448.2000000002</v>
      </c>
    </row>
    <row r="664" spans="1:2" x14ac:dyDescent="0.3">
      <c r="A664" s="14" t="s">
        <v>435</v>
      </c>
      <c r="B664" s="20"/>
    </row>
    <row r="665" spans="1:2" x14ac:dyDescent="0.3">
      <c r="A665" s="14" t="s">
        <v>433</v>
      </c>
      <c r="B665" s="20"/>
    </row>
    <row r="666" spans="1:2" x14ac:dyDescent="0.3">
      <c r="A666" s="14" t="s">
        <v>436</v>
      </c>
      <c r="B666" s="20"/>
    </row>
    <row r="667" spans="1:2" x14ac:dyDescent="0.3">
      <c r="A667" s="14">
        <v>4311</v>
      </c>
      <c r="B667" s="20"/>
    </row>
    <row r="668" spans="1:2" x14ac:dyDescent="0.3">
      <c r="A668" s="30" t="s">
        <v>358</v>
      </c>
      <c r="B668" s="20">
        <v>1950000</v>
      </c>
    </row>
    <row r="669" spans="1:2" x14ac:dyDescent="0.3">
      <c r="A669" s="14" t="s">
        <v>437</v>
      </c>
      <c r="B669" s="20"/>
    </row>
    <row r="670" spans="1:2" x14ac:dyDescent="0.3">
      <c r="A670" s="14">
        <v>4311</v>
      </c>
      <c r="B670" s="20"/>
    </row>
    <row r="671" spans="1:2" x14ac:dyDescent="0.3">
      <c r="A671" s="30" t="s">
        <v>358</v>
      </c>
      <c r="B671" s="20">
        <v>300000</v>
      </c>
    </row>
    <row r="672" spans="1:2" x14ac:dyDescent="0.3">
      <c r="A672" s="14" t="s">
        <v>454</v>
      </c>
      <c r="B672" s="20"/>
    </row>
    <row r="673" spans="1:2" x14ac:dyDescent="0.3">
      <c r="A673" s="14">
        <v>2521</v>
      </c>
      <c r="B673" s="20"/>
    </row>
    <row r="674" spans="1:2" x14ac:dyDescent="0.3">
      <c r="A674" s="30" t="s">
        <v>227</v>
      </c>
      <c r="B674" s="20">
        <v>429988.8</v>
      </c>
    </row>
    <row r="675" spans="1:2" x14ac:dyDescent="0.3">
      <c r="A675" s="14" t="s">
        <v>42</v>
      </c>
      <c r="B675" s="20"/>
    </row>
    <row r="676" spans="1:2" x14ac:dyDescent="0.3">
      <c r="A676" s="14" t="s">
        <v>40</v>
      </c>
      <c r="B676" s="20"/>
    </row>
    <row r="677" spans="1:2" x14ac:dyDescent="0.3">
      <c r="A677" s="14" t="s">
        <v>43</v>
      </c>
      <c r="B677" s="20"/>
    </row>
    <row r="678" spans="1:2" x14ac:dyDescent="0.3">
      <c r="A678" s="14">
        <v>3921</v>
      </c>
      <c r="B678" s="20"/>
    </row>
    <row r="679" spans="1:2" x14ac:dyDescent="0.3">
      <c r="A679" s="30" t="s">
        <v>45</v>
      </c>
      <c r="B679" s="20">
        <v>3531901.49</v>
      </c>
    </row>
    <row r="680" spans="1:2" x14ac:dyDescent="0.3">
      <c r="A680" s="14">
        <v>3941</v>
      </c>
      <c r="B680" s="20"/>
    </row>
    <row r="681" spans="1:2" x14ac:dyDescent="0.3">
      <c r="A681" s="30" t="s">
        <v>233</v>
      </c>
      <c r="B681" s="20">
        <v>1661937.89</v>
      </c>
    </row>
    <row r="682" spans="1:2" x14ac:dyDescent="0.3">
      <c r="A682" s="14">
        <v>4211</v>
      </c>
      <c r="B682" s="20"/>
    </row>
    <row r="683" spans="1:2" x14ac:dyDescent="0.3">
      <c r="A683" s="30" t="s">
        <v>208</v>
      </c>
      <c r="B683" s="20">
        <v>2105566.7599999998</v>
      </c>
    </row>
    <row r="684" spans="1:2" x14ac:dyDescent="0.3">
      <c r="A684" s="14">
        <v>4251</v>
      </c>
      <c r="B684" s="20"/>
    </row>
    <row r="685" spans="1:2" x14ac:dyDescent="0.3">
      <c r="A685" s="30" t="s">
        <v>351</v>
      </c>
      <c r="B685" s="20">
        <v>11495917.58</v>
      </c>
    </row>
    <row r="686" spans="1:2" x14ac:dyDescent="0.3">
      <c r="A686" s="14">
        <v>5811</v>
      </c>
      <c r="B686" s="20"/>
    </row>
    <row r="687" spans="1:2" x14ac:dyDescent="0.3">
      <c r="A687" s="30" t="s">
        <v>181</v>
      </c>
      <c r="B687" s="20">
        <v>5352005.43</v>
      </c>
    </row>
    <row r="688" spans="1:2" x14ac:dyDescent="0.3">
      <c r="A688" s="14">
        <v>9111</v>
      </c>
      <c r="B688" s="20"/>
    </row>
    <row r="689" spans="1:2" x14ac:dyDescent="0.3">
      <c r="A689" s="30" t="s">
        <v>146</v>
      </c>
      <c r="B689" s="20">
        <v>43522784.549999997</v>
      </c>
    </row>
    <row r="690" spans="1:2" x14ac:dyDescent="0.3">
      <c r="A690" s="14">
        <v>9211</v>
      </c>
      <c r="B690" s="20"/>
    </row>
    <row r="691" spans="1:2" x14ac:dyDescent="0.3">
      <c r="A691" s="30" t="s">
        <v>147</v>
      </c>
      <c r="B691" s="20">
        <v>25291471.280000001</v>
      </c>
    </row>
    <row r="692" spans="1:2" x14ac:dyDescent="0.3">
      <c r="A692" s="14" t="s">
        <v>353</v>
      </c>
      <c r="B692" s="20"/>
    </row>
    <row r="693" spans="1:2" x14ac:dyDescent="0.3">
      <c r="A693" s="14" t="s">
        <v>40</v>
      </c>
      <c r="B693" s="20"/>
    </row>
    <row r="694" spans="1:2" x14ac:dyDescent="0.3">
      <c r="A694" s="14" t="s">
        <v>354</v>
      </c>
      <c r="B694" s="20"/>
    </row>
    <row r="695" spans="1:2" x14ac:dyDescent="0.3">
      <c r="A695" s="14">
        <v>2181</v>
      </c>
      <c r="B695" s="20"/>
    </row>
    <row r="696" spans="1:2" x14ac:dyDescent="0.3">
      <c r="A696" s="30" t="s">
        <v>355</v>
      </c>
      <c r="B696" s="20">
        <v>4721716</v>
      </c>
    </row>
    <row r="697" spans="1:2" x14ac:dyDescent="0.3">
      <c r="A697" s="14">
        <v>3942</v>
      </c>
      <c r="B697" s="20"/>
    </row>
    <row r="698" spans="1:2" x14ac:dyDescent="0.3">
      <c r="A698" s="30" t="s">
        <v>356</v>
      </c>
      <c r="B698" s="20">
        <v>635440.14</v>
      </c>
    </row>
    <row r="699" spans="1:2" x14ac:dyDescent="0.3">
      <c r="A699" s="14">
        <v>3951</v>
      </c>
      <c r="B699" s="20"/>
    </row>
    <row r="700" spans="1:2" x14ac:dyDescent="0.3">
      <c r="A700" s="30" t="s">
        <v>268</v>
      </c>
      <c r="B700" s="20">
        <v>0</v>
      </c>
    </row>
    <row r="701" spans="1:2" x14ac:dyDescent="0.3">
      <c r="A701" s="14" t="s">
        <v>152</v>
      </c>
      <c r="B701" s="20"/>
    </row>
    <row r="702" spans="1:2" x14ac:dyDescent="0.3">
      <c r="A702" s="14" t="s">
        <v>134</v>
      </c>
      <c r="B702" s="20"/>
    </row>
    <row r="703" spans="1:2" x14ac:dyDescent="0.3">
      <c r="A703" s="14" t="s">
        <v>153</v>
      </c>
      <c r="B703" s="20"/>
    </row>
    <row r="704" spans="1:2" x14ac:dyDescent="0.3">
      <c r="A704" s="14">
        <v>2721</v>
      </c>
      <c r="B704" s="20"/>
    </row>
    <row r="705" spans="1:2" x14ac:dyDescent="0.3">
      <c r="A705" s="30" t="s">
        <v>251</v>
      </c>
      <c r="B705" s="20">
        <v>14249.95</v>
      </c>
    </row>
    <row r="706" spans="1:2" x14ac:dyDescent="0.3">
      <c r="A706" s="14">
        <v>3361</v>
      </c>
      <c r="B706" s="20"/>
    </row>
    <row r="707" spans="1:2" x14ac:dyDescent="0.3">
      <c r="A707" s="30" t="s">
        <v>70</v>
      </c>
      <c r="B707" s="20">
        <v>12318.5</v>
      </c>
    </row>
    <row r="708" spans="1:2" x14ac:dyDescent="0.3">
      <c r="A708" s="14">
        <v>6121</v>
      </c>
      <c r="B708" s="20"/>
    </row>
    <row r="709" spans="1:2" x14ac:dyDescent="0.3">
      <c r="A709" s="30" t="s">
        <v>155</v>
      </c>
      <c r="B709" s="20">
        <v>157706774.06999999</v>
      </c>
    </row>
    <row r="710" spans="1:2" x14ac:dyDescent="0.3">
      <c r="A710" s="14">
        <v>6131</v>
      </c>
      <c r="B710" s="20"/>
    </row>
    <row r="711" spans="1:2" x14ac:dyDescent="0.3">
      <c r="A711" s="30" t="s">
        <v>156</v>
      </c>
      <c r="B711" s="20">
        <v>255391085.69999999</v>
      </c>
    </row>
    <row r="712" spans="1:2" x14ac:dyDescent="0.3">
      <c r="A712" s="14">
        <v>6151</v>
      </c>
      <c r="B712" s="20"/>
    </row>
    <row r="713" spans="1:2" x14ac:dyDescent="0.3">
      <c r="A713" s="30" t="s">
        <v>157</v>
      </c>
      <c r="B713" s="20">
        <v>178577943.22</v>
      </c>
    </row>
    <row r="714" spans="1:2" x14ac:dyDescent="0.3">
      <c r="A714" s="14" t="s">
        <v>413</v>
      </c>
      <c r="B714" s="20"/>
    </row>
    <row r="715" spans="1:2" x14ac:dyDescent="0.3">
      <c r="A715" s="14">
        <v>6121</v>
      </c>
      <c r="B715" s="20"/>
    </row>
    <row r="716" spans="1:2" x14ac:dyDescent="0.3">
      <c r="A716" s="30" t="s">
        <v>155</v>
      </c>
      <c r="B716" s="20">
        <v>5724717.4800000004</v>
      </c>
    </row>
    <row r="717" spans="1:2" x14ac:dyDescent="0.3">
      <c r="A717" s="14">
        <v>6151</v>
      </c>
      <c r="B717" s="20"/>
    </row>
    <row r="718" spans="1:2" x14ac:dyDescent="0.3">
      <c r="A718" s="30" t="s">
        <v>157</v>
      </c>
      <c r="B718" s="20">
        <v>25425282.52</v>
      </c>
    </row>
    <row r="719" spans="1:2" x14ac:dyDescent="0.3">
      <c r="A719" s="14" t="s">
        <v>214</v>
      </c>
      <c r="B719" s="20"/>
    </row>
    <row r="720" spans="1:2" x14ac:dyDescent="0.3">
      <c r="A720" s="14" t="s">
        <v>97</v>
      </c>
      <c r="B720" s="20"/>
    </row>
    <row r="721" spans="1:2" x14ac:dyDescent="0.3">
      <c r="A721" s="14" t="s">
        <v>215</v>
      </c>
      <c r="B721" s="20"/>
    </row>
    <row r="722" spans="1:2" x14ac:dyDescent="0.3">
      <c r="A722" s="14">
        <v>3351</v>
      </c>
      <c r="B722" s="20"/>
    </row>
    <row r="723" spans="1:2" x14ac:dyDescent="0.3">
      <c r="A723" s="30" t="s">
        <v>216</v>
      </c>
      <c r="B723" s="20">
        <v>462979.2</v>
      </c>
    </row>
    <row r="724" spans="1:2" x14ac:dyDescent="0.3">
      <c r="A724" s="14">
        <v>3821</v>
      </c>
      <c r="B724" s="20"/>
    </row>
    <row r="725" spans="1:2" x14ac:dyDescent="0.3">
      <c r="A725" s="30" t="s">
        <v>102</v>
      </c>
      <c r="B725" s="20">
        <v>74530</v>
      </c>
    </row>
    <row r="726" spans="1:2" x14ac:dyDescent="0.3">
      <c r="A726" s="14">
        <v>4411</v>
      </c>
      <c r="B726" s="20"/>
    </row>
    <row r="727" spans="1:2" x14ac:dyDescent="0.3">
      <c r="A727" s="30" t="s">
        <v>104</v>
      </c>
      <c r="B727" s="20">
        <v>10100000</v>
      </c>
    </row>
    <row r="728" spans="1:2" x14ac:dyDescent="0.3">
      <c r="A728" s="14">
        <v>4431</v>
      </c>
      <c r="B728" s="20"/>
    </row>
    <row r="729" spans="1:2" x14ac:dyDescent="0.3">
      <c r="A729" s="30" t="s">
        <v>217</v>
      </c>
      <c r="B729" s="20">
        <v>0</v>
      </c>
    </row>
    <row r="730" spans="1:2" x14ac:dyDescent="0.3">
      <c r="A730" s="14" t="s">
        <v>218</v>
      </c>
      <c r="B730" s="20"/>
    </row>
    <row r="731" spans="1:2" x14ac:dyDescent="0.3">
      <c r="A731" s="14">
        <v>4411</v>
      </c>
      <c r="B731" s="20"/>
    </row>
    <row r="732" spans="1:2" x14ac:dyDescent="0.3">
      <c r="A732" s="30" t="s">
        <v>104</v>
      </c>
      <c r="B732" s="20">
        <v>54793475.799999997</v>
      </c>
    </row>
    <row r="733" spans="1:2" x14ac:dyDescent="0.3">
      <c r="A733" s="14" t="s">
        <v>219</v>
      </c>
      <c r="B733" s="20"/>
    </row>
    <row r="734" spans="1:2" x14ac:dyDescent="0.3">
      <c r="A734" s="14">
        <v>4411</v>
      </c>
      <c r="B734" s="20"/>
    </row>
    <row r="735" spans="1:2" x14ac:dyDescent="0.3">
      <c r="A735" s="30" t="s">
        <v>104</v>
      </c>
      <c r="B735" s="20">
        <v>14162986.199999999</v>
      </c>
    </row>
    <row r="736" spans="1:2" x14ac:dyDescent="0.3">
      <c r="A736" s="14" t="s">
        <v>374</v>
      </c>
      <c r="B736" s="20"/>
    </row>
    <row r="737" spans="1:2" x14ac:dyDescent="0.3">
      <c r="A737" s="14" t="s">
        <v>97</v>
      </c>
      <c r="B737" s="20"/>
    </row>
    <row r="738" spans="1:2" x14ac:dyDescent="0.3">
      <c r="A738" s="14" t="s">
        <v>375</v>
      </c>
      <c r="B738" s="20"/>
    </row>
    <row r="739" spans="1:2" x14ac:dyDescent="0.3">
      <c r="A739" s="14">
        <v>3821</v>
      </c>
      <c r="B739" s="20"/>
    </row>
    <row r="740" spans="1:2" x14ac:dyDescent="0.3">
      <c r="A740" s="30" t="s">
        <v>102</v>
      </c>
      <c r="B740" s="20">
        <v>499500</v>
      </c>
    </row>
    <row r="741" spans="1:2" x14ac:dyDescent="0.3">
      <c r="A741" s="14" t="s">
        <v>371</v>
      </c>
      <c r="B741" s="20"/>
    </row>
    <row r="742" spans="1:2" x14ac:dyDescent="0.3">
      <c r="A742" s="14" t="s">
        <v>97</v>
      </c>
      <c r="B742" s="20"/>
    </row>
    <row r="743" spans="1:2" x14ac:dyDescent="0.3">
      <c r="A743" s="14" t="s">
        <v>372</v>
      </c>
      <c r="B743" s="20"/>
    </row>
    <row r="744" spans="1:2" x14ac:dyDescent="0.3">
      <c r="A744" s="14">
        <v>2211</v>
      </c>
      <c r="B744" s="20"/>
    </row>
    <row r="745" spans="1:2" x14ac:dyDescent="0.3">
      <c r="A745" s="30" t="s">
        <v>234</v>
      </c>
      <c r="B745" s="20">
        <v>105238.99</v>
      </c>
    </row>
    <row r="746" spans="1:2" x14ac:dyDescent="0.3">
      <c r="A746" s="14">
        <v>3291</v>
      </c>
      <c r="B746" s="20"/>
    </row>
    <row r="747" spans="1:2" x14ac:dyDescent="0.3">
      <c r="A747" s="30" t="s">
        <v>339</v>
      </c>
      <c r="B747" s="20">
        <v>321646</v>
      </c>
    </row>
    <row r="748" spans="1:2" x14ac:dyDescent="0.3">
      <c r="A748" s="14">
        <v>3581</v>
      </c>
      <c r="B748" s="20"/>
    </row>
    <row r="749" spans="1:2" x14ac:dyDescent="0.3">
      <c r="A749" s="30" t="s">
        <v>138</v>
      </c>
      <c r="B749" s="20">
        <v>2295.84</v>
      </c>
    </row>
    <row r="750" spans="1:2" x14ac:dyDescent="0.3">
      <c r="A750" s="14">
        <v>3821</v>
      </c>
      <c r="B750" s="20"/>
    </row>
    <row r="751" spans="1:2" x14ac:dyDescent="0.3">
      <c r="A751" s="30" t="s">
        <v>102</v>
      </c>
      <c r="B751" s="20">
        <v>3905238.23</v>
      </c>
    </row>
    <row r="752" spans="1:2" x14ac:dyDescent="0.3">
      <c r="A752" s="14" t="s">
        <v>318</v>
      </c>
      <c r="B752" s="20"/>
    </row>
    <row r="753" spans="1:2" x14ac:dyDescent="0.3">
      <c r="A753" s="14" t="s">
        <v>134</v>
      </c>
      <c r="B753" s="20"/>
    </row>
    <row r="754" spans="1:2" x14ac:dyDescent="0.3">
      <c r="A754" s="14" t="s">
        <v>319</v>
      </c>
      <c r="B754" s="20"/>
    </row>
    <row r="755" spans="1:2" x14ac:dyDescent="0.3">
      <c r="A755" s="14">
        <v>2161</v>
      </c>
      <c r="B755" s="20"/>
    </row>
    <row r="756" spans="1:2" x14ac:dyDescent="0.3">
      <c r="A756" s="30" t="s">
        <v>247</v>
      </c>
      <c r="B756" s="20">
        <v>442326.13</v>
      </c>
    </row>
    <row r="757" spans="1:2" x14ac:dyDescent="0.3">
      <c r="A757" s="14">
        <v>2421</v>
      </c>
      <c r="B757" s="20"/>
    </row>
    <row r="758" spans="1:2" x14ac:dyDescent="0.3">
      <c r="A758" s="30" t="s">
        <v>248</v>
      </c>
      <c r="B758" s="20">
        <v>2078.7199999999998</v>
      </c>
    </row>
    <row r="759" spans="1:2" x14ac:dyDescent="0.3">
      <c r="A759" s="14">
        <v>2461</v>
      </c>
      <c r="B759" s="20"/>
    </row>
    <row r="760" spans="1:2" x14ac:dyDescent="0.3">
      <c r="A760" s="30" t="s">
        <v>249</v>
      </c>
      <c r="B760" s="20">
        <v>2000</v>
      </c>
    </row>
    <row r="761" spans="1:2" x14ac:dyDescent="0.3">
      <c r="A761" s="14">
        <v>2481</v>
      </c>
      <c r="B761" s="20"/>
    </row>
    <row r="762" spans="1:2" x14ac:dyDescent="0.3">
      <c r="A762" s="30" t="s">
        <v>320</v>
      </c>
      <c r="B762" s="20">
        <v>9284.5499999999993</v>
      </c>
    </row>
    <row r="763" spans="1:2" x14ac:dyDescent="0.3">
      <c r="A763" s="14">
        <v>2491</v>
      </c>
      <c r="B763" s="20"/>
    </row>
    <row r="764" spans="1:2" x14ac:dyDescent="0.3">
      <c r="A764" s="30" t="s">
        <v>250</v>
      </c>
      <c r="B764" s="20">
        <v>71091.16</v>
      </c>
    </row>
    <row r="765" spans="1:2" x14ac:dyDescent="0.3">
      <c r="A765" s="14">
        <v>2521</v>
      </c>
      <c r="B765" s="20"/>
    </row>
    <row r="766" spans="1:2" x14ac:dyDescent="0.3">
      <c r="A766" s="30" t="s">
        <v>227</v>
      </c>
      <c r="B766" s="20">
        <v>435613.62</v>
      </c>
    </row>
    <row r="767" spans="1:2" x14ac:dyDescent="0.3">
      <c r="A767" s="14">
        <v>2531</v>
      </c>
      <c r="B767" s="20"/>
    </row>
    <row r="768" spans="1:2" x14ac:dyDescent="0.3">
      <c r="A768" s="30" t="s">
        <v>278</v>
      </c>
      <c r="B768" s="20">
        <v>5141075.7300000004</v>
      </c>
    </row>
    <row r="769" spans="1:2" x14ac:dyDescent="0.3">
      <c r="A769" s="14">
        <v>2541</v>
      </c>
      <c r="B769" s="20"/>
    </row>
    <row r="770" spans="1:2" x14ac:dyDescent="0.3">
      <c r="A770" s="30" t="s">
        <v>279</v>
      </c>
      <c r="B770" s="20">
        <v>6025994.3200000003</v>
      </c>
    </row>
    <row r="771" spans="1:2" x14ac:dyDescent="0.3">
      <c r="A771" s="14">
        <v>2561</v>
      </c>
      <c r="B771" s="20"/>
    </row>
    <row r="772" spans="1:2" x14ac:dyDescent="0.3">
      <c r="A772" s="30" t="s">
        <v>263</v>
      </c>
      <c r="B772" s="20">
        <v>5579.6</v>
      </c>
    </row>
    <row r="773" spans="1:2" x14ac:dyDescent="0.3">
      <c r="A773" s="14">
        <v>2711</v>
      </c>
      <c r="B773" s="20"/>
    </row>
    <row r="774" spans="1:2" x14ac:dyDescent="0.3">
      <c r="A774" s="30" t="s">
        <v>67</v>
      </c>
      <c r="B774" s="20">
        <v>1195892.72</v>
      </c>
    </row>
    <row r="775" spans="1:2" x14ac:dyDescent="0.3">
      <c r="A775" s="14">
        <v>2721</v>
      </c>
      <c r="B775" s="20"/>
    </row>
    <row r="776" spans="1:2" x14ac:dyDescent="0.3">
      <c r="A776" s="30" t="s">
        <v>251</v>
      </c>
      <c r="B776" s="20">
        <v>434847.5</v>
      </c>
    </row>
    <row r="777" spans="1:2" x14ac:dyDescent="0.3">
      <c r="A777" s="14">
        <v>2911</v>
      </c>
      <c r="B777" s="20"/>
    </row>
    <row r="778" spans="1:2" x14ac:dyDescent="0.3">
      <c r="A778" s="30" t="s">
        <v>252</v>
      </c>
      <c r="B778" s="20">
        <v>174029.54</v>
      </c>
    </row>
    <row r="779" spans="1:2" x14ac:dyDescent="0.3">
      <c r="A779" s="14">
        <v>3361</v>
      </c>
      <c r="B779" s="20"/>
    </row>
    <row r="780" spans="1:2" x14ac:dyDescent="0.3">
      <c r="A780" s="30" t="s">
        <v>70</v>
      </c>
      <c r="B780" s="20">
        <v>0</v>
      </c>
    </row>
    <row r="781" spans="1:2" x14ac:dyDescent="0.3">
      <c r="A781" s="14">
        <v>3391</v>
      </c>
      <c r="B781" s="20"/>
    </row>
    <row r="782" spans="1:2" x14ac:dyDescent="0.3">
      <c r="A782" s="30" t="s">
        <v>78</v>
      </c>
      <c r="B782" s="20">
        <v>11303879.15</v>
      </c>
    </row>
    <row r="783" spans="1:2" x14ac:dyDescent="0.3">
      <c r="A783" s="14">
        <v>3541</v>
      </c>
      <c r="B783" s="20"/>
    </row>
    <row r="784" spans="1:2" x14ac:dyDescent="0.3">
      <c r="A784" s="30" t="s">
        <v>321</v>
      </c>
      <c r="B784" s="20">
        <v>626843.77</v>
      </c>
    </row>
    <row r="785" spans="1:2" x14ac:dyDescent="0.3">
      <c r="A785" s="14">
        <v>3561</v>
      </c>
      <c r="B785" s="20"/>
    </row>
    <row r="786" spans="1:2" x14ac:dyDescent="0.3">
      <c r="A786" s="30" t="s">
        <v>322</v>
      </c>
      <c r="B786" s="20">
        <v>13058.12</v>
      </c>
    </row>
    <row r="787" spans="1:2" x14ac:dyDescent="0.3">
      <c r="A787" s="14">
        <v>3571</v>
      </c>
      <c r="B787" s="20"/>
    </row>
    <row r="788" spans="1:2" x14ac:dyDescent="0.3">
      <c r="A788" s="30" t="s">
        <v>267</v>
      </c>
      <c r="B788" s="20">
        <v>0</v>
      </c>
    </row>
    <row r="789" spans="1:2" x14ac:dyDescent="0.3">
      <c r="A789" s="14">
        <v>3581</v>
      </c>
      <c r="B789" s="20"/>
    </row>
    <row r="790" spans="1:2" x14ac:dyDescent="0.3">
      <c r="A790" s="30" t="s">
        <v>138</v>
      </c>
      <c r="B790" s="20">
        <v>994604.12</v>
      </c>
    </row>
    <row r="791" spans="1:2" x14ac:dyDescent="0.3">
      <c r="A791" s="14">
        <v>5111</v>
      </c>
      <c r="B791" s="20"/>
    </row>
    <row r="792" spans="1:2" x14ac:dyDescent="0.3">
      <c r="A792" s="30" t="s">
        <v>80</v>
      </c>
      <c r="B792" s="20">
        <v>162539.20000000001</v>
      </c>
    </row>
    <row r="793" spans="1:2" x14ac:dyDescent="0.3">
      <c r="A793" s="14">
        <v>5311</v>
      </c>
      <c r="B793" s="20"/>
    </row>
    <row r="794" spans="1:2" x14ac:dyDescent="0.3">
      <c r="A794" s="30" t="s">
        <v>281</v>
      </c>
      <c r="B794" s="20">
        <v>3921858.01</v>
      </c>
    </row>
    <row r="795" spans="1:2" x14ac:dyDescent="0.3">
      <c r="A795" s="14">
        <v>5321</v>
      </c>
      <c r="B795" s="20"/>
    </row>
    <row r="796" spans="1:2" x14ac:dyDescent="0.3">
      <c r="A796" s="30" t="s">
        <v>282</v>
      </c>
      <c r="B796" s="20">
        <v>990060.77</v>
      </c>
    </row>
    <row r="797" spans="1:2" x14ac:dyDescent="0.3">
      <c r="A797" s="14">
        <v>5621</v>
      </c>
      <c r="B797" s="20"/>
    </row>
    <row r="798" spans="1:2" x14ac:dyDescent="0.3">
      <c r="A798" s="30" t="s">
        <v>323</v>
      </c>
      <c r="B798" s="20">
        <v>0</v>
      </c>
    </row>
    <row r="799" spans="1:2" x14ac:dyDescent="0.3">
      <c r="A799" s="14">
        <v>5641</v>
      </c>
      <c r="B799" s="20"/>
    </row>
    <row r="800" spans="1:2" x14ac:dyDescent="0.3">
      <c r="A800" s="30" t="s">
        <v>169</v>
      </c>
      <c r="B800" s="20">
        <v>313834.90999999997</v>
      </c>
    </row>
    <row r="801" spans="1:2" x14ac:dyDescent="0.3">
      <c r="A801" s="14">
        <v>5661</v>
      </c>
      <c r="B801" s="20"/>
    </row>
    <row r="802" spans="1:2" x14ac:dyDescent="0.3">
      <c r="A802" s="30" t="s">
        <v>324</v>
      </c>
      <c r="B802" s="20">
        <v>27747.200000000001</v>
      </c>
    </row>
    <row r="803" spans="1:2" x14ac:dyDescent="0.3">
      <c r="A803" s="14">
        <v>5691</v>
      </c>
      <c r="B803" s="20"/>
    </row>
    <row r="804" spans="1:2" x14ac:dyDescent="0.3">
      <c r="A804" s="30" t="s">
        <v>129</v>
      </c>
      <c r="B804" s="20">
        <v>66575.839999999997</v>
      </c>
    </row>
    <row r="805" spans="1:2" x14ac:dyDescent="0.3">
      <c r="A805" s="14" t="s">
        <v>461</v>
      </c>
      <c r="B805" s="20"/>
    </row>
    <row r="806" spans="1:2" x14ac:dyDescent="0.3">
      <c r="A806" s="14" t="s">
        <v>433</v>
      </c>
      <c r="B806" s="20"/>
    </row>
    <row r="807" spans="1:2" x14ac:dyDescent="0.3">
      <c r="A807" s="14" t="s">
        <v>462</v>
      </c>
      <c r="B807" s="20"/>
    </row>
    <row r="808" spans="1:2" x14ac:dyDescent="0.3">
      <c r="A808" s="14">
        <v>3821</v>
      </c>
      <c r="B808" s="20"/>
    </row>
    <row r="809" spans="1:2" x14ac:dyDescent="0.3">
      <c r="A809" s="30" t="s">
        <v>102</v>
      </c>
      <c r="B809" s="20">
        <v>591600</v>
      </c>
    </row>
    <row r="810" spans="1:2" x14ac:dyDescent="0.3">
      <c r="A810" s="14">
        <v>4411</v>
      </c>
      <c r="B810" s="20"/>
    </row>
    <row r="811" spans="1:2" x14ac:dyDescent="0.3">
      <c r="A811" s="30" t="s">
        <v>104</v>
      </c>
      <c r="B811" s="20">
        <v>50000</v>
      </c>
    </row>
    <row r="812" spans="1:2" x14ac:dyDescent="0.3">
      <c r="A812" s="14" t="s">
        <v>429</v>
      </c>
      <c r="B812" s="20"/>
    </row>
    <row r="813" spans="1:2" x14ac:dyDescent="0.3">
      <c r="A813" s="14" t="s">
        <v>184</v>
      </c>
      <c r="B813" s="20"/>
    </row>
    <row r="814" spans="1:2" x14ac:dyDescent="0.3">
      <c r="A814" s="14" t="s">
        <v>430</v>
      </c>
      <c r="B814" s="20"/>
    </row>
    <row r="815" spans="1:2" x14ac:dyDescent="0.3">
      <c r="A815" s="14">
        <v>2211</v>
      </c>
      <c r="B815" s="20"/>
    </row>
    <row r="816" spans="1:2" x14ac:dyDescent="0.3">
      <c r="A816" s="30" t="s">
        <v>234</v>
      </c>
      <c r="B816" s="20">
        <v>65168.5</v>
      </c>
    </row>
    <row r="817" spans="1:2" x14ac:dyDescent="0.3">
      <c r="A817" s="14">
        <v>2491</v>
      </c>
      <c r="B817" s="20"/>
    </row>
    <row r="818" spans="1:2" x14ac:dyDescent="0.3">
      <c r="A818" s="30" t="s">
        <v>250</v>
      </c>
      <c r="B818" s="20">
        <v>75000</v>
      </c>
    </row>
    <row r="819" spans="1:2" x14ac:dyDescent="0.3">
      <c r="A819" s="14">
        <v>2721</v>
      </c>
      <c r="B819" s="20"/>
    </row>
    <row r="820" spans="1:2" x14ac:dyDescent="0.3">
      <c r="A820" s="30" t="s">
        <v>251</v>
      </c>
      <c r="B820" s="20">
        <v>0</v>
      </c>
    </row>
    <row r="821" spans="1:2" x14ac:dyDescent="0.3">
      <c r="A821" s="14">
        <v>3311</v>
      </c>
      <c r="B821" s="20"/>
    </row>
    <row r="822" spans="1:2" x14ac:dyDescent="0.3">
      <c r="A822" s="30" t="s">
        <v>265</v>
      </c>
      <c r="B822" s="20">
        <v>1859400</v>
      </c>
    </row>
    <row r="823" spans="1:2" x14ac:dyDescent="0.3">
      <c r="A823" s="14">
        <v>3521</v>
      </c>
      <c r="B823" s="20"/>
    </row>
    <row r="824" spans="1:2" x14ac:dyDescent="0.3">
      <c r="A824" s="30" t="s">
        <v>301</v>
      </c>
      <c r="B824" s="20">
        <v>7656</v>
      </c>
    </row>
    <row r="825" spans="1:2" x14ac:dyDescent="0.3">
      <c r="A825" s="14" t="s">
        <v>206</v>
      </c>
      <c r="B825" s="20"/>
    </row>
    <row r="826" spans="1:2" x14ac:dyDescent="0.3">
      <c r="A826" s="14" t="s">
        <v>184</v>
      </c>
      <c r="B826" s="20"/>
    </row>
    <row r="827" spans="1:2" x14ac:dyDescent="0.3">
      <c r="A827" s="14" t="s">
        <v>207</v>
      </c>
      <c r="B827" s="20"/>
    </row>
    <row r="828" spans="1:2" x14ac:dyDescent="0.3">
      <c r="A828" s="14">
        <v>4211</v>
      </c>
      <c r="B828" s="20"/>
    </row>
    <row r="829" spans="1:2" x14ac:dyDescent="0.3">
      <c r="A829" s="30" t="s">
        <v>208</v>
      </c>
      <c r="B829" s="20">
        <v>14625430</v>
      </c>
    </row>
    <row r="830" spans="1:2" x14ac:dyDescent="0.3">
      <c r="A830" s="14" t="s">
        <v>476</v>
      </c>
      <c r="B830" s="20"/>
    </row>
    <row r="831" spans="1:2" x14ac:dyDescent="0.3">
      <c r="A831" s="14" t="s">
        <v>184</v>
      </c>
      <c r="B831" s="20"/>
    </row>
    <row r="832" spans="1:2" x14ac:dyDescent="0.3">
      <c r="A832" s="14" t="s">
        <v>477</v>
      </c>
      <c r="B832" s="20"/>
    </row>
    <row r="833" spans="1:2" x14ac:dyDescent="0.3">
      <c r="A833" s="14">
        <v>4211</v>
      </c>
      <c r="B833" s="20"/>
    </row>
    <row r="834" spans="1:2" x14ac:dyDescent="0.3">
      <c r="A834" s="30" t="s">
        <v>208</v>
      </c>
      <c r="B834" s="20">
        <v>5910000</v>
      </c>
    </row>
    <row r="835" spans="1:2" x14ac:dyDescent="0.3">
      <c r="A835" s="14" t="s">
        <v>64</v>
      </c>
      <c r="B835" s="20"/>
    </row>
    <row r="836" spans="1:2" x14ac:dyDescent="0.3">
      <c r="A836" s="14" t="s">
        <v>40</v>
      </c>
      <c r="B836" s="20"/>
    </row>
    <row r="837" spans="1:2" x14ac:dyDescent="0.3">
      <c r="A837" s="14" t="s">
        <v>65</v>
      </c>
      <c r="B837" s="20"/>
    </row>
    <row r="838" spans="1:2" x14ac:dyDescent="0.3">
      <c r="A838" s="14">
        <v>2711</v>
      </c>
      <c r="B838" s="20"/>
    </row>
    <row r="839" spans="1:2" x14ac:dyDescent="0.3">
      <c r="A839" s="30" t="s">
        <v>67</v>
      </c>
      <c r="B839" s="20">
        <v>484607.4</v>
      </c>
    </row>
    <row r="840" spans="1:2" x14ac:dyDescent="0.3">
      <c r="A840" s="14">
        <v>3361</v>
      </c>
      <c r="B840" s="20"/>
    </row>
    <row r="841" spans="1:2" x14ac:dyDescent="0.3">
      <c r="A841" s="30" t="s">
        <v>70</v>
      </c>
      <c r="B841" s="20">
        <v>14812646.25</v>
      </c>
    </row>
    <row r="842" spans="1:2" x14ac:dyDescent="0.3">
      <c r="A842" s="14">
        <v>3711</v>
      </c>
      <c r="B842" s="20"/>
    </row>
    <row r="843" spans="1:2" x14ac:dyDescent="0.3">
      <c r="A843" s="30" t="s">
        <v>303</v>
      </c>
      <c r="B843" s="20">
        <v>18400.04</v>
      </c>
    </row>
    <row r="844" spans="1:2" x14ac:dyDescent="0.3">
      <c r="A844" s="14">
        <v>3751</v>
      </c>
      <c r="B844" s="20"/>
    </row>
    <row r="845" spans="1:2" x14ac:dyDescent="0.3">
      <c r="A845" s="30" t="s">
        <v>304</v>
      </c>
      <c r="B845" s="20">
        <v>12309.98</v>
      </c>
    </row>
    <row r="846" spans="1:2" x14ac:dyDescent="0.3">
      <c r="A846" s="14" t="s">
        <v>360</v>
      </c>
      <c r="B846" s="20"/>
    </row>
    <row r="847" spans="1:2" x14ac:dyDescent="0.3">
      <c r="A847" s="14" t="s">
        <v>184</v>
      </c>
      <c r="B847" s="20"/>
    </row>
    <row r="848" spans="1:2" x14ac:dyDescent="0.3">
      <c r="A848" s="14" t="s">
        <v>361</v>
      </c>
      <c r="B848" s="20"/>
    </row>
    <row r="849" spans="1:2" x14ac:dyDescent="0.3">
      <c r="A849" s="14">
        <v>4411</v>
      </c>
      <c r="B849" s="20"/>
    </row>
    <row r="850" spans="1:2" x14ac:dyDescent="0.3">
      <c r="A850" s="30" t="s">
        <v>104</v>
      </c>
      <c r="B850" s="20">
        <v>3617246</v>
      </c>
    </row>
    <row r="851" spans="1:2" x14ac:dyDescent="0.3">
      <c r="A851" s="14">
        <v>4451</v>
      </c>
      <c r="B851" s="20"/>
    </row>
    <row r="852" spans="1:2" x14ac:dyDescent="0.3">
      <c r="A852" s="30" t="s">
        <v>210</v>
      </c>
      <c r="B852" s="20">
        <v>2810000</v>
      </c>
    </row>
    <row r="853" spans="1:2" x14ac:dyDescent="0.3">
      <c r="A853" s="14" t="s">
        <v>483</v>
      </c>
      <c r="B853" s="20"/>
    </row>
    <row r="854" spans="1:2" x14ac:dyDescent="0.3">
      <c r="A854" s="14" t="s">
        <v>184</v>
      </c>
      <c r="B854" s="20"/>
    </row>
    <row r="855" spans="1:2" x14ac:dyDescent="0.3">
      <c r="A855" s="14" t="s">
        <v>484</v>
      </c>
      <c r="B855" s="20"/>
    </row>
    <row r="856" spans="1:2" x14ac:dyDescent="0.3">
      <c r="A856" s="14">
        <v>4211</v>
      </c>
      <c r="B856" s="20"/>
    </row>
    <row r="857" spans="1:2" x14ac:dyDescent="0.3">
      <c r="A857" s="30" t="s">
        <v>208</v>
      </c>
      <c r="B857" s="20">
        <v>66533232.560000002</v>
      </c>
    </row>
    <row r="858" spans="1:2" x14ac:dyDescent="0.3">
      <c r="A858" s="14" t="s">
        <v>275</v>
      </c>
      <c r="B858" s="20"/>
    </row>
    <row r="859" spans="1:2" x14ac:dyDescent="0.3">
      <c r="A859" s="14" t="s">
        <v>222</v>
      </c>
      <c r="B859" s="20"/>
    </row>
    <row r="860" spans="1:2" x14ac:dyDescent="0.3">
      <c r="A860" s="14" t="s">
        <v>276</v>
      </c>
      <c r="B860" s="20"/>
    </row>
    <row r="861" spans="1:2" x14ac:dyDescent="0.3">
      <c r="A861" s="14">
        <v>2111</v>
      </c>
      <c r="B861" s="20"/>
    </row>
    <row r="862" spans="1:2" x14ac:dyDescent="0.3">
      <c r="A862" s="30" t="s">
        <v>73</v>
      </c>
      <c r="B862" s="20">
        <v>0</v>
      </c>
    </row>
    <row r="863" spans="1:2" x14ac:dyDescent="0.3">
      <c r="A863" s="14">
        <v>2161</v>
      </c>
      <c r="B863" s="20"/>
    </row>
    <row r="864" spans="1:2" x14ac:dyDescent="0.3">
      <c r="A864" s="30" t="s">
        <v>247</v>
      </c>
      <c r="B864" s="20">
        <v>0</v>
      </c>
    </row>
    <row r="865" spans="1:2" x14ac:dyDescent="0.3">
      <c r="A865" s="14">
        <v>2221</v>
      </c>
      <c r="B865" s="20"/>
    </row>
    <row r="866" spans="1:2" x14ac:dyDescent="0.3">
      <c r="A866" s="30" t="s">
        <v>226</v>
      </c>
      <c r="B866" s="20">
        <v>419380</v>
      </c>
    </row>
    <row r="867" spans="1:2" x14ac:dyDescent="0.3">
      <c r="A867" s="14">
        <v>2351</v>
      </c>
      <c r="B867" s="20"/>
    </row>
    <row r="868" spans="1:2" x14ac:dyDescent="0.3">
      <c r="A868" s="30" t="s">
        <v>277</v>
      </c>
      <c r="B868" s="20">
        <v>47357</v>
      </c>
    </row>
    <row r="869" spans="1:2" x14ac:dyDescent="0.3">
      <c r="A869" s="14">
        <v>2461</v>
      </c>
      <c r="B869" s="20"/>
    </row>
    <row r="870" spans="1:2" x14ac:dyDescent="0.3">
      <c r="A870" s="30" t="s">
        <v>249</v>
      </c>
      <c r="B870" s="20">
        <v>3944</v>
      </c>
    </row>
    <row r="871" spans="1:2" x14ac:dyDescent="0.3">
      <c r="A871" s="14">
        <v>2531</v>
      </c>
      <c r="B871" s="20"/>
    </row>
    <row r="872" spans="1:2" x14ac:dyDescent="0.3">
      <c r="A872" s="30" t="s">
        <v>278</v>
      </c>
      <c r="B872" s="20">
        <v>874914</v>
      </c>
    </row>
    <row r="873" spans="1:2" x14ac:dyDescent="0.3">
      <c r="A873" s="14">
        <v>2541</v>
      </c>
      <c r="B873" s="20"/>
    </row>
    <row r="874" spans="1:2" x14ac:dyDescent="0.3">
      <c r="A874" s="30" t="s">
        <v>279</v>
      </c>
      <c r="B874" s="20">
        <v>461042.48</v>
      </c>
    </row>
    <row r="875" spans="1:2" x14ac:dyDescent="0.3">
      <c r="A875" s="14">
        <v>2911</v>
      </c>
      <c r="B875" s="20"/>
    </row>
    <row r="876" spans="1:2" x14ac:dyDescent="0.3">
      <c r="A876" s="30" t="s">
        <v>252</v>
      </c>
      <c r="B876" s="20">
        <v>21019.33</v>
      </c>
    </row>
    <row r="877" spans="1:2" x14ac:dyDescent="0.3">
      <c r="A877" s="14">
        <v>2971</v>
      </c>
      <c r="B877" s="20"/>
    </row>
    <row r="878" spans="1:2" x14ac:dyDescent="0.3">
      <c r="A878" s="30" t="s">
        <v>280</v>
      </c>
      <c r="B878" s="20">
        <v>11066.4</v>
      </c>
    </row>
    <row r="879" spans="1:2" x14ac:dyDescent="0.3">
      <c r="A879" s="14">
        <v>3821</v>
      </c>
      <c r="B879" s="20"/>
    </row>
    <row r="880" spans="1:2" x14ac:dyDescent="0.3">
      <c r="A880" s="30" t="s">
        <v>102</v>
      </c>
      <c r="B880" s="20">
        <v>56004.800000000003</v>
      </c>
    </row>
    <row r="881" spans="1:2" x14ac:dyDescent="0.3">
      <c r="A881" s="14">
        <v>5311</v>
      </c>
      <c r="B881" s="20"/>
    </row>
    <row r="882" spans="1:2" x14ac:dyDescent="0.3">
      <c r="A882" s="30" t="s">
        <v>281</v>
      </c>
      <c r="B882" s="20">
        <v>73486</v>
      </c>
    </row>
    <row r="883" spans="1:2" x14ac:dyDescent="0.3">
      <c r="A883" s="14">
        <v>5321</v>
      </c>
      <c r="B883" s="20"/>
    </row>
    <row r="884" spans="1:2" x14ac:dyDescent="0.3">
      <c r="A884" s="30" t="s">
        <v>282</v>
      </c>
      <c r="B884" s="20">
        <v>3677.2</v>
      </c>
    </row>
    <row r="885" spans="1:2" x14ac:dyDescent="0.3">
      <c r="A885" s="14">
        <v>5671</v>
      </c>
      <c r="B885" s="20"/>
    </row>
    <row r="886" spans="1:2" x14ac:dyDescent="0.3">
      <c r="A886" s="30" t="s">
        <v>230</v>
      </c>
      <c r="B886" s="20">
        <v>2611.6799999999998</v>
      </c>
    </row>
    <row r="887" spans="1:2" x14ac:dyDescent="0.3">
      <c r="A887" s="14">
        <v>5691</v>
      </c>
      <c r="B887" s="20"/>
    </row>
    <row r="888" spans="1:2" x14ac:dyDescent="0.3">
      <c r="A888" s="30" t="s">
        <v>129</v>
      </c>
      <c r="B888" s="20">
        <v>0</v>
      </c>
    </row>
    <row r="889" spans="1:2" x14ac:dyDescent="0.3">
      <c r="A889" s="30" t="s">
        <v>522</v>
      </c>
      <c r="B889" s="20">
        <v>4201681006.5699987</v>
      </c>
    </row>
  </sheetData>
  <pageMargins left="0.70866141732283472" right="0.70866141732283472" top="0.94488188976377963" bottom="0.74803149606299213" header="0.31496062992125984" footer="0.31496062992125984"/>
  <pageSetup paperSize="9" orientation="landscape" r:id="rId2"/>
  <headerFooter>
    <oddHeader xml:space="preserve">&amp;CMUNICIPIO DE TLAJOMULCO DE ZUÑIGA, JALISCO
4TA MODIFICACION PRESUPUESTAL 2023 
ESTADO DEL PRESUPUESTO
</oddHeader>
    <oddFooter>Página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3EB947-5804-4127-9AE1-980A3DCE0E7C}">
  <dimension ref="A3:C134"/>
  <sheetViews>
    <sheetView view="pageLayout" zoomScaleNormal="100" workbookViewId="0">
      <selection activeCell="C17" sqref="C17"/>
    </sheetView>
  </sheetViews>
  <sheetFormatPr baseColWidth="10" defaultRowHeight="14.4" x14ac:dyDescent="0.3"/>
  <cols>
    <col min="1" max="1" width="14.44140625" style="18" customWidth="1"/>
    <col min="2" max="2" width="44" style="19" bestFit="1" customWidth="1"/>
    <col min="3" max="4" width="15.21875" bestFit="1" customWidth="1"/>
  </cols>
  <sheetData>
    <row r="3" spans="1:3" x14ac:dyDescent="0.3">
      <c r="A3" s="13" t="s">
        <v>4</v>
      </c>
      <c r="B3" s="13" t="s">
        <v>5</v>
      </c>
      <c r="C3" s="21" t="s">
        <v>524</v>
      </c>
    </row>
    <row r="4" spans="1:3" x14ac:dyDescent="0.3">
      <c r="A4" t="s">
        <v>49</v>
      </c>
      <c r="B4" t="s">
        <v>50</v>
      </c>
      <c r="C4" s="20">
        <v>2919784232.8800001</v>
      </c>
    </row>
    <row r="5" spans="1:3" x14ac:dyDescent="0.3">
      <c r="A5" t="s">
        <v>285</v>
      </c>
      <c r="B5" t="s">
        <v>286</v>
      </c>
      <c r="C5" s="20">
        <v>25294021.060000002</v>
      </c>
    </row>
    <row r="6" spans="1:3" x14ac:dyDescent="0.3">
      <c r="A6" t="s">
        <v>149</v>
      </c>
      <c r="B6" t="s">
        <v>150</v>
      </c>
      <c r="C6" s="20">
        <v>622852371.43999982</v>
      </c>
    </row>
    <row r="7" spans="1:3" x14ac:dyDescent="0.3">
      <c r="A7" t="s">
        <v>36</v>
      </c>
      <c r="B7" t="s">
        <v>37</v>
      </c>
      <c r="C7" s="20">
        <v>331130264.32999998</v>
      </c>
    </row>
    <row r="8" spans="1:3" x14ac:dyDescent="0.3">
      <c r="A8" t="s">
        <v>419</v>
      </c>
      <c r="B8" t="s">
        <v>536</v>
      </c>
      <c r="C8" s="20">
        <v>1089485.31</v>
      </c>
    </row>
    <row r="9" spans="1:3" x14ac:dyDescent="0.3">
      <c r="A9" t="s">
        <v>182</v>
      </c>
      <c r="B9" t="s">
        <v>183</v>
      </c>
      <c r="C9" s="20">
        <v>50678156.880000003</v>
      </c>
    </row>
    <row r="10" spans="1:3" x14ac:dyDescent="0.3">
      <c r="A10" t="s">
        <v>414</v>
      </c>
      <c r="B10" t="s">
        <v>415</v>
      </c>
      <c r="C10" s="20">
        <v>2111015.56</v>
      </c>
    </row>
    <row r="11" spans="1:3" x14ac:dyDescent="0.3">
      <c r="A11" t="s">
        <v>110</v>
      </c>
      <c r="B11" t="s">
        <v>111</v>
      </c>
      <c r="C11" s="20">
        <v>110949648.11000001</v>
      </c>
    </row>
    <row r="12" spans="1:3" x14ac:dyDescent="0.3">
      <c r="A12" t="s">
        <v>93</v>
      </c>
      <c r="B12" t="s">
        <v>94</v>
      </c>
      <c r="C12" s="20">
        <v>137791811</v>
      </c>
    </row>
    <row r="13" spans="1:3" x14ac:dyDescent="0.3">
      <c r="A13" s="18" t="s">
        <v>522</v>
      </c>
      <c r="B13" s="18"/>
      <c r="C13" s="20">
        <v>4201681006.5700002</v>
      </c>
    </row>
    <row r="14" spans="1:3" x14ac:dyDescent="0.3">
      <c r="A14"/>
      <c r="B14"/>
    </row>
    <row r="15" spans="1:3" x14ac:dyDescent="0.3">
      <c r="A15"/>
      <c r="B15"/>
    </row>
    <row r="16" spans="1:3" x14ac:dyDescent="0.3">
      <c r="A16"/>
      <c r="B16"/>
    </row>
    <row r="17" spans="1:2" x14ac:dyDescent="0.3">
      <c r="A17"/>
      <c r="B17"/>
    </row>
    <row r="18" spans="1:2" x14ac:dyDescent="0.3">
      <c r="A18"/>
      <c r="B18"/>
    </row>
    <row r="19" spans="1:2" x14ac:dyDescent="0.3">
      <c r="A19"/>
      <c r="B19"/>
    </row>
    <row r="20" spans="1:2" x14ac:dyDescent="0.3">
      <c r="A20"/>
      <c r="B20"/>
    </row>
    <row r="21" spans="1:2" x14ac:dyDescent="0.3">
      <c r="A21"/>
      <c r="B21"/>
    </row>
    <row r="22" spans="1:2" x14ac:dyDescent="0.3">
      <c r="A22"/>
      <c r="B22"/>
    </row>
    <row r="23" spans="1:2" x14ac:dyDescent="0.3">
      <c r="A23"/>
      <c r="B23"/>
    </row>
    <row r="24" spans="1:2" x14ac:dyDescent="0.3">
      <c r="A24"/>
      <c r="B24"/>
    </row>
    <row r="25" spans="1:2" x14ac:dyDescent="0.3">
      <c r="A25"/>
      <c r="B25"/>
    </row>
    <row r="26" spans="1:2" x14ac:dyDescent="0.3">
      <c r="A26"/>
      <c r="B26"/>
    </row>
    <row r="27" spans="1:2" x14ac:dyDescent="0.3">
      <c r="A27"/>
      <c r="B27"/>
    </row>
    <row r="28" spans="1:2" x14ac:dyDescent="0.3">
      <c r="A28"/>
      <c r="B28"/>
    </row>
    <row r="29" spans="1:2" x14ac:dyDescent="0.3">
      <c r="A29"/>
      <c r="B29"/>
    </row>
    <row r="30" spans="1:2" x14ac:dyDescent="0.3">
      <c r="A30"/>
      <c r="B30"/>
    </row>
    <row r="31" spans="1:2" x14ac:dyDescent="0.3">
      <c r="A31"/>
      <c r="B31"/>
    </row>
    <row r="32" spans="1:2" x14ac:dyDescent="0.3">
      <c r="A32"/>
      <c r="B32"/>
    </row>
    <row r="33" spans="1:2" x14ac:dyDescent="0.3">
      <c r="A33"/>
      <c r="B33"/>
    </row>
    <row r="34" spans="1:2" x14ac:dyDescent="0.3">
      <c r="A34"/>
      <c r="B34"/>
    </row>
    <row r="35" spans="1:2" x14ac:dyDescent="0.3">
      <c r="A35"/>
      <c r="B35"/>
    </row>
    <row r="36" spans="1:2" x14ac:dyDescent="0.3">
      <c r="A36"/>
      <c r="B36"/>
    </row>
    <row r="37" spans="1:2" x14ac:dyDescent="0.3">
      <c r="A37"/>
      <c r="B37"/>
    </row>
    <row r="38" spans="1:2" x14ac:dyDescent="0.3">
      <c r="A38"/>
      <c r="B38"/>
    </row>
    <row r="39" spans="1:2" x14ac:dyDescent="0.3">
      <c r="A39"/>
      <c r="B39"/>
    </row>
    <row r="40" spans="1:2" x14ac:dyDescent="0.3">
      <c r="A40"/>
      <c r="B40"/>
    </row>
    <row r="41" spans="1:2" x14ac:dyDescent="0.3">
      <c r="A41"/>
      <c r="B41"/>
    </row>
    <row r="42" spans="1:2" x14ac:dyDescent="0.3">
      <c r="A42"/>
      <c r="B42"/>
    </row>
    <row r="43" spans="1:2" x14ac:dyDescent="0.3">
      <c r="A43"/>
      <c r="B43"/>
    </row>
    <row r="44" spans="1:2" x14ac:dyDescent="0.3">
      <c r="A44"/>
      <c r="B44"/>
    </row>
    <row r="45" spans="1:2" x14ac:dyDescent="0.3">
      <c r="A45"/>
      <c r="B45"/>
    </row>
    <row r="46" spans="1:2" x14ac:dyDescent="0.3">
      <c r="A46"/>
      <c r="B46"/>
    </row>
    <row r="47" spans="1:2" x14ac:dyDescent="0.3">
      <c r="A47"/>
      <c r="B47"/>
    </row>
    <row r="48" spans="1:2" x14ac:dyDescent="0.3">
      <c r="A48"/>
      <c r="B48"/>
    </row>
    <row r="49" spans="1:2" x14ac:dyDescent="0.3">
      <c r="A49"/>
      <c r="B49"/>
    </row>
    <row r="50" spans="1:2" x14ac:dyDescent="0.3">
      <c r="A50"/>
      <c r="B50"/>
    </row>
    <row r="51" spans="1:2" x14ac:dyDescent="0.3">
      <c r="A51"/>
      <c r="B51"/>
    </row>
    <row r="52" spans="1:2" x14ac:dyDescent="0.3">
      <c r="A52"/>
      <c r="B52"/>
    </row>
    <row r="53" spans="1:2" x14ac:dyDescent="0.3">
      <c r="A53"/>
      <c r="B53"/>
    </row>
    <row r="54" spans="1:2" x14ac:dyDescent="0.3">
      <c r="A54"/>
      <c r="B54"/>
    </row>
    <row r="55" spans="1:2" x14ac:dyDescent="0.3">
      <c r="A55"/>
      <c r="B55"/>
    </row>
    <row r="56" spans="1:2" x14ac:dyDescent="0.3">
      <c r="A56"/>
      <c r="B56"/>
    </row>
    <row r="57" spans="1:2" x14ac:dyDescent="0.3">
      <c r="A57"/>
      <c r="B57"/>
    </row>
    <row r="58" spans="1:2" x14ac:dyDescent="0.3">
      <c r="A58"/>
      <c r="B58"/>
    </row>
    <row r="59" spans="1:2" x14ac:dyDescent="0.3">
      <c r="A59"/>
      <c r="B59"/>
    </row>
    <row r="60" spans="1:2" x14ac:dyDescent="0.3">
      <c r="A60"/>
      <c r="B60"/>
    </row>
    <row r="61" spans="1:2" x14ac:dyDescent="0.3">
      <c r="A61"/>
      <c r="B61"/>
    </row>
    <row r="62" spans="1:2" x14ac:dyDescent="0.3">
      <c r="A62"/>
      <c r="B62"/>
    </row>
    <row r="63" spans="1:2" x14ac:dyDescent="0.3">
      <c r="A63"/>
      <c r="B63"/>
    </row>
    <row r="64" spans="1:2" x14ac:dyDescent="0.3">
      <c r="A64"/>
      <c r="B64"/>
    </row>
    <row r="65" spans="1:2" x14ac:dyDescent="0.3">
      <c r="A65"/>
      <c r="B65"/>
    </row>
    <row r="66" spans="1:2" x14ac:dyDescent="0.3">
      <c r="A66"/>
      <c r="B66"/>
    </row>
    <row r="67" spans="1:2" x14ac:dyDescent="0.3">
      <c r="A67"/>
      <c r="B67"/>
    </row>
    <row r="68" spans="1:2" x14ac:dyDescent="0.3">
      <c r="A68"/>
      <c r="B68"/>
    </row>
    <row r="69" spans="1:2" x14ac:dyDescent="0.3">
      <c r="A69"/>
      <c r="B69"/>
    </row>
    <row r="70" spans="1:2" x14ac:dyDescent="0.3">
      <c r="A70"/>
      <c r="B70"/>
    </row>
    <row r="71" spans="1:2" x14ac:dyDescent="0.3">
      <c r="A71"/>
      <c r="B71"/>
    </row>
    <row r="72" spans="1:2" x14ac:dyDescent="0.3">
      <c r="A72"/>
      <c r="B72"/>
    </row>
    <row r="73" spans="1:2" x14ac:dyDescent="0.3">
      <c r="A73"/>
      <c r="B73"/>
    </row>
    <row r="74" spans="1:2" x14ac:dyDescent="0.3">
      <c r="A74"/>
      <c r="B74"/>
    </row>
    <row r="75" spans="1:2" x14ac:dyDescent="0.3">
      <c r="A75"/>
      <c r="B75"/>
    </row>
    <row r="76" spans="1:2" x14ac:dyDescent="0.3">
      <c r="A76"/>
      <c r="B76"/>
    </row>
    <row r="77" spans="1:2" x14ac:dyDescent="0.3">
      <c r="A77"/>
      <c r="B77"/>
    </row>
    <row r="78" spans="1:2" x14ac:dyDescent="0.3">
      <c r="A78"/>
      <c r="B78"/>
    </row>
    <row r="79" spans="1:2" x14ac:dyDescent="0.3">
      <c r="A79"/>
      <c r="B79"/>
    </row>
    <row r="80" spans="1:2" x14ac:dyDescent="0.3">
      <c r="A80"/>
      <c r="B80"/>
    </row>
    <row r="81" spans="1:2" x14ac:dyDescent="0.3">
      <c r="A81"/>
      <c r="B81"/>
    </row>
    <row r="82" spans="1:2" x14ac:dyDescent="0.3">
      <c r="A82"/>
      <c r="B82"/>
    </row>
    <row r="83" spans="1:2" x14ac:dyDescent="0.3">
      <c r="A83"/>
      <c r="B83"/>
    </row>
    <row r="84" spans="1:2" x14ac:dyDescent="0.3">
      <c r="A84"/>
      <c r="B84"/>
    </row>
    <row r="85" spans="1:2" x14ac:dyDescent="0.3">
      <c r="A85"/>
      <c r="B85"/>
    </row>
    <row r="86" spans="1:2" x14ac:dyDescent="0.3">
      <c r="A86"/>
      <c r="B86"/>
    </row>
    <row r="87" spans="1:2" x14ac:dyDescent="0.3">
      <c r="A87"/>
      <c r="B87"/>
    </row>
    <row r="88" spans="1:2" x14ac:dyDescent="0.3">
      <c r="A88"/>
      <c r="B88"/>
    </row>
    <row r="89" spans="1:2" x14ac:dyDescent="0.3">
      <c r="A89"/>
      <c r="B89"/>
    </row>
    <row r="90" spans="1:2" x14ac:dyDescent="0.3">
      <c r="A90"/>
      <c r="B90"/>
    </row>
    <row r="91" spans="1:2" x14ac:dyDescent="0.3">
      <c r="A91"/>
      <c r="B91"/>
    </row>
    <row r="92" spans="1:2" x14ac:dyDescent="0.3">
      <c r="A92"/>
      <c r="B92"/>
    </row>
    <row r="93" spans="1:2" x14ac:dyDescent="0.3">
      <c r="A93"/>
      <c r="B93"/>
    </row>
    <row r="94" spans="1:2" x14ac:dyDescent="0.3">
      <c r="A94"/>
      <c r="B94"/>
    </row>
    <row r="95" spans="1:2" x14ac:dyDescent="0.3">
      <c r="A95"/>
      <c r="B95"/>
    </row>
    <row r="96" spans="1:2" x14ac:dyDescent="0.3">
      <c r="A96"/>
      <c r="B96"/>
    </row>
    <row r="97" spans="1:2" x14ac:dyDescent="0.3">
      <c r="A97"/>
      <c r="B97"/>
    </row>
    <row r="98" spans="1:2" x14ac:dyDescent="0.3">
      <c r="A98"/>
      <c r="B98"/>
    </row>
    <row r="99" spans="1:2" x14ac:dyDescent="0.3">
      <c r="A99"/>
      <c r="B99"/>
    </row>
    <row r="100" spans="1:2" x14ac:dyDescent="0.3">
      <c r="A100"/>
      <c r="B100"/>
    </row>
    <row r="101" spans="1:2" x14ac:dyDescent="0.3">
      <c r="A101"/>
      <c r="B101"/>
    </row>
    <row r="102" spans="1:2" x14ac:dyDescent="0.3">
      <c r="A102"/>
      <c r="B102"/>
    </row>
    <row r="103" spans="1:2" x14ac:dyDescent="0.3">
      <c r="A103"/>
      <c r="B103"/>
    </row>
    <row r="104" spans="1:2" x14ac:dyDescent="0.3">
      <c r="A104"/>
      <c r="B104"/>
    </row>
    <row r="105" spans="1:2" x14ac:dyDescent="0.3">
      <c r="A105"/>
      <c r="B105"/>
    </row>
    <row r="106" spans="1:2" x14ac:dyDescent="0.3">
      <c r="A106"/>
      <c r="B106"/>
    </row>
    <row r="107" spans="1:2" x14ac:dyDescent="0.3">
      <c r="A107"/>
      <c r="B107"/>
    </row>
    <row r="108" spans="1:2" x14ac:dyDescent="0.3">
      <c r="A108"/>
      <c r="B108"/>
    </row>
    <row r="109" spans="1:2" x14ac:dyDescent="0.3">
      <c r="A109"/>
      <c r="B109"/>
    </row>
    <row r="110" spans="1:2" x14ac:dyDescent="0.3">
      <c r="A110"/>
      <c r="B110"/>
    </row>
    <row r="111" spans="1:2" x14ac:dyDescent="0.3">
      <c r="A111"/>
      <c r="B111"/>
    </row>
    <row r="112" spans="1:2" x14ac:dyDescent="0.3">
      <c r="A112"/>
      <c r="B112"/>
    </row>
    <row r="113" spans="1:2" x14ac:dyDescent="0.3">
      <c r="A113"/>
      <c r="B113"/>
    </row>
    <row r="114" spans="1:2" x14ac:dyDescent="0.3">
      <c r="A114"/>
      <c r="B114"/>
    </row>
    <row r="115" spans="1:2" x14ac:dyDescent="0.3">
      <c r="A115"/>
      <c r="B115"/>
    </row>
    <row r="116" spans="1:2" x14ac:dyDescent="0.3">
      <c r="A116"/>
      <c r="B116"/>
    </row>
    <row r="117" spans="1:2" x14ac:dyDescent="0.3">
      <c r="A117"/>
      <c r="B117"/>
    </row>
    <row r="118" spans="1:2" x14ac:dyDescent="0.3">
      <c r="A118"/>
      <c r="B118"/>
    </row>
    <row r="119" spans="1:2" x14ac:dyDescent="0.3">
      <c r="A119"/>
      <c r="B119"/>
    </row>
    <row r="120" spans="1:2" x14ac:dyDescent="0.3">
      <c r="A120"/>
      <c r="B120"/>
    </row>
    <row r="121" spans="1:2" x14ac:dyDescent="0.3">
      <c r="A121"/>
      <c r="B121"/>
    </row>
    <row r="122" spans="1:2" x14ac:dyDescent="0.3">
      <c r="A122"/>
      <c r="B122"/>
    </row>
    <row r="123" spans="1:2" x14ac:dyDescent="0.3">
      <c r="A123"/>
      <c r="B123"/>
    </row>
    <row r="124" spans="1:2" x14ac:dyDescent="0.3">
      <c r="A124"/>
      <c r="B124"/>
    </row>
    <row r="125" spans="1:2" x14ac:dyDescent="0.3">
      <c r="A125"/>
      <c r="B125"/>
    </row>
    <row r="126" spans="1:2" x14ac:dyDescent="0.3">
      <c r="A126"/>
      <c r="B126"/>
    </row>
    <row r="127" spans="1:2" x14ac:dyDescent="0.3">
      <c r="A127"/>
      <c r="B127"/>
    </row>
    <row r="128" spans="1:2" x14ac:dyDescent="0.3">
      <c r="A128"/>
      <c r="B128"/>
    </row>
    <row r="129" spans="1:2" x14ac:dyDescent="0.3">
      <c r="A129"/>
      <c r="B129"/>
    </row>
    <row r="130" spans="1:2" x14ac:dyDescent="0.3">
      <c r="A130"/>
      <c r="B130"/>
    </row>
    <row r="131" spans="1:2" x14ac:dyDescent="0.3">
      <c r="A131"/>
      <c r="B131"/>
    </row>
    <row r="132" spans="1:2" x14ac:dyDescent="0.3">
      <c r="A132"/>
      <c r="B132"/>
    </row>
    <row r="133" spans="1:2" x14ac:dyDescent="0.3">
      <c r="A133"/>
      <c r="B133"/>
    </row>
    <row r="134" spans="1:2" x14ac:dyDescent="0.3">
      <c r="A134"/>
      <c r="B134"/>
    </row>
  </sheetData>
  <pageMargins left="0.70866141732283472" right="0.70866141732283472" top="0.74803149606299213" bottom="0.74803149606299213" header="0.31496062992125984" footer="0.31496062992125984"/>
  <pageSetup paperSize="9" orientation="portrait" r:id="rId2"/>
  <headerFooter>
    <oddHeader>&amp;CMUNICIPIO DE TLAJOMULCO DE ZUÑIGA, JALISCO
4TA MODIFICACION PRESUPUESTAL 2023 
CLASIFICACION PROGRAMATICA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34E5B-D64A-426D-BD60-1BA31A3364E8}">
  <sheetPr>
    <pageSetUpPr fitToPage="1"/>
  </sheetPr>
  <dimension ref="A1:I298"/>
  <sheetViews>
    <sheetView zoomScaleNormal="100" workbookViewId="0">
      <selection activeCell="D15" sqref="D15"/>
    </sheetView>
  </sheetViews>
  <sheetFormatPr baseColWidth="10" defaultColWidth="11.5546875" defaultRowHeight="13.8" x14ac:dyDescent="0.3"/>
  <cols>
    <col min="1" max="1" width="11" style="32" bestFit="1" customWidth="1"/>
    <col min="2" max="2" width="61.5546875" style="32" customWidth="1"/>
    <col min="3" max="3" width="21" style="62" customWidth="1"/>
    <col min="4" max="5" width="19.109375" style="32" bestFit="1" customWidth="1"/>
    <col min="6" max="6" width="17" style="31" bestFit="1" customWidth="1"/>
    <col min="7" max="7" width="16.33203125" style="32" bestFit="1" customWidth="1"/>
    <col min="8" max="8" width="14.44140625" style="32" bestFit="1" customWidth="1"/>
    <col min="9" max="9" width="13.44140625" style="32" bestFit="1" customWidth="1"/>
    <col min="10" max="16384" width="11.5546875" style="32"/>
  </cols>
  <sheetData>
    <row r="1" spans="1:8" ht="21" customHeight="1" x14ac:dyDescent="0.3">
      <c r="A1" s="63" t="s">
        <v>543</v>
      </c>
      <c r="B1" s="63" t="s">
        <v>544</v>
      </c>
      <c r="C1" s="65" t="s">
        <v>545</v>
      </c>
      <c r="D1" s="65" t="s">
        <v>27</v>
      </c>
      <c r="E1" s="65" t="s">
        <v>546</v>
      </c>
    </row>
    <row r="2" spans="1:8" ht="15" customHeight="1" thickBot="1" x14ac:dyDescent="0.35">
      <c r="A2" s="64"/>
      <c r="B2" s="64"/>
      <c r="C2" s="66"/>
      <c r="D2" s="66"/>
      <c r="E2" s="66"/>
      <c r="F2" s="33"/>
    </row>
    <row r="3" spans="1:8" ht="14.4" thickBot="1" x14ac:dyDescent="0.35">
      <c r="A3" s="34"/>
      <c r="B3" s="35" t="s">
        <v>547</v>
      </c>
      <c r="C3" s="36">
        <f>SUM(C4+C49+C55+C60+C190+C214+C237+C249+C279+C290)</f>
        <v>4049789448.1999998</v>
      </c>
      <c r="D3" s="36">
        <f>SUM(D4+D49+D55+D60+D190+D214+D237+D249+D279+D290)</f>
        <v>151891558.37000003</v>
      </c>
      <c r="E3" s="36">
        <f>SUM(E4+E49+E55+E60+E190+E214+E237+E249+E279+E290)</f>
        <v>4201681006.5700002</v>
      </c>
      <c r="F3" s="37"/>
      <c r="G3" s="38"/>
      <c r="H3" s="39"/>
    </row>
    <row r="4" spans="1:8" ht="14.4" thickBot="1" x14ac:dyDescent="0.35">
      <c r="A4" s="40">
        <v>1</v>
      </c>
      <c r="B4" s="35" t="s">
        <v>548</v>
      </c>
      <c r="C4" s="36">
        <f>SUM(C5+C14+C25+C26+C27+C28+C29+C44)</f>
        <v>1163279790.8899999</v>
      </c>
      <c r="D4" s="36">
        <f>SUM(D5+D14+D25+D26+D27+D28+D29+D44)</f>
        <v>-71610340.400000006</v>
      </c>
      <c r="E4" s="36">
        <f>SUM(E5+E14+E25+E26+E27+E28+E29+E44)</f>
        <v>1091669450.49</v>
      </c>
    </row>
    <row r="5" spans="1:8" ht="14.4" thickBot="1" x14ac:dyDescent="0.35">
      <c r="A5" s="41">
        <v>1.1000000000000001</v>
      </c>
      <c r="B5" s="42" t="s">
        <v>549</v>
      </c>
      <c r="C5" s="43">
        <f>SUM(C6)</f>
        <v>5287029</v>
      </c>
      <c r="D5" s="43">
        <f>SUM(D6)</f>
        <v>0</v>
      </c>
      <c r="E5" s="43">
        <f>SUM(E6)</f>
        <v>5287029</v>
      </c>
    </row>
    <row r="6" spans="1:8" ht="14.4" thickBot="1" x14ac:dyDescent="0.35">
      <c r="A6" s="44" t="s">
        <v>550</v>
      </c>
      <c r="B6" s="45" t="s">
        <v>551</v>
      </c>
      <c r="C6" s="46">
        <f>SUM(C7:C13)</f>
        <v>5287029</v>
      </c>
      <c r="D6" s="46">
        <f>SUM(D7:D13)</f>
        <v>0</v>
      </c>
      <c r="E6" s="46">
        <f>SUM(E7:E13)</f>
        <v>5287029</v>
      </c>
      <c r="F6" s="47"/>
      <c r="G6" s="48"/>
    </row>
    <row r="7" spans="1:8" ht="14.4" thickBot="1" x14ac:dyDescent="0.35">
      <c r="A7" s="49" t="s">
        <v>552</v>
      </c>
      <c r="B7" s="50" t="s">
        <v>553</v>
      </c>
      <c r="C7" s="51">
        <v>5341</v>
      </c>
      <c r="D7" s="51">
        <v>0</v>
      </c>
      <c r="E7" s="51">
        <f>SUM(C7+D7)</f>
        <v>5341</v>
      </c>
    </row>
    <row r="8" spans="1:8" ht="40.200000000000003" thickBot="1" x14ac:dyDescent="0.35">
      <c r="A8" s="49" t="s">
        <v>554</v>
      </c>
      <c r="B8" s="50" t="s">
        <v>555</v>
      </c>
      <c r="C8" s="51">
        <v>5196101</v>
      </c>
      <c r="D8" s="51">
        <v>0</v>
      </c>
      <c r="E8" s="51">
        <f t="shared" ref="E8:E13" si="0">SUM(C8+D8)</f>
        <v>5196101</v>
      </c>
    </row>
    <row r="9" spans="1:8" ht="14.4" thickBot="1" x14ac:dyDescent="0.35">
      <c r="A9" s="49" t="s">
        <v>556</v>
      </c>
      <c r="B9" s="50" t="s">
        <v>557</v>
      </c>
      <c r="C9" s="51">
        <v>0</v>
      </c>
      <c r="D9" s="51">
        <v>0</v>
      </c>
      <c r="E9" s="51">
        <f t="shared" si="0"/>
        <v>0</v>
      </c>
    </row>
    <row r="10" spans="1:8" ht="14.4" thickBot="1" x14ac:dyDescent="0.35">
      <c r="A10" s="49" t="s">
        <v>558</v>
      </c>
      <c r="B10" s="50" t="s">
        <v>559</v>
      </c>
      <c r="C10" s="51">
        <v>85587</v>
      </c>
      <c r="D10" s="51">
        <v>0</v>
      </c>
      <c r="E10" s="51">
        <f t="shared" si="0"/>
        <v>85587</v>
      </c>
    </row>
    <row r="11" spans="1:8" ht="14.4" thickBot="1" x14ac:dyDescent="0.35">
      <c r="A11" s="49" t="s">
        <v>560</v>
      </c>
      <c r="B11" s="50" t="s">
        <v>561</v>
      </c>
      <c r="C11" s="51">
        <v>0</v>
      </c>
      <c r="D11" s="51">
        <v>0</v>
      </c>
      <c r="E11" s="51">
        <f t="shared" si="0"/>
        <v>0</v>
      </c>
    </row>
    <row r="12" spans="1:8" ht="14.4" thickBot="1" x14ac:dyDescent="0.35">
      <c r="A12" s="49" t="s">
        <v>562</v>
      </c>
      <c r="B12" s="50" t="s">
        <v>563</v>
      </c>
      <c r="C12" s="51">
        <v>0</v>
      </c>
      <c r="D12" s="51">
        <v>0</v>
      </c>
      <c r="E12" s="51">
        <f t="shared" si="0"/>
        <v>0</v>
      </c>
    </row>
    <row r="13" spans="1:8" ht="14.4" thickBot="1" x14ac:dyDescent="0.35">
      <c r="A13" s="49" t="s">
        <v>564</v>
      </c>
      <c r="B13" s="50" t="s">
        <v>565</v>
      </c>
      <c r="C13" s="51">
        <v>0</v>
      </c>
      <c r="D13" s="51">
        <v>0</v>
      </c>
      <c r="E13" s="51">
        <f t="shared" si="0"/>
        <v>0</v>
      </c>
    </row>
    <row r="14" spans="1:8" ht="14.4" thickBot="1" x14ac:dyDescent="0.35">
      <c r="A14" s="41">
        <v>1.2</v>
      </c>
      <c r="B14" s="52" t="s">
        <v>566</v>
      </c>
      <c r="C14" s="43">
        <f>SUM(C15+C18+C21)</f>
        <v>1066741393.89</v>
      </c>
      <c r="D14" s="43">
        <f>SUM(D15+D18+D21)</f>
        <v>-71610340.400000006</v>
      </c>
      <c r="E14" s="43">
        <f>SUM(E15+E18+E21)</f>
        <v>995131053.49000001</v>
      </c>
    </row>
    <row r="15" spans="1:8" ht="14.4" thickBot="1" x14ac:dyDescent="0.35">
      <c r="A15" s="44" t="s">
        <v>567</v>
      </c>
      <c r="B15" s="45" t="s">
        <v>568</v>
      </c>
      <c r="C15" s="46">
        <f>SUM(C16:C17)</f>
        <v>565834280.88999999</v>
      </c>
      <c r="D15" s="46">
        <f>SUM(D16:D17)</f>
        <v>-51610340.399999999</v>
      </c>
      <c r="E15" s="46">
        <f>SUM(E16:E17)</f>
        <v>514223940.49000001</v>
      </c>
    </row>
    <row r="16" spans="1:8" ht="14.4" thickBot="1" x14ac:dyDescent="0.35">
      <c r="A16" s="49" t="s">
        <v>569</v>
      </c>
      <c r="B16" s="50" t="s">
        <v>570</v>
      </c>
      <c r="C16" s="51">
        <v>498711241.88999999</v>
      </c>
      <c r="D16" s="51">
        <v>-30000000</v>
      </c>
      <c r="E16" s="51">
        <f t="shared" ref="E16:E17" si="1">SUM(C16+D16)</f>
        <v>468711241.88999999</v>
      </c>
    </row>
    <row r="17" spans="1:5" ht="14.4" thickBot="1" x14ac:dyDescent="0.35">
      <c r="A17" s="49" t="s">
        <v>571</v>
      </c>
      <c r="B17" s="50" t="s">
        <v>572</v>
      </c>
      <c r="C17" s="51">
        <v>67123039</v>
      </c>
      <c r="D17" s="51">
        <v>-21610340.399999999</v>
      </c>
      <c r="E17" s="51">
        <f t="shared" si="1"/>
        <v>45512698.600000001</v>
      </c>
    </row>
    <row r="18" spans="1:5" ht="14.4" thickBot="1" x14ac:dyDescent="0.35">
      <c r="A18" s="44" t="s">
        <v>573</v>
      </c>
      <c r="B18" s="45" t="s">
        <v>574</v>
      </c>
      <c r="C18" s="46">
        <f>SUM(C19:C20)</f>
        <v>401171774</v>
      </c>
      <c r="D18" s="46">
        <f>SUM(D19:D20)</f>
        <v>-20000000</v>
      </c>
      <c r="E18" s="46">
        <f>SUM(E19:E20)</f>
        <v>381171774</v>
      </c>
    </row>
    <row r="19" spans="1:5" ht="14.4" thickBot="1" x14ac:dyDescent="0.35">
      <c r="A19" s="49" t="s">
        <v>575</v>
      </c>
      <c r="B19" s="50" t="s">
        <v>576</v>
      </c>
      <c r="C19" s="51">
        <v>393874031</v>
      </c>
      <c r="D19" s="51">
        <v>-20000000</v>
      </c>
      <c r="E19" s="51">
        <f t="shared" ref="E19:E20" si="2">SUM(C19+D19)</f>
        <v>373874031</v>
      </c>
    </row>
    <row r="20" spans="1:5" ht="14.4" thickBot="1" x14ac:dyDescent="0.35">
      <c r="A20" s="49" t="s">
        <v>577</v>
      </c>
      <c r="B20" s="50" t="s">
        <v>578</v>
      </c>
      <c r="C20" s="51">
        <v>7297743</v>
      </c>
      <c r="D20" s="51">
        <v>0</v>
      </c>
      <c r="E20" s="51">
        <f t="shared" si="2"/>
        <v>7297743</v>
      </c>
    </row>
    <row r="21" spans="1:5" ht="14.4" thickBot="1" x14ac:dyDescent="0.35">
      <c r="A21" s="44" t="s">
        <v>579</v>
      </c>
      <c r="B21" s="45" t="s">
        <v>580</v>
      </c>
      <c r="C21" s="46">
        <f>SUM(C22:C24)</f>
        <v>99735339</v>
      </c>
      <c r="D21" s="46">
        <f>SUM(D22:D24)</f>
        <v>0</v>
      </c>
      <c r="E21" s="46">
        <f>SUM(E22:E24)</f>
        <v>99735339</v>
      </c>
    </row>
    <row r="22" spans="1:5" ht="14.4" thickBot="1" x14ac:dyDescent="0.35">
      <c r="A22" s="49" t="s">
        <v>581</v>
      </c>
      <c r="B22" s="50" t="s">
        <v>582</v>
      </c>
      <c r="C22" s="51">
        <v>95896170</v>
      </c>
      <c r="D22" s="51">
        <v>0</v>
      </c>
      <c r="E22" s="51">
        <f t="shared" ref="E22:E24" si="3">SUM(C22+D22)</f>
        <v>95896170</v>
      </c>
    </row>
    <row r="23" spans="1:5" ht="14.4" thickBot="1" x14ac:dyDescent="0.35">
      <c r="A23" s="49" t="s">
        <v>583</v>
      </c>
      <c r="B23" s="50" t="s">
        <v>584</v>
      </c>
      <c r="C23" s="51">
        <v>1514798</v>
      </c>
      <c r="D23" s="51">
        <v>0</v>
      </c>
      <c r="E23" s="51">
        <f t="shared" si="3"/>
        <v>1514798</v>
      </c>
    </row>
    <row r="24" spans="1:5" ht="14.4" thickBot="1" x14ac:dyDescent="0.35">
      <c r="A24" s="49" t="s">
        <v>585</v>
      </c>
      <c r="B24" s="50" t="s">
        <v>586</v>
      </c>
      <c r="C24" s="51">
        <v>2324371</v>
      </c>
      <c r="D24" s="51">
        <v>0</v>
      </c>
      <c r="E24" s="51">
        <f t="shared" si="3"/>
        <v>2324371</v>
      </c>
    </row>
    <row r="25" spans="1:5" ht="27" thickBot="1" x14ac:dyDescent="0.35">
      <c r="A25" s="41">
        <v>1.3</v>
      </c>
      <c r="B25" s="52" t="s">
        <v>587</v>
      </c>
      <c r="C25" s="43">
        <v>0</v>
      </c>
      <c r="D25" s="43">
        <v>0</v>
      </c>
      <c r="E25" s="43">
        <v>0</v>
      </c>
    </row>
    <row r="26" spans="1:5" ht="14.4" thickBot="1" x14ac:dyDescent="0.35">
      <c r="A26" s="41">
        <v>1.4</v>
      </c>
      <c r="B26" s="52" t="s">
        <v>588</v>
      </c>
      <c r="C26" s="43">
        <v>0</v>
      </c>
      <c r="D26" s="43">
        <v>0</v>
      </c>
      <c r="E26" s="43">
        <v>0</v>
      </c>
    </row>
    <row r="27" spans="1:5" ht="14.4" thickBot="1" x14ac:dyDescent="0.35">
      <c r="A27" s="41">
        <v>1.5</v>
      </c>
      <c r="B27" s="52" t="s">
        <v>589</v>
      </c>
      <c r="C27" s="43">
        <v>0</v>
      </c>
      <c r="D27" s="43">
        <v>0</v>
      </c>
      <c r="E27" s="43">
        <v>0</v>
      </c>
    </row>
    <row r="28" spans="1:5" ht="14.4" thickBot="1" x14ac:dyDescent="0.35">
      <c r="A28" s="41">
        <v>1.6</v>
      </c>
      <c r="B28" s="52" t="s">
        <v>590</v>
      </c>
      <c r="C28" s="43">
        <v>0</v>
      </c>
      <c r="D28" s="43">
        <v>0</v>
      </c>
      <c r="E28" s="43">
        <v>0</v>
      </c>
    </row>
    <row r="29" spans="1:5" ht="14.4" thickBot="1" x14ac:dyDescent="0.35">
      <c r="A29" s="41">
        <v>1.7</v>
      </c>
      <c r="B29" s="52" t="s">
        <v>591</v>
      </c>
      <c r="C29" s="43">
        <f>SUM(C30+C32+C34+C36+C40+C42)</f>
        <v>91251368</v>
      </c>
      <c r="D29" s="43">
        <f>SUM(D30+D32+D34+D36+D40+D42)</f>
        <v>0</v>
      </c>
      <c r="E29" s="43">
        <f>SUM(E30+E32+E34+E36+E40+E42)</f>
        <v>91251368</v>
      </c>
    </row>
    <row r="30" spans="1:5" ht="14.4" thickBot="1" x14ac:dyDescent="0.35">
      <c r="A30" s="44" t="s">
        <v>108</v>
      </c>
      <c r="B30" s="45" t="s">
        <v>592</v>
      </c>
      <c r="C30" s="46">
        <f>SUM(C31)</f>
        <v>23698748</v>
      </c>
      <c r="D30" s="46">
        <f>SUM(D31)</f>
        <v>0</v>
      </c>
      <c r="E30" s="46">
        <f>SUM(E31)</f>
        <v>23698748</v>
      </c>
    </row>
    <row r="31" spans="1:5" ht="14.4" thickBot="1" x14ac:dyDescent="0.35">
      <c r="A31" s="49" t="s">
        <v>593</v>
      </c>
      <c r="B31" s="50" t="s">
        <v>594</v>
      </c>
      <c r="C31" s="51">
        <v>23698748</v>
      </c>
      <c r="D31" s="51">
        <v>0</v>
      </c>
      <c r="E31" s="51">
        <f>SUM(C31+D31)</f>
        <v>23698748</v>
      </c>
    </row>
    <row r="32" spans="1:5" ht="14.4" thickBot="1" x14ac:dyDescent="0.35">
      <c r="A32" s="44" t="s">
        <v>158</v>
      </c>
      <c r="B32" s="45" t="s">
        <v>595</v>
      </c>
      <c r="C32" s="46">
        <f>SUM(C33)</f>
        <v>49901853</v>
      </c>
      <c r="D32" s="46">
        <f>SUM(D33)</f>
        <v>0</v>
      </c>
      <c r="E32" s="46">
        <f>SUM(E33)</f>
        <v>49901853</v>
      </c>
    </row>
    <row r="33" spans="1:5" ht="14.4" thickBot="1" x14ac:dyDescent="0.35">
      <c r="A33" s="49" t="s">
        <v>596</v>
      </c>
      <c r="B33" s="50" t="s">
        <v>597</v>
      </c>
      <c r="C33" s="51">
        <v>49901853</v>
      </c>
      <c r="D33" s="51">
        <v>0</v>
      </c>
      <c r="E33" s="51">
        <f>SUM(C33+D33)</f>
        <v>49901853</v>
      </c>
    </row>
    <row r="34" spans="1:5" ht="14.4" thickBot="1" x14ac:dyDescent="0.35">
      <c r="A34" s="44" t="s">
        <v>598</v>
      </c>
      <c r="B34" s="45" t="s">
        <v>599</v>
      </c>
      <c r="C34" s="46">
        <f>SUM(C35)</f>
        <v>1366</v>
      </c>
      <c r="D34" s="46">
        <f>SUM(D35)</f>
        <v>0</v>
      </c>
      <c r="E34" s="46">
        <f>SUM(E35)</f>
        <v>1366</v>
      </c>
    </row>
    <row r="35" spans="1:5" ht="14.4" thickBot="1" x14ac:dyDescent="0.35">
      <c r="A35" s="49" t="s">
        <v>600</v>
      </c>
      <c r="B35" s="50" t="s">
        <v>601</v>
      </c>
      <c r="C35" s="51">
        <v>1366</v>
      </c>
      <c r="D35" s="51">
        <v>0</v>
      </c>
      <c r="E35" s="51">
        <f>SUM(C35+D35)</f>
        <v>1366</v>
      </c>
    </row>
    <row r="36" spans="1:5" ht="14.4" thickBot="1" x14ac:dyDescent="0.35">
      <c r="A36" s="44" t="s">
        <v>602</v>
      </c>
      <c r="B36" s="45" t="s">
        <v>603</v>
      </c>
      <c r="C36" s="46">
        <f>SUM(C37:C39)</f>
        <v>14152145</v>
      </c>
      <c r="D36" s="46">
        <f>SUM(D37:D39)</f>
        <v>0</v>
      </c>
      <c r="E36" s="46">
        <f>SUM(E37:E39)</f>
        <v>14152145</v>
      </c>
    </row>
    <row r="37" spans="1:5" ht="14.4" thickBot="1" x14ac:dyDescent="0.35">
      <c r="A37" s="49" t="s">
        <v>604</v>
      </c>
      <c r="B37" s="50" t="s">
        <v>605</v>
      </c>
      <c r="C37" s="51">
        <v>14152145</v>
      </c>
      <c r="D37" s="51">
        <v>0</v>
      </c>
      <c r="E37" s="51">
        <f t="shared" ref="E37:E39" si="4">SUM(C37+D37)</f>
        <v>14152145</v>
      </c>
    </row>
    <row r="38" spans="1:5" ht="14.4" thickBot="1" x14ac:dyDescent="0.35">
      <c r="A38" s="49" t="s">
        <v>606</v>
      </c>
      <c r="B38" s="50" t="s">
        <v>607</v>
      </c>
      <c r="C38" s="51">
        <v>0</v>
      </c>
      <c r="D38" s="51">
        <v>0</v>
      </c>
      <c r="E38" s="51">
        <f t="shared" si="4"/>
        <v>0</v>
      </c>
    </row>
    <row r="39" spans="1:5" ht="14.4" thickBot="1" x14ac:dyDescent="0.35">
      <c r="A39" s="49" t="s">
        <v>608</v>
      </c>
      <c r="B39" s="50" t="s">
        <v>609</v>
      </c>
      <c r="C39" s="51">
        <v>0</v>
      </c>
      <c r="D39" s="51">
        <v>0</v>
      </c>
      <c r="E39" s="51">
        <f t="shared" si="4"/>
        <v>0</v>
      </c>
    </row>
    <row r="40" spans="1:5" ht="14.4" thickBot="1" x14ac:dyDescent="0.35">
      <c r="A40" s="44" t="s">
        <v>610</v>
      </c>
      <c r="B40" s="45" t="s">
        <v>611</v>
      </c>
      <c r="C40" s="46">
        <f>SUM(C41)</f>
        <v>3497256</v>
      </c>
      <c r="D40" s="46">
        <f>SUM(D41)</f>
        <v>0</v>
      </c>
      <c r="E40" s="46">
        <f>SUM(E41)</f>
        <v>3497256</v>
      </c>
    </row>
    <row r="41" spans="1:5" ht="14.4" thickBot="1" x14ac:dyDescent="0.35">
      <c r="A41" s="49" t="s">
        <v>612</v>
      </c>
      <c r="B41" s="50" t="s">
        <v>611</v>
      </c>
      <c r="C41" s="51">
        <v>3497256</v>
      </c>
      <c r="D41" s="51">
        <v>0</v>
      </c>
      <c r="E41" s="51">
        <f>SUM(C41+D41)</f>
        <v>3497256</v>
      </c>
    </row>
    <row r="42" spans="1:5" ht="14.4" thickBot="1" x14ac:dyDescent="0.35">
      <c r="A42" s="44" t="s">
        <v>613</v>
      </c>
      <c r="B42" s="45" t="s">
        <v>614</v>
      </c>
      <c r="C42" s="46">
        <f>SUM(C43)</f>
        <v>0</v>
      </c>
      <c r="D42" s="46">
        <f>SUM(D43)</f>
        <v>0</v>
      </c>
      <c r="E42" s="46">
        <f>SUM(E43)</f>
        <v>0</v>
      </c>
    </row>
    <row r="43" spans="1:5" ht="14.4" thickBot="1" x14ac:dyDescent="0.35">
      <c r="A43" s="49" t="s">
        <v>615</v>
      </c>
      <c r="B43" s="50" t="s">
        <v>616</v>
      </c>
      <c r="C43" s="51">
        <v>0</v>
      </c>
      <c r="D43" s="51">
        <v>0</v>
      </c>
      <c r="E43" s="51">
        <f>SUM(C43+D43)</f>
        <v>0</v>
      </c>
    </row>
    <row r="44" spans="1:5" ht="14.4" thickBot="1" x14ac:dyDescent="0.35">
      <c r="A44" s="41">
        <v>1.8</v>
      </c>
      <c r="B44" s="52" t="s">
        <v>617</v>
      </c>
      <c r="C44" s="43">
        <f>SUM(C45)</f>
        <v>0</v>
      </c>
      <c r="D44" s="43">
        <f>SUM(D45)</f>
        <v>0</v>
      </c>
      <c r="E44" s="43">
        <f>SUM(E45)</f>
        <v>0</v>
      </c>
    </row>
    <row r="45" spans="1:5" ht="14.4" thickBot="1" x14ac:dyDescent="0.35">
      <c r="A45" s="41" t="s">
        <v>618</v>
      </c>
      <c r="B45" s="52" t="s">
        <v>619</v>
      </c>
      <c r="C45" s="43">
        <f>SUM(C46:C47)</f>
        <v>0</v>
      </c>
      <c r="D45" s="43">
        <f>SUM(D46:D47)</f>
        <v>0</v>
      </c>
      <c r="E45" s="43">
        <f>SUM(E46:E47)</f>
        <v>0</v>
      </c>
    </row>
    <row r="46" spans="1:5" ht="14.4" thickBot="1" x14ac:dyDescent="0.35">
      <c r="A46" s="49" t="s">
        <v>620</v>
      </c>
      <c r="B46" s="50" t="s">
        <v>619</v>
      </c>
      <c r="C46" s="51">
        <v>0</v>
      </c>
      <c r="D46" s="51">
        <v>0</v>
      </c>
      <c r="E46" s="51">
        <f t="shared" ref="E46:E47" si="5">SUM(C46+D46)</f>
        <v>0</v>
      </c>
    </row>
    <row r="47" spans="1:5" ht="14.4" thickBot="1" x14ac:dyDescent="0.35">
      <c r="A47" s="49" t="s">
        <v>621</v>
      </c>
      <c r="B47" s="50" t="s">
        <v>622</v>
      </c>
      <c r="C47" s="51">
        <v>0</v>
      </c>
      <c r="D47" s="51">
        <v>0</v>
      </c>
      <c r="E47" s="51">
        <f t="shared" si="5"/>
        <v>0</v>
      </c>
    </row>
    <row r="48" spans="1:5" ht="40.200000000000003" thickBot="1" x14ac:dyDescent="0.35">
      <c r="A48" s="41">
        <v>1.9</v>
      </c>
      <c r="B48" s="52" t="s">
        <v>623</v>
      </c>
      <c r="C48" s="43">
        <v>0</v>
      </c>
      <c r="D48" s="43">
        <v>0</v>
      </c>
      <c r="E48" s="43">
        <v>0</v>
      </c>
    </row>
    <row r="49" spans="1:5" ht="14.4" thickBot="1" x14ac:dyDescent="0.35">
      <c r="A49" s="53">
        <v>2</v>
      </c>
      <c r="B49" s="54" t="s">
        <v>624</v>
      </c>
      <c r="C49" s="55">
        <v>0</v>
      </c>
      <c r="D49" s="55">
        <v>0</v>
      </c>
      <c r="E49" s="55">
        <v>0</v>
      </c>
    </row>
    <row r="50" spans="1:5" ht="14.4" thickBot="1" x14ac:dyDescent="0.35">
      <c r="A50" s="41">
        <v>2.1</v>
      </c>
      <c r="B50" s="52" t="s">
        <v>625</v>
      </c>
      <c r="C50" s="43">
        <v>0</v>
      </c>
      <c r="D50" s="43">
        <v>0</v>
      </c>
      <c r="E50" s="43">
        <v>0</v>
      </c>
    </row>
    <row r="51" spans="1:5" ht="14.4" thickBot="1" x14ac:dyDescent="0.35">
      <c r="A51" s="41">
        <v>2.2000000000000002</v>
      </c>
      <c r="B51" s="52" t="s">
        <v>626</v>
      </c>
      <c r="C51" s="43">
        <v>0</v>
      </c>
      <c r="D51" s="43">
        <v>0</v>
      </c>
      <c r="E51" s="43">
        <v>0</v>
      </c>
    </row>
    <row r="52" spans="1:5" ht="14.4" thickBot="1" x14ac:dyDescent="0.35">
      <c r="A52" s="41">
        <v>2.2999999999999998</v>
      </c>
      <c r="B52" s="52" t="s">
        <v>627</v>
      </c>
      <c r="C52" s="43">
        <v>0</v>
      </c>
      <c r="D52" s="43">
        <v>0</v>
      </c>
      <c r="E52" s="43">
        <v>0</v>
      </c>
    </row>
    <row r="53" spans="1:5" ht="14.4" thickBot="1" x14ac:dyDescent="0.35">
      <c r="A53" s="41">
        <v>2.4</v>
      </c>
      <c r="B53" s="52" t="s">
        <v>628</v>
      </c>
      <c r="C53" s="43">
        <v>0</v>
      </c>
      <c r="D53" s="43">
        <v>0</v>
      </c>
      <c r="E53" s="43">
        <v>0</v>
      </c>
    </row>
    <row r="54" spans="1:5" ht="27" thickBot="1" x14ac:dyDescent="0.35">
      <c r="A54" s="41">
        <v>2.5</v>
      </c>
      <c r="B54" s="52" t="s">
        <v>629</v>
      </c>
      <c r="C54" s="43">
        <v>0</v>
      </c>
      <c r="D54" s="43">
        <v>0</v>
      </c>
      <c r="E54" s="43">
        <v>0</v>
      </c>
    </row>
    <row r="55" spans="1:5" ht="14.4" thickBot="1" x14ac:dyDescent="0.35">
      <c r="A55" s="53">
        <v>3</v>
      </c>
      <c r="B55" s="54" t="s">
        <v>630</v>
      </c>
      <c r="C55" s="55">
        <v>0</v>
      </c>
      <c r="D55" s="55">
        <v>0</v>
      </c>
      <c r="E55" s="55">
        <v>0</v>
      </c>
    </row>
    <row r="56" spans="1:5" ht="14.4" thickBot="1" x14ac:dyDescent="0.35">
      <c r="A56" s="41">
        <v>3.1</v>
      </c>
      <c r="B56" s="52" t="s">
        <v>631</v>
      </c>
      <c r="C56" s="43">
        <v>0</v>
      </c>
      <c r="D56" s="43">
        <v>0</v>
      </c>
      <c r="E56" s="43">
        <v>0</v>
      </c>
    </row>
    <row r="57" spans="1:5" ht="14.4" thickBot="1" x14ac:dyDescent="0.35">
      <c r="A57" s="44" t="s">
        <v>431</v>
      </c>
      <c r="B57" s="45" t="s">
        <v>632</v>
      </c>
      <c r="C57" s="46">
        <v>0</v>
      </c>
      <c r="D57" s="46">
        <v>0</v>
      </c>
      <c r="E57" s="46">
        <v>0</v>
      </c>
    </row>
    <row r="58" spans="1:5" ht="14.4" thickBot="1" x14ac:dyDescent="0.35">
      <c r="A58" s="49" t="s">
        <v>633</v>
      </c>
      <c r="B58" s="50" t="s">
        <v>634</v>
      </c>
      <c r="C58" s="51">
        <v>0</v>
      </c>
      <c r="D58" s="51">
        <v>0</v>
      </c>
      <c r="E58" s="51">
        <f>SUM(C58+D58)</f>
        <v>0</v>
      </c>
    </row>
    <row r="59" spans="1:5" ht="40.200000000000003" thickBot="1" x14ac:dyDescent="0.35">
      <c r="A59" s="41">
        <v>3.9</v>
      </c>
      <c r="B59" s="52" t="s">
        <v>635</v>
      </c>
      <c r="C59" s="43">
        <v>0</v>
      </c>
      <c r="D59" s="43">
        <v>0</v>
      </c>
      <c r="E59" s="43">
        <v>0</v>
      </c>
    </row>
    <row r="60" spans="1:5" ht="14.4" thickBot="1" x14ac:dyDescent="0.35">
      <c r="A60" s="53">
        <v>4</v>
      </c>
      <c r="B60" s="54" t="s">
        <v>636</v>
      </c>
      <c r="C60" s="55">
        <f>SUM(C61+C81+C165+C172+C187)</f>
        <v>828397209</v>
      </c>
      <c r="D60" s="55">
        <f>SUM(D61+D81+D165+D172+D187)</f>
        <v>0</v>
      </c>
      <c r="E60" s="55">
        <f>SUM(E61+E81+E165+E172+E187)</f>
        <v>828397209</v>
      </c>
    </row>
    <row r="61" spans="1:5" ht="27" thickBot="1" x14ac:dyDescent="0.35">
      <c r="A61" s="41">
        <v>4.0999999999999996</v>
      </c>
      <c r="B61" s="52" t="s">
        <v>637</v>
      </c>
      <c r="C61" s="43">
        <f>SUM(C62+C68+C70+C75)</f>
        <v>25273715</v>
      </c>
      <c r="D61" s="43">
        <f>SUM(D62+D68+D70+D75)</f>
        <v>0</v>
      </c>
      <c r="E61" s="43">
        <f>SUM(E62+E68+E70+E75)</f>
        <v>25273715</v>
      </c>
    </row>
    <row r="62" spans="1:5" ht="14.4" thickBot="1" x14ac:dyDescent="0.35">
      <c r="A62" s="44" t="s">
        <v>638</v>
      </c>
      <c r="B62" s="45" t="s">
        <v>639</v>
      </c>
      <c r="C62" s="46">
        <f>SUM(C63:C67)</f>
        <v>20917604</v>
      </c>
      <c r="D62" s="46">
        <f>SUM(D63:D67)</f>
        <v>0</v>
      </c>
      <c r="E62" s="46">
        <f>SUM(E63:E67)</f>
        <v>20917604</v>
      </c>
    </row>
    <row r="63" spans="1:5" ht="14.4" thickBot="1" x14ac:dyDescent="0.35">
      <c r="A63" s="49" t="s">
        <v>640</v>
      </c>
      <c r="B63" s="50" t="s">
        <v>641</v>
      </c>
      <c r="C63" s="51">
        <v>176185</v>
      </c>
      <c r="D63" s="51">
        <v>0</v>
      </c>
      <c r="E63" s="51">
        <f t="shared" ref="E63:E67" si="6">SUM(C63+D63)</f>
        <v>176185</v>
      </c>
    </row>
    <row r="64" spans="1:5" ht="14.4" thickBot="1" x14ac:dyDescent="0.35">
      <c r="A64" s="49" t="s">
        <v>642</v>
      </c>
      <c r="B64" s="50" t="s">
        <v>643</v>
      </c>
      <c r="C64" s="51">
        <v>4782244</v>
      </c>
      <c r="D64" s="51">
        <v>0</v>
      </c>
      <c r="E64" s="51">
        <f t="shared" si="6"/>
        <v>4782244</v>
      </c>
    </row>
    <row r="65" spans="1:5" ht="14.4" thickBot="1" x14ac:dyDescent="0.35">
      <c r="A65" s="49" t="s">
        <v>644</v>
      </c>
      <c r="B65" s="50" t="s">
        <v>645</v>
      </c>
      <c r="C65" s="51">
        <v>15740534</v>
      </c>
      <c r="D65" s="51">
        <v>0</v>
      </c>
      <c r="E65" s="51">
        <f t="shared" si="6"/>
        <v>15740534</v>
      </c>
    </row>
    <row r="66" spans="1:5" ht="14.4" thickBot="1" x14ac:dyDescent="0.35">
      <c r="A66" s="49" t="s">
        <v>646</v>
      </c>
      <c r="B66" s="50" t="s">
        <v>647</v>
      </c>
      <c r="C66" s="51">
        <v>153476</v>
      </c>
      <c r="D66" s="51">
        <v>0</v>
      </c>
      <c r="E66" s="51">
        <f t="shared" si="6"/>
        <v>153476</v>
      </c>
    </row>
    <row r="67" spans="1:5" ht="14.4" thickBot="1" x14ac:dyDescent="0.35">
      <c r="A67" s="49" t="s">
        <v>648</v>
      </c>
      <c r="B67" s="50" t="s">
        <v>649</v>
      </c>
      <c r="C67" s="51">
        <v>65165</v>
      </c>
      <c r="D67" s="51">
        <v>0</v>
      </c>
      <c r="E67" s="51">
        <f t="shared" si="6"/>
        <v>65165</v>
      </c>
    </row>
    <row r="68" spans="1:5" ht="14.4" thickBot="1" x14ac:dyDescent="0.35">
      <c r="A68" s="44" t="s">
        <v>650</v>
      </c>
      <c r="B68" s="45" t="s">
        <v>651</v>
      </c>
      <c r="C68" s="46">
        <f>SUM(C69)</f>
        <v>1398411</v>
      </c>
      <c r="D68" s="46">
        <f>SUM(D69)</f>
        <v>0</v>
      </c>
      <c r="E68" s="46">
        <f>SUM(E69)</f>
        <v>1398411</v>
      </c>
    </row>
    <row r="69" spans="1:5" ht="14.4" thickBot="1" x14ac:dyDescent="0.35">
      <c r="A69" s="49" t="s">
        <v>652</v>
      </c>
      <c r="B69" s="50" t="s">
        <v>653</v>
      </c>
      <c r="C69" s="51">
        <v>1398411</v>
      </c>
      <c r="D69" s="51">
        <v>0</v>
      </c>
      <c r="E69" s="51">
        <f>SUM(C69+D69)</f>
        <v>1398411</v>
      </c>
    </row>
    <row r="70" spans="1:5" ht="14.4" thickBot="1" x14ac:dyDescent="0.35">
      <c r="A70" s="44" t="s">
        <v>654</v>
      </c>
      <c r="B70" s="45" t="s">
        <v>655</v>
      </c>
      <c r="C70" s="46">
        <f>SUM(C71:C74)</f>
        <v>2435306</v>
      </c>
      <c r="D70" s="46">
        <f>SUM(D71:D74)</f>
        <v>0</v>
      </c>
      <c r="E70" s="46">
        <f>SUM(E71:E74)</f>
        <v>2435306</v>
      </c>
    </row>
    <row r="71" spans="1:5" ht="14.4" thickBot="1" x14ac:dyDescent="0.35">
      <c r="A71" s="49" t="s">
        <v>656</v>
      </c>
      <c r="B71" s="50" t="s">
        <v>657</v>
      </c>
      <c r="C71" s="51">
        <v>399324</v>
      </c>
      <c r="D71" s="51">
        <v>0</v>
      </c>
      <c r="E71" s="51">
        <f t="shared" ref="E71:E74" si="7">SUM(C71+D71)</f>
        <v>399324</v>
      </c>
    </row>
    <row r="72" spans="1:5" ht="14.4" thickBot="1" x14ac:dyDescent="0.35">
      <c r="A72" s="49" t="s">
        <v>658</v>
      </c>
      <c r="B72" s="56" t="s">
        <v>659</v>
      </c>
      <c r="C72" s="51">
        <v>2020054</v>
      </c>
      <c r="D72" s="51">
        <v>0</v>
      </c>
      <c r="E72" s="51">
        <f t="shared" si="7"/>
        <v>2020054</v>
      </c>
    </row>
    <row r="73" spans="1:5" ht="14.4" thickBot="1" x14ac:dyDescent="0.35">
      <c r="A73" s="49" t="s">
        <v>660</v>
      </c>
      <c r="B73" s="50" t="s">
        <v>661</v>
      </c>
      <c r="C73" s="51">
        <v>0</v>
      </c>
      <c r="D73" s="51">
        <v>0</v>
      </c>
      <c r="E73" s="51">
        <f t="shared" si="7"/>
        <v>0</v>
      </c>
    </row>
    <row r="74" spans="1:5" ht="14.4" thickBot="1" x14ac:dyDescent="0.35">
      <c r="A74" s="49" t="s">
        <v>662</v>
      </c>
      <c r="B74" s="50" t="s">
        <v>663</v>
      </c>
      <c r="C74" s="51">
        <v>15928</v>
      </c>
      <c r="D74" s="51">
        <v>0</v>
      </c>
      <c r="E74" s="51">
        <f t="shared" si="7"/>
        <v>15928</v>
      </c>
    </row>
    <row r="75" spans="1:5" ht="27" thickBot="1" x14ac:dyDescent="0.35">
      <c r="A75" s="44" t="s">
        <v>664</v>
      </c>
      <c r="B75" s="45" t="s">
        <v>665</v>
      </c>
      <c r="C75" s="46">
        <f>SUM(C76:C80)</f>
        <v>522394</v>
      </c>
      <c r="D75" s="46">
        <f>SUM(D76:D80)</f>
        <v>0</v>
      </c>
      <c r="E75" s="46">
        <f>SUM(E76:E80)</f>
        <v>522394</v>
      </c>
    </row>
    <row r="76" spans="1:5" ht="14.4" thickBot="1" x14ac:dyDescent="0.35">
      <c r="A76" s="49" t="s">
        <v>666</v>
      </c>
      <c r="B76" s="50" t="s">
        <v>667</v>
      </c>
      <c r="C76" s="51">
        <v>522394</v>
      </c>
      <c r="D76" s="51">
        <v>0</v>
      </c>
      <c r="E76" s="51">
        <f t="shared" ref="E76:E80" si="8">SUM(C76+D76)</f>
        <v>522394</v>
      </c>
    </row>
    <row r="77" spans="1:5" ht="14.4" thickBot="1" x14ac:dyDescent="0.35">
      <c r="A77" s="49" t="s">
        <v>668</v>
      </c>
      <c r="B77" s="50" t="s">
        <v>669</v>
      </c>
      <c r="C77" s="51">
        <v>0</v>
      </c>
      <c r="D77" s="51">
        <v>0</v>
      </c>
      <c r="E77" s="51">
        <f t="shared" si="8"/>
        <v>0</v>
      </c>
    </row>
    <row r="78" spans="1:5" ht="14.4" thickBot="1" x14ac:dyDescent="0.35">
      <c r="A78" s="49" t="s">
        <v>670</v>
      </c>
      <c r="B78" s="50" t="s">
        <v>671</v>
      </c>
      <c r="C78" s="51">
        <v>0</v>
      </c>
      <c r="D78" s="51">
        <v>0</v>
      </c>
      <c r="E78" s="51">
        <f t="shared" si="8"/>
        <v>0</v>
      </c>
    </row>
    <row r="79" spans="1:5" ht="14.4" thickBot="1" x14ac:dyDescent="0.35">
      <c r="A79" s="49" t="s">
        <v>672</v>
      </c>
      <c r="B79" s="50" t="s">
        <v>673</v>
      </c>
      <c r="C79" s="51">
        <v>0</v>
      </c>
      <c r="D79" s="51">
        <v>0</v>
      </c>
      <c r="E79" s="51">
        <f t="shared" si="8"/>
        <v>0</v>
      </c>
    </row>
    <row r="80" spans="1:5" ht="14.4" thickBot="1" x14ac:dyDescent="0.35">
      <c r="A80" s="49" t="s">
        <v>674</v>
      </c>
      <c r="B80" s="50" t="s">
        <v>675</v>
      </c>
      <c r="C80" s="51">
        <v>0</v>
      </c>
      <c r="D80" s="51">
        <v>0</v>
      </c>
      <c r="E80" s="51">
        <f t="shared" si="8"/>
        <v>0</v>
      </c>
    </row>
    <row r="81" spans="1:5" ht="14.4" thickBot="1" x14ac:dyDescent="0.35">
      <c r="A81" s="41">
        <v>4.3</v>
      </c>
      <c r="B81" s="52" t="s">
        <v>676</v>
      </c>
      <c r="C81" s="43">
        <f>SUM(C82+C87+C91+C99+C104+C110+C114+C118+C123+C130+C140+C149+C153+C158)</f>
        <v>728667842</v>
      </c>
      <c r="D81" s="43">
        <f>SUM(D82+D87+D91+D99+D104+D110+D114+D118+D123+D130+D140+D149+D153+D158)</f>
        <v>0</v>
      </c>
      <c r="E81" s="43">
        <f>SUM(E82+E87+E91+E99+E104+E110+E114+E118+E123+E130+E140+E149+E153+E158)</f>
        <v>728667842</v>
      </c>
    </row>
    <row r="82" spans="1:5" ht="14.4" thickBot="1" x14ac:dyDescent="0.35">
      <c r="A82" s="44" t="s">
        <v>677</v>
      </c>
      <c r="B82" s="45" t="s">
        <v>678</v>
      </c>
      <c r="C82" s="46">
        <f>SUM(C83:C86)</f>
        <v>37664881</v>
      </c>
      <c r="D82" s="46">
        <f>SUM(D83:D86)</f>
        <v>0</v>
      </c>
      <c r="E82" s="46">
        <f>SUM(E83:E86)</f>
        <v>37664881</v>
      </c>
    </row>
    <row r="83" spans="1:5" ht="27" thickBot="1" x14ac:dyDescent="0.35">
      <c r="A83" s="49" t="s">
        <v>679</v>
      </c>
      <c r="B83" s="50" t="s">
        <v>680</v>
      </c>
      <c r="C83" s="51">
        <v>18344116.41</v>
      </c>
      <c r="D83" s="51">
        <v>0</v>
      </c>
      <c r="E83" s="51">
        <f t="shared" ref="E83:E86" si="9">SUM(C83+D83)</f>
        <v>18344116.41</v>
      </c>
    </row>
    <row r="84" spans="1:5" ht="27" thickBot="1" x14ac:dyDescent="0.35">
      <c r="A84" s="49" t="s">
        <v>681</v>
      </c>
      <c r="B84" s="50" t="s">
        <v>682</v>
      </c>
      <c r="C84" s="51">
        <v>10329641.779999999</v>
      </c>
      <c r="D84" s="51">
        <v>0</v>
      </c>
      <c r="E84" s="51">
        <f t="shared" si="9"/>
        <v>10329641.779999999</v>
      </c>
    </row>
    <row r="85" spans="1:5" ht="27" thickBot="1" x14ac:dyDescent="0.35">
      <c r="A85" s="49" t="s">
        <v>683</v>
      </c>
      <c r="B85" s="50" t="s">
        <v>684</v>
      </c>
      <c r="C85" s="51">
        <v>2430083.16</v>
      </c>
      <c r="D85" s="51">
        <v>0</v>
      </c>
      <c r="E85" s="51">
        <f t="shared" si="9"/>
        <v>2430083.16</v>
      </c>
    </row>
    <row r="86" spans="1:5" ht="14.4" thickBot="1" x14ac:dyDescent="0.35">
      <c r="A86" s="49" t="s">
        <v>685</v>
      </c>
      <c r="B86" s="50" t="s">
        <v>686</v>
      </c>
      <c r="C86" s="51">
        <v>6561039.6500000004</v>
      </c>
      <c r="D86" s="51">
        <v>0</v>
      </c>
      <c r="E86" s="51">
        <f t="shared" si="9"/>
        <v>6561039.6500000004</v>
      </c>
    </row>
    <row r="87" spans="1:5" ht="14.4" thickBot="1" x14ac:dyDescent="0.35">
      <c r="A87" s="44" t="s">
        <v>687</v>
      </c>
      <c r="B87" s="45" t="s">
        <v>688</v>
      </c>
      <c r="C87" s="46">
        <f>SUM(C88:C90)</f>
        <v>16402427</v>
      </c>
      <c r="D87" s="46">
        <f>SUM(D88:D90)</f>
        <v>0</v>
      </c>
      <c r="E87" s="46">
        <f>SUM(E88:E90)</f>
        <v>16402427</v>
      </c>
    </row>
    <row r="88" spans="1:5" ht="14.4" thickBot="1" x14ac:dyDescent="0.35">
      <c r="A88" s="49" t="s">
        <v>689</v>
      </c>
      <c r="B88" s="50" t="s">
        <v>690</v>
      </c>
      <c r="C88" s="51">
        <v>15736945</v>
      </c>
      <c r="D88" s="51">
        <v>0</v>
      </c>
      <c r="E88" s="51">
        <f t="shared" ref="E88:E90" si="10">SUM(C88+D88)</f>
        <v>15736945</v>
      </c>
    </row>
    <row r="89" spans="1:5" ht="14.4" thickBot="1" x14ac:dyDescent="0.35">
      <c r="A89" s="49" t="s">
        <v>691</v>
      </c>
      <c r="B89" s="50" t="s">
        <v>692</v>
      </c>
      <c r="C89" s="51">
        <v>665482</v>
      </c>
      <c r="D89" s="51">
        <v>0</v>
      </c>
      <c r="E89" s="51">
        <f t="shared" si="10"/>
        <v>665482</v>
      </c>
    </row>
    <row r="90" spans="1:5" ht="14.4" thickBot="1" x14ac:dyDescent="0.35">
      <c r="A90" s="49" t="s">
        <v>693</v>
      </c>
      <c r="B90" s="50" t="s">
        <v>694</v>
      </c>
      <c r="C90" s="51">
        <v>0</v>
      </c>
      <c r="D90" s="51">
        <v>0</v>
      </c>
      <c r="E90" s="51">
        <f t="shared" si="10"/>
        <v>0</v>
      </c>
    </row>
    <row r="91" spans="1:5" ht="27" thickBot="1" x14ac:dyDescent="0.35">
      <c r="A91" s="44" t="s">
        <v>695</v>
      </c>
      <c r="B91" s="45" t="s">
        <v>696</v>
      </c>
      <c r="C91" s="46">
        <f>SUM(C92:C98)</f>
        <v>115271407</v>
      </c>
      <c r="D91" s="46">
        <f>SUM(D92:D98)</f>
        <v>0</v>
      </c>
      <c r="E91" s="46">
        <f>SUM(E92:E98)</f>
        <v>115271407</v>
      </c>
    </row>
    <row r="92" spans="1:5" ht="14.4" thickBot="1" x14ac:dyDescent="0.35">
      <c r="A92" s="49" t="s">
        <v>697</v>
      </c>
      <c r="B92" s="50" t="s">
        <v>698</v>
      </c>
      <c r="C92" s="51">
        <v>106271244</v>
      </c>
      <c r="D92" s="51">
        <v>0</v>
      </c>
      <c r="E92" s="51">
        <f t="shared" ref="E92:E98" si="11">SUM(C92+D92)</f>
        <v>106271244</v>
      </c>
    </row>
    <row r="93" spans="1:5" ht="14.4" thickBot="1" x14ac:dyDescent="0.35">
      <c r="A93" s="49" t="s">
        <v>699</v>
      </c>
      <c r="B93" s="50" t="s">
        <v>700</v>
      </c>
      <c r="C93" s="51">
        <v>2288998</v>
      </c>
      <c r="D93" s="51">
        <v>0</v>
      </c>
      <c r="E93" s="51">
        <f t="shared" si="11"/>
        <v>2288998</v>
      </c>
    </row>
    <row r="94" spans="1:5" ht="14.4" thickBot="1" x14ac:dyDescent="0.35">
      <c r="A94" s="49" t="s">
        <v>701</v>
      </c>
      <c r="B94" s="50" t="s">
        <v>702</v>
      </c>
      <c r="C94" s="51">
        <v>487007</v>
      </c>
      <c r="D94" s="51">
        <v>0</v>
      </c>
      <c r="E94" s="51">
        <f t="shared" si="11"/>
        <v>487007</v>
      </c>
    </row>
    <row r="95" spans="1:5" ht="14.4" thickBot="1" x14ac:dyDescent="0.35">
      <c r="A95" s="49" t="s">
        <v>703</v>
      </c>
      <c r="B95" s="50" t="s">
        <v>704</v>
      </c>
      <c r="C95" s="51">
        <v>0</v>
      </c>
      <c r="D95" s="51">
        <v>0</v>
      </c>
      <c r="E95" s="51">
        <f t="shared" si="11"/>
        <v>0</v>
      </c>
    </row>
    <row r="96" spans="1:5" ht="14.4" thickBot="1" x14ac:dyDescent="0.35">
      <c r="A96" s="49" t="s">
        <v>705</v>
      </c>
      <c r="B96" s="50" t="s">
        <v>706</v>
      </c>
      <c r="C96" s="51">
        <v>0</v>
      </c>
      <c r="D96" s="51">
        <v>0</v>
      </c>
      <c r="E96" s="51">
        <f t="shared" si="11"/>
        <v>0</v>
      </c>
    </row>
    <row r="97" spans="1:5" ht="14.4" thickBot="1" x14ac:dyDescent="0.35">
      <c r="A97" s="49" t="s">
        <v>707</v>
      </c>
      <c r="B97" s="50" t="s">
        <v>708</v>
      </c>
      <c r="C97" s="51">
        <v>5707762</v>
      </c>
      <c r="D97" s="51">
        <v>0</v>
      </c>
      <c r="E97" s="51">
        <f t="shared" si="11"/>
        <v>5707762</v>
      </c>
    </row>
    <row r="98" spans="1:5" ht="14.4" thickBot="1" x14ac:dyDescent="0.35">
      <c r="A98" s="49" t="s">
        <v>709</v>
      </c>
      <c r="B98" s="50" t="s">
        <v>710</v>
      </c>
      <c r="C98" s="51">
        <v>516396</v>
      </c>
      <c r="D98" s="51">
        <v>0</v>
      </c>
      <c r="E98" s="51">
        <f t="shared" si="11"/>
        <v>516396</v>
      </c>
    </row>
    <row r="99" spans="1:5" ht="14.4" thickBot="1" x14ac:dyDescent="0.35">
      <c r="A99" s="44" t="s">
        <v>711</v>
      </c>
      <c r="B99" s="45" t="s">
        <v>712</v>
      </c>
      <c r="C99" s="46">
        <f>SUM(C100:C103)</f>
        <v>1171667</v>
      </c>
      <c r="D99" s="46">
        <f>SUM(D100:D103)</f>
        <v>0</v>
      </c>
      <c r="E99" s="46">
        <f>SUM(E100:E103)</f>
        <v>1171667</v>
      </c>
    </row>
    <row r="100" spans="1:5" ht="14.4" thickBot="1" x14ac:dyDescent="0.35">
      <c r="A100" s="49" t="s">
        <v>713</v>
      </c>
      <c r="B100" s="50" t="s">
        <v>714</v>
      </c>
      <c r="C100" s="51">
        <v>787700</v>
      </c>
      <c r="D100" s="51">
        <v>0</v>
      </c>
      <c r="E100" s="51">
        <f t="shared" ref="E100:E103" si="12">SUM(C100+D100)</f>
        <v>787700</v>
      </c>
    </row>
    <row r="101" spans="1:5" ht="14.4" thickBot="1" x14ac:dyDescent="0.35">
      <c r="A101" s="49" t="s">
        <v>715</v>
      </c>
      <c r="B101" s="50" t="s">
        <v>716</v>
      </c>
      <c r="C101" s="51">
        <v>383967</v>
      </c>
      <c r="D101" s="51">
        <v>0</v>
      </c>
      <c r="E101" s="51">
        <f t="shared" si="12"/>
        <v>383967</v>
      </c>
    </row>
    <row r="102" spans="1:5" ht="14.4" thickBot="1" x14ac:dyDescent="0.35">
      <c r="A102" s="49" t="s">
        <v>717</v>
      </c>
      <c r="B102" s="50" t="s">
        <v>718</v>
      </c>
      <c r="C102" s="51">
        <v>0</v>
      </c>
      <c r="D102" s="51">
        <v>0</v>
      </c>
      <c r="E102" s="51">
        <f t="shared" si="12"/>
        <v>0</v>
      </c>
    </row>
    <row r="103" spans="1:5" ht="14.4" thickBot="1" x14ac:dyDescent="0.35">
      <c r="A103" s="49" t="s">
        <v>719</v>
      </c>
      <c r="B103" s="50" t="s">
        <v>720</v>
      </c>
      <c r="C103" s="51">
        <v>0</v>
      </c>
      <c r="D103" s="51">
        <v>0</v>
      </c>
      <c r="E103" s="51">
        <f t="shared" si="12"/>
        <v>0</v>
      </c>
    </row>
    <row r="104" spans="1:5" ht="14.4" thickBot="1" x14ac:dyDescent="0.35">
      <c r="A104" s="44" t="s">
        <v>721</v>
      </c>
      <c r="B104" s="45" t="s">
        <v>722</v>
      </c>
      <c r="C104" s="46">
        <f>SUM(C105:C109)</f>
        <v>74634980.999999985</v>
      </c>
      <c r="D104" s="46">
        <f>SUM(D105:D109)</f>
        <v>0</v>
      </c>
      <c r="E104" s="46">
        <f>SUM(E105:E109)</f>
        <v>74634980.999999985</v>
      </c>
    </row>
    <row r="105" spans="1:5" ht="14.4" thickBot="1" x14ac:dyDescent="0.35">
      <c r="A105" s="49" t="s">
        <v>723</v>
      </c>
      <c r="B105" s="50" t="s">
        <v>724</v>
      </c>
      <c r="C105" s="51">
        <v>2600026.23</v>
      </c>
      <c r="D105" s="51">
        <v>0</v>
      </c>
      <c r="E105" s="51">
        <f t="shared" ref="E105:E109" si="13">SUM(C105+D105)</f>
        <v>2600026.23</v>
      </c>
    </row>
    <row r="106" spans="1:5" ht="14.4" thickBot="1" x14ac:dyDescent="0.35">
      <c r="A106" s="49" t="s">
        <v>725</v>
      </c>
      <c r="B106" s="50" t="s">
        <v>726</v>
      </c>
      <c r="C106" s="51">
        <v>71138152.069999993</v>
      </c>
      <c r="D106" s="51">
        <v>0</v>
      </c>
      <c r="E106" s="51">
        <f t="shared" si="13"/>
        <v>71138152.069999993</v>
      </c>
    </row>
    <row r="107" spans="1:5" ht="14.4" thickBot="1" x14ac:dyDescent="0.35">
      <c r="A107" s="49" t="s">
        <v>727</v>
      </c>
      <c r="B107" s="50" t="s">
        <v>728</v>
      </c>
      <c r="C107" s="51">
        <v>0</v>
      </c>
      <c r="D107" s="51">
        <v>0</v>
      </c>
      <c r="E107" s="51">
        <f t="shared" si="13"/>
        <v>0</v>
      </c>
    </row>
    <row r="108" spans="1:5" ht="14.4" thickBot="1" x14ac:dyDescent="0.35">
      <c r="A108" s="49" t="s">
        <v>729</v>
      </c>
      <c r="B108" s="50" t="s">
        <v>730</v>
      </c>
      <c r="C108" s="51">
        <v>767938.32</v>
      </c>
      <c r="D108" s="51">
        <v>0</v>
      </c>
      <c r="E108" s="51">
        <f t="shared" si="13"/>
        <v>767938.32</v>
      </c>
    </row>
    <row r="109" spans="1:5" ht="14.4" thickBot="1" x14ac:dyDescent="0.35">
      <c r="A109" s="49" t="s">
        <v>731</v>
      </c>
      <c r="B109" s="50" t="s">
        <v>732</v>
      </c>
      <c r="C109" s="51">
        <v>128864.38</v>
      </c>
      <c r="D109" s="51">
        <v>0</v>
      </c>
      <c r="E109" s="51">
        <f t="shared" si="13"/>
        <v>128864.38</v>
      </c>
    </row>
    <row r="110" spans="1:5" ht="14.4" thickBot="1" x14ac:dyDescent="0.35">
      <c r="A110" s="44" t="s">
        <v>733</v>
      </c>
      <c r="B110" s="45" t="s">
        <v>734</v>
      </c>
      <c r="C110" s="46">
        <f>SUM(C111:C113)</f>
        <v>5079350</v>
      </c>
      <c r="D110" s="46">
        <f>SUM(D111:D113)</f>
        <v>0</v>
      </c>
      <c r="E110" s="46">
        <f>SUM(E111:E113)</f>
        <v>5079350</v>
      </c>
    </row>
    <row r="111" spans="1:5" ht="14.4" thickBot="1" x14ac:dyDescent="0.35">
      <c r="A111" s="49" t="s">
        <v>735</v>
      </c>
      <c r="B111" s="50" t="s">
        <v>736</v>
      </c>
      <c r="C111" s="51">
        <v>0</v>
      </c>
      <c r="D111" s="51">
        <v>0</v>
      </c>
      <c r="E111" s="51">
        <f t="shared" ref="E111:E113" si="14">SUM(C111+D111)</f>
        <v>0</v>
      </c>
    </row>
    <row r="112" spans="1:5" ht="14.4" thickBot="1" x14ac:dyDescent="0.35">
      <c r="A112" s="49" t="s">
        <v>737</v>
      </c>
      <c r="B112" s="50" t="s">
        <v>738</v>
      </c>
      <c r="C112" s="51">
        <v>5006501</v>
      </c>
      <c r="D112" s="51">
        <v>0</v>
      </c>
      <c r="E112" s="51">
        <f t="shared" si="14"/>
        <v>5006501</v>
      </c>
    </row>
    <row r="113" spans="1:5" ht="14.4" thickBot="1" x14ac:dyDescent="0.35">
      <c r="A113" s="49" t="s">
        <v>739</v>
      </c>
      <c r="B113" s="50" t="s">
        <v>740</v>
      </c>
      <c r="C113" s="51">
        <v>72849</v>
      </c>
      <c r="D113" s="51">
        <v>0</v>
      </c>
      <c r="E113" s="51">
        <f t="shared" si="14"/>
        <v>72849</v>
      </c>
    </row>
    <row r="114" spans="1:5" ht="14.4" thickBot="1" x14ac:dyDescent="0.35">
      <c r="A114" s="44" t="s">
        <v>741</v>
      </c>
      <c r="B114" s="45" t="s">
        <v>742</v>
      </c>
      <c r="C114" s="46">
        <f>SUM(C115:C117)</f>
        <v>0</v>
      </c>
      <c r="D114" s="46">
        <f>SUM(D115:D117)</f>
        <v>0</v>
      </c>
      <c r="E114" s="46">
        <f>SUM(E115:E117)</f>
        <v>0</v>
      </c>
    </row>
    <row r="115" spans="1:5" ht="27" thickBot="1" x14ac:dyDescent="0.35">
      <c r="A115" s="49" t="s">
        <v>743</v>
      </c>
      <c r="B115" s="50" t="s">
        <v>744</v>
      </c>
      <c r="C115" s="51">
        <v>0</v>
      </c>
      <c r="D115" s="51">
        <v>0</v>
      </c>
      <c r="E115" s="51">
        <f t="shared" ref="E115:E117" si="15">SUM(C115+D115)</f>
        <v>0</v>
      </c>
    </row>
    <row r="116" spans="1:5" ht="27" thickBot="1" x14ac:dyDescent="0.35">
      <c r="A116" s="49" t="s">
        <v>745</v>
      </c>
      <c r="B116" s="50" t="s">
        <v>746</v>
      </c>
      <c r="C116" s="51">
        <v>0</v>
      </c>
      <c r="D116" s="51">
        <v>0</v>
      </c>
      <c r="E116" s="51">
        <f t="shared" si="15"/>
        <v>0</v>
      </c>
    </row>
    <row r="117" spans="1:5" ht="27" thickBot="1" x14ac:dyDescent="0.35">
      <c r="A117" s="49" t="s">
        <v>747</v>
      </c>
      <c r="B117" s="50" t="s">
        <v>748</v>
      </c>
      <c r="C117" s="51">
        <v>0</v>
      </c>
      <c r="D117" s="51">
        <v>0</v>
      </c>
      <c r="E117" s="51">
        <f t="shared" si="15"/>
        <v>0</v>
      </c>
    </row>
    <row r="118" spans="1:5" ht="14.4" thickBot="1" x14ac:dyDescent="0.35">
      <c r="A118" s="44" t="s">
        <v>749</v>
      </c>
      <c r="B118" s="45" t="s">
        <v>750</v>
      </c>
      <c r="C118" s="46">
        <f>SUM(C119:C122)</f>
        <v>129531</v>
      </c>
      <c r="D118" s="46">
        <f>SUM(D119:D122)</f>
        <v>0</v>
      </c>
      <c r="E118" s="46">
        <f>SUM(E119:E122)</f>
        <v>129531</v>
      </c>
    </row>
    <row r="119" spans="1:5" ht="14.4" thickBot="1" x14ac:dyDescent="0.35">
      <c r="A119" s="49" t="s">
        <v>751</v>
      </c>
      <c r="B119" s="50" t="s">
        <v>752</v>
      </c>
      <c r="C119" s="51">
        <v>77319</v>
      </c>
      <c r="D119" s="51">
        <v>0</v>
      </c>
      <c r="E119" s="51">
        <f t="shared" ref="E119:E122" si="16">SUM(C119+D119)</f>
        <v>77319</v>
      </c>
    </row>
    <row r="120" spans="1:5" ht="14.4" thickBot="1" x14ac:dyDescent="0.35">
      <c r="A120" s="49" t="s">
        <v>753</v>
      </c>
      <c r="B120" s="50" t="s">
        <v>754</v>
      </c>
      <c r="C120" s="51">
        <v>0</v>
      </c>
      <c r="D120" s="51">
        <v>0</v>
      </c>
      <c r="E120" s="51">
        <f t="shared" si="16"/>
        <v>0</v>
      </c>
    </row>
    <row r="121" spans="1:5" ht="14.4" thickBot="1" x14ac:dyDescent="0.35">
      <c r="A121" s="49" t="s">
        <v>755</v>
      </c>
      <c r="B121" s="50" t="s">
        <v>756</v>
      </c>
      <c r="C121" s="51">
        <v>0</v>
      </c>
      <c r="D121" s="51">
        <v>0</v>
      </c>
      <c r="E121" s="51">
        <f t="shared" si="16"/>
        <v>0</v>
      </c>
    </row>
    <row r="122" spans="1:5" ht="14.4" thickBot="1" x14ac:dyDescent="0.35">
      <c r="A122" s="49" t="s">
        <v>757</v>
      </c>
      <c r="B122" s="50" t="s">
        <v>758</v>
      </c>
      <c r="C122" s="51">
        <v>52212</v>
      </c>
      <c r="D122" s="51">
        <v>0</v>
      </c>
      <c r="E122" s="51">
        <f t="shared" si="16"/>
        <v>52212</v>
      </c>
    </row>
    <row r="123" spans="1:5" ht="27" thickBot="1" x14ac:dyDescent="0.35">
      <c r="A123" s="44" t="s">
        <v>759</v>
      </c>
      <c r="B123" s="45" t="s">
        <v>760</v>
      </c>
      <c r="C123" s="46">
        <f>SUM(C124:C129)</f>
        <v>275552</v>
      </c>
      <c r="D123" s="46">
        <f>SUM(D124:D129)</f>
        <v>0</v>
      </c>
      <c r="E123" s="46">
        <f>SUM(E124:E129)</f>
        <v>275552</v>
      </c>
    </row>
    <row r="124" spans="1:5" ht="27" thickBot="1" x14ac:dyDescent="0.35">
      <c r="A124" s="49" t="s">
        <v>761</v>
      </c>
      <c r="B124" s="50" t="s">
        <v>762</v>
      </c>
      <c r="C124" s="51">
        <v>247555</v>
      </c>
      <c r="D124" s="51">
        <v>0</v>
      </c>
      <c r="E124" s="51">
        <f t="shared" ref="E124:E129" si="17">SUM(C124+D124)</f>
        <v>247555</v>
      </c>
    </row>
    <row r="125" spans="1:5" ht="14.4" thickBot="1" x14ac:dyDescent="0.35">
      <c r="A125" s="49" t="s">
        <v>763</v>
      </c>
      <c r="B125" s="50" t="s">
        <v>764</v>
      </c>
      <c r="C125" s="51">
        <v>0</v>
      </c>
      <c r="D125" s="51">
        <v>0</v>
      </c>
      <c r="E125" s="51">
        <f t="shared" si="17"/>
        <v>0</v>
      </c>
    </row>
    <row r="126" spans="1:5" ht="14.4" thickBot="1" x14ac:dyDescent="0.35">
      <c r="A126" s="49" t="s">
        <v>765</v>
      </c>
      <c r="B126" s="50" t="s">
        <v>766</v>
      </c>
      <c r="C126" s="51">
        <v>0</v>
      </c>
      <c r="D126" s="51">
        <v>0</v>
      </c>
      <c r="E126" s="51">
        <f t="shared" si="17"/>
        <v>0</v>
      </c>
    </row>
    <row r="127" spans="1:5" ht="14.4" thickBot="1" x14ac:dyDescent="0.35">
      <c r="A127" s="49" t="s">
        <v>767</v>
      </c>
      <c r="B127" s="50" t="s">
        <v>768</v>
      </c>
      <c r="C127" s="51">
        <v>11833</v>
      </c>
      <c r="D127" s="51">
        <v>0</v>
      </c>
      <c r="E127" s="51">
        <f t="shared" si="17"/>
        <v>11833</v>
      </c>
    </row>
    <row r="128" spans="1:5" ht="14.4" thickBot="1" x14ac:dyDescent="0.35">
      <c r="A128" s="49" t="s">
        <v>769</v>
      </c>
      <c r="B128" s="50" t="s">
        <v>770</v>
      </c>
      <c r="C128" s="51">
        <v>15918</v>
      </c>
      <c r="D128" s="51">
        <v>0</v>
      </c>
      <c r="E128" s="51">
        <f t="shared" si="17"/>
        <v>15918</v>
      </c>
    </row>
    <row r="129" spans="1:5" ht="14.4" thickBot="1" x14ac:dyDescent="0.35">
      <c r="A129" s="49" t="s">
        <v>771</v>
      </c>
      <c r="B129" s="50" t="s">
        <v>720</v>
      </c>
      <c r="C129" s="51">
        <v>246</v>
      </c>
      <c r="D129" s="51">
        <v>0</v>
      </c>
      <c r="E129" s="51">
        <f t="shared" si="17"/>
        <v>246</v>
      </c>
    </row>
    <row r="130" spans="1:5" ht="14.4" thickBot="1" x14ac:dyDescent="0.35">
      <c r="A130" s="44" t="s">
        <v>772</v>
      </c>
      <c r="B130" s="45" t="s">
        <v>773</v>
      </c>
      <c r="C130" s="46">
        <f>SUM(C131:C139)</f>
        <v>437780200</v>
      </c>
      <c r="D130" s="46">
        <f>SUM(D131:D139)</f>
        <v>0</v>
      </c>
      <c r="E130" s="46">
        <f>SUM(E131:E139)</f>
        <v>437780200</v>
      </c>
    </row>
    <row r="131" spans="1:5" ht="14.4" thickBot="1" x14ac:dyDescent="0.35">
      <c r="A131" s="49" t="s">
        <v>774</v>
      </c>
      <c r="B131" s="50" t="s">
        <v>775</v>
      </c>
      <c r="C131" s="51">
        <v>193688558</v>
      </c>
      <c r="D131" s="51">
        <v>0</v>
      </c>
      <c r="E131" s="51">
        <f t="shared" ref="E131:E139" si="18">SUM(C131+D131)</f>
        <v>193688558</v>
      </c>
    </row>
    <row r="132" spans="1:5" ht="14.4" thickBot="1" x14ac:dyDescent="0.35">
      <c r="A132" s="49" t="s">
        <v>776</v>
      </c>
      <c r="B132" s="50" t="s">
        <v>777</v>
      </c>
      <c r="C132" s="51">
        <v>19852959</v>
      </c>
      <c r="D132" s="51">
        <v>0</v>
      </c>
      <c r="E132" s="51">
        <f t="shared" si="18"/>
        <v>19852959</v>
      </c>
    </row>
    <row r="133" spans="1:5" ht="14.4" thickBot="1" x14ac:dyDescent="0.35">
      <c r="A133" s="49" t="s">
        <v>778</v>
      </c>
      <c r="B133" s="50" t="s">
        <v>779</v>
      </c>
      <c r="C133" s="51">
        <v>19807854</v>
      </c>
      <c r="D133" s="51">
        <v>0</v>
      </c>
      <c r="E133" s="51">
        <f t="shared" si="18"/>
        <v>19807854</v>
      </c>
    </row>
    <row r="134" spans="1:5" ht="14.4" thickBot="1" x14ac:dyDescent="0.35">
      <c r="A134" s="49" t="s">
        <v>780</v>
      </c>
      <c r="B134" s="50" t="s">
        <v>781</v>
      </c>
      <c r="C134" s="51">
        <v>968659</v>
      </c>
      <c r="D134" s="51">
        <v>0</v>
      </c>
      <c r="E134" s="51">
        <f t="shared" si="18"/>
        <v>968659</v>
      </c>
    </row>
    <row r="135" spans="1:5" ht="14.4" thickBot="1" x14ac:dyDescent="0.35">
      <c r="A135" s="49" t="s">
        <v>782</v>
      </c>
      <c r="B135" s="50" t="s">
        <v>783</v>
      </c>
      <c r="C135" s="51">
        <v>47181499</v>
      </c>
      <c r="D135" s="51">
        <v>0</v>
      </c>
      <c r="E135" s="51">
        <f t="shared" si="18"/>
        <v>47181499</v>
      </c>
    </row>
    <row r="136" spans="1:5" ht="14.4" thickBot="1" x14ac:dyDescent="0.35">
      <c r="A136" s="49" t="s">
        <v>784</v>
      </c>
      <c r="B136" s="50" t="s">
        <v>785</v>
      </c>
      <c r="C136" s="51">
        <v>7077295</v>
      </c>
      <c r="D136" s="51">
        <v>0</v>
      </c>
      <c r="E136" s="51">
        <f t="shared" si="18"/>
        <v>7077295</v>
      </c>
    </row>
    <row r="137" spans="1:5" ht="14.4" thickBot="1" x14ac:dyDescent="0.35">
      <c r="A137" s="49" t="s">
        <v>786</v>
      </c>
      <c r="B137" s="50" t="s">
        <v>787</v>
      </c>
      <c r="C137" s="51">
        <v>116948364</v>
      </c>
      <c r="D137" s="51">
        <v>0</v>
      </c>
      <c r="E137" s="51">
        <f t="shared" si="18"/>
        <v>116948364</v>
      </c>
    </row>
    <row r="138" spans="1:5" ht="14.4" thickBot="1" x14ac:dyDescent="0.35">
      <c r="A138" s="49" t="s">
        <v>788</v>
      </c>
      <c r="B138" s="50" t="s">
        <v>789</v>
      </c>
      <c r="C138" s="51">
        <v>32255012</v>
      </c>
      <c r="D138" s="51">
        <v>0</v>
      </c>
      <c r="E138" s="51">
        <f t="shared" si="18"/>
        <v>32255012</v>
      </c>
    </row>
    <row r="139" spans="1:5" ht="14.4" thickBot="1" x14ac:dyDescent="0.35">
      <c r="A139" s="49" t="s">
        <v>790</v>
      </c>
      <c r="B139" s="50" t="s">
        <v>791</v>
      </c>
      <c r="C139" s="51">
        <v>0</v>
      </c>
      <c r="D139" s="51">
        <v>0</v>
      </c>
      <c r="E139" s="51">
        <f t="shared" si="18"/>
        <v>0</v>
      </c>
    </row>
    <row r="140" spans="1:5" ht="14.4" thickBot="1" x14ac:dyDescent="0.35">
      <c r="A140" s="44" t="s">
        <v>792</v>
      </c>
      <c r="B140" s="45" t="s">
        <v>793</v>
      </c>
      <c r="C140" s="46">
        <f>SUM(C141:C148)</f>
        <v>2358174</v>
      </c>
      <c r="D140" s="46">
        <f>SUM(D141:D148)</f>
        <v>0</v>
      </c>
      <c r="E140" s="46">
        <f>SUM(E141:E148)</f>
        <v>2358174</v>
      </c>
    </row>
    <row r="141" spans="1:5" ht="14.4" thickBot="1" x14ac:dyDescent="0.35">
      <c r="A141" s="49" t="s">
        <v>794</v>
      </c>
      <c r="B141" s="50" t="s">
        <v>795</v>
      </c>
      <c r="C141" s="51">
        <v>255117</v>
      </c>
      <c r="D141" s="51">
        <v>0</v>
      </c>
      <c r="E141" s="51">
        <f t="shared" ref="E141:E148" si="19">SUM(C141+D141)</f>
        <v>255117</v>
      </c>
    </row>
    <row r="142" spans="1:5" ht="27" thickBot="1" x14ac:dyDescent="0.35">
      <c r="A142" s="49" t="s">
        <v>796</v>
      </c>
      <c r="B142" s="50" t="s">
        <v>797</v>
      </c>
      <c r="C142" s="51">
        <v>0</v>
      </c>
      <c r="D142" s="51">
        <v>0</v>
      </c>
      <c r="E142" s="51">
        <f t="shared" si="19"/>
        <v>0</v>
      </c>
    </row>
    <row r="143" spans="1:5" ht="27" thickBot="1" x14ac:dyDescent="0.35">
      <c r="A143" s="49" t="s">
        <v>798</v>
      </c>
      <c r="B143" s="50" t="s">
        <v>799</v>
      </c>
      <c r="C143" s="51">
        <v>0</v>
      </c>
      <c r="D143" s="51">
        <v>0</v>
      </c>
      <c r="E143" s="51">
        <f t="shared" si="19"/>
        <v>0</v>
      </c>
    </row>
    <row r="144" spans="1:5" ht="14.4" thickBot="1" x14ac:dyDescent="0.35">
      <c r="A144" s="49" t="s">
        <v>800</v>
      </c>
      <c r="B144" s="50" t="s">
        <v>801</v>
      </c>
      <c r="C144" s="51">
        <v>0</v>
      </c>
      <c r="D144" s="51">
        <v>0</v>
      </c>
      <c r="E144" s="51">
        <f t="shared" si="19"/>
        <v>0</v>
      </c>
    </row>
    <row r="145" spans="1:5" ht="14.4" thickBot="1" x14ac:dyDescent="0.35">
      <c r="A145" s="49" t="s">
        <v>802</v>
      </c>
      <c r="B145" s="50" t="s">
        <v>803</v>
      </c>
      <c r="C145" s="51">
        <v>0</v>
      </c>
      <c r="D145" s="51">
        <v>0</v>
      </c>
      <c r="E145" s="51">
        <f t="shared" si="19"/>
        <v>0</v>
      </c>
    </row>
    <row r="146" spans="1:5" ht="14.4" thickBot="1" x14ac:dyDescent="0.35">
      <c r="A146" s="49" t="s">
        <v>804</v>
      </c>
      <c r="B146" s="50" t="s">
        <v>805</v>
      </c>
      <c r="C146" s="51">
        <v>2099460</v>
      </c>
      <c r="D146" s="51">
        <v>0</v>
      </c>
      <c r="E146" s="51">
        <f t="shared" si="19"/>
        <v>2099460</v>
      </c>
    </row>
    <row r="147" spans="1:5" ht="14.4" thickBot="1" x14ac:dyDescent="0.35">
      <c r="A147" s="49" t="s">
        <v>806</v>
      </c>
      <c r="B147" s="50" t="s">
        <v>807</v>
      </c>
      <c r="C147" s="51">
        <v>0</v>
      </c>
      <c r="D147" s="51">
        <v>0</v>
      </c>
      <c r="E147" s="51">
        <f t="shared" si="19"/>
        <v>0</v>
      </c>
    </row>
    <row r="148" spans="1:5" ht="14.4" thickBot="1" x14ac:dyDescent="0.35">
      <c r="A148" s="49" t="s">
        <v>808</v>
      </c>
      <c r="B148" s="50" t="s">
        <v>809</v>
      </c>
      <c r="C148" s="51">
        <v>3597</v>
      </c>
      <c r="D148" s="51">
        <v>0</v>
      </c>
      <c r="E148" s="51">
        <f t="shared" si="19"/>
        <v>3597</v>
      </c>
    </row>
    <row r="149" spans="1:5" ht="14.4" thickBot="1" x14ac:dyDescent="0.35">
      <c r="A149" s="44" t="s">
        <v>810</v>
      </c>
      <c r="B149" s="45" t="s">
        <v>811</v>
      </c>
      <c r="C149" s="46">
        <f>SUM(C150:C152)</f>
        <v>632210</v>
      </c>
      <c r="D149" s="46">
        <f>SUM(D150:D152)</f>
        <v>0</v>
      </c>
      <c r="E149" s="46">
        <f>SUM(E150:E152)</f>
        <v>632210</v>
      </c>
    </row>
    <row r="150" spans="1:5" ht="14.4" thickBot="1" x14ac:dyDescent="0.35">
      <c r="A150" s="49" t="s">
        <v>812</v>
      </c>
      <c r="B150" s="50" t="s">
        <v>813</v>
      </c>
      <c r="C150" s="51">
        <v>324352</v>
      </c>
      <c r="D150" s="51">
        <v>0</v>
      </c>
      <c r="E150" s="51">
        <f t="shared" ref="E150:E152" si="20">SUM(C150+D150)</f>
        <v>324352</v>
      </c>
    </row>
    <row r="151" spans="1:5" ht="14.4" thickBot="1" x14ac:dyDescent="0.35">
      <c r="A151" s="49" t="s">
        <v>814</v>
      </c>
      <c r="B151" s="50" t="s">
        <v>815</v>
      </c>
      <c r="C151" s="51">
        <v>251890</v>
      </c>
      <c r="D151" s="51">
        <v>0</v>
      </c>
      <c r="E151" s="51">
        <f t="shared" si="20"/>
        <v>251890</v>
      </c>
    </row>
    <row r="152" spans="1:5" ht="14.4" thickBot="1" x14ac:dyDescent="0.35">
      <c r="A152" s="49" t="s">
        <v>816</v>
      </c>
      <c r="B152" s="50" t="s">
        <v>817</v>
      </c>
      <c r="C152" s="51">
        <v>55968</v>
      </c>
      <c r="D152" s="51">
        <v>0</v>
      </c>
      <c r="E152" s="51">
        <f t="shared" si="20"/>
        <v>55968</v>
      </c>
    </row>
    <row r="153" spans="1:5" ht="14.4" thickBot="1" x14ac:dyDescent="0.35">
      <c r="A153" s="44" t="s">
        <v>818</v>
      </c>
      <c r="B153" s="45" t="s">
        <v>819</v>
      </c>
      <c r="C153" s="46">
        <f>SUM(C154:C157)</f>
        <v>29138881</v>
      </c>
      <c r="D153" s="46">
        <f>SUM(D154:D157)</f>
        <v>0</v>
      </c>
      <c r="E153" s="46">
        <f>SUM(E154:E157)</f>
        <v>29138881</v>
      </c>
    </row>
    <row r="154" spans="1:5" ht="27" thickBot="1" x14ac:dyDescent="0.35">
      <c r="A154" s="49" t="s">
        <v>820</v>
      </c>
      <c r="B154" s="50" t="s">
        <v>821</v>
      </c>
      <c r="C154" s="51">
        <v>23052831</v>
      </c>
      <c r="D154" s="51">
        <v>0</v>
      </c>
      <c r="E154" s="51">
        <f t="shared" ref="E154:E157" si="21">SUM(C154+D154)</f>
        <v>23052831</v>
      </c>
    </row>
    <row r="155" spans="1:5" ht="14.4" thickBot="1" x14ac:dyDescent="0.35">
      <c r="A155" s="49" t="s">
        <v>822</v>
      </c>
      <c r="B155" s="50" t="s">
        <v>823</v>
      </c>
      <c r="C155" s="51">
        <v>360317</v>
      </c>
      <c r="D155" s="51">
        <v>0</v>
      </c>
      <c r="E155" s="51">
        <f t="shared" si="21"/>
        <v>360317</v>
      </c>
    </row>
    <row r="156" spans="1:5" ht="14.4" thickBot="1" x14ac:dyDescent="0.35">
      <c r="A156" s="49" t="s">
        <v>824</v>
      </c>
      <c r="B156" s="50" t="s">
        <v>825</v>
      </c>
      <c r="C156" s="51">
        <v>1334718</v>
      </c>
      <c r="D156" s="51">
        <v>0</v>
      </c>
      <c r="E156" s="51">
        <f t="shared" si="21"/>
        <v>1334718</v>
      </c>
    </row>
    <row r="157" spans="1:5" ht="14.4" thickBot="1" x14ac:dyDescent="0.35">
      <c r="A157" s="49" t="s">
        <v>826</v>
      </c>
      <c r="B157" s="50" t="s">
        <v>827</v>
      </c>
      <c r="C157" s="51">
        <v>4391015</v>
      </c>
      <c r="D157" s="51">
        <v>0</v>
      </c>
      <c r="E157" s="51">
        <f t="shared" si="21"/>
        <v>4391015</v>
      </c>
    </row>
    <row r="158" spans="1:5" ht="14.4" thickBot="1" x14ac:dyDescent="0.35">
      <c r="A158" s="44" t="s">
        <v>828</v>
      </c>
      <c r="B158" s="45" t="s">
        <v>829</v>
      </c>
      <c r="C158" s="46">
        <f>SUM(C159:C164)</f>
        <v>8128581</v>
      </c>
      <c r="D158" s="46">
        <f>SUM(D159:D164)</f>
        <v>0</v>
      </c>
      <c r="E158" s="46">
        <f>SUM(E159:E164)</f>
        <v>8128581</v>
      </c>
    </row>
    <row r="159" spans="1:5" ht="14.4" thickBot="1" x14ac:dyDescent="0.35">
      <c r="A159" s="49" t="s">
        <v>830</v>
      </c>
      <c r="B159" s="50" t="s">
        <v>831</v>
      </c>
      <c r="C159" s="51">
        <v>28677</v>
      </c>
      <c r="D159" s="51">
        <v>0</v>
      </c>
      <c r="E159" s="51">
        <f t="shared" ref="E159:E164" si="22">SUM(C159+D159)</f>
        <v>28677</v>
      </c>
    </row>
    <row r="160" spans="1:5" ht="14.4" thickBot="1" x14ac:dyDescent="0.35">
      <c r="A160" s="49" t="s">
        <v>832</v>
      </c>
      <c r="B160" s="50" t="s">
        <v>833</v>
      </c>
      <c r="C160" s="51">
        <v>332094</v>
      </c>
      <c r="D160" s="51">
        <v>0</v>
      </c>
      <c r="E160" s="51">
        <f t="shared" si="22"/>
        <v>332094</v>
      </c>
    </row>
    <row r="161" spans="1:5" ht="14.4" thickBot="1" x14ac:dyDescent="0.35">
      <c r="A161" s="49" t="s">
        <v>834</v>
      </c>
      <c r="B161" s="50" t="s">
        <v>835</v>
      </c>
      <c r="C161" s="51">
        <v>8407</v>
      </c>
      <c r="D161" s="51">
        <v>0</v>
      </c>
      <c r="E161" s="51">
        <f t="shared" si="22"/>
        <v>8407</v>
      </c>
    </row>
    <row r="162" spans="1:5" ht="14.4" thickBot="1" x14ac:dyDescent="0.35">
      <c r="A162" s="49" t="s">
        <v>836</v>
      </c>
      <c r="B162" s="50" t="s">
        <v>837</v>
      </c>
      <c r="C162" s="51">
        <v>0</v>
      </c>
      <c r="D162" s="51">
        <v>0</v>
      </c>
      <c r="E162" s="51">
        <f t="shared" si="22"/>
        <v>0</v>
      </c>
    </row>
    <row r="163" spans="1:5" ht="14.4" thickBot="1" x14ac:dyDescent="0.35">
      <c r="A163" s="49" t="s">
        <v>838</v>
      </c>
      <c r="B163" s="50" t="s">
        <v>839</v>
      </c>
      <c r="C163" s="51">
        <v>3399981</v>
      </c>
      <c r="D163" s="51">
        <v>0</v>
      </c>
      <c r="E163" s="51">
        <f t="shared" si="22"/>
        <v>3399981</v>
      </c>
    </row>
    <row r="164" spans="1:5" ht="14.4" thickBot="1" x14ac:dyDescent="0.35">
      <c r="A164" s="49" t="s">
        <v>840</v>
      </c>
      <c r="B164" s="50" t="s">
        <v>841</v>
      </c>
      <c r="C164" s="51">
        <v>4359422</v>
      </c>
      <c r="D164" s="51">
        <v>0</v>
      </c>
      <c r="E164" s="51">
        <f t="shared" si="22"/>
        <v>4359422</v>
      </c>
    </row>
    <row r="165" spans="1:5" ht="14.4" thickBot="1" x14ac:dyDescent="0.35">
      <c r="A165" s="41">
        <v>4.4000000000000004</v>
      </c>
      <c r="B165" s="52" t="s">
        <v>842</v>
      </c>
      <c r="C165" s="43">
        <f>SUM(C166)</f>
        <v>12023370</v>
      </c>
      <c r="D165" s="43">
        <f>SUM(D166)</f>
        <v>0</v>
      </c>
      <c r="E165" s="43">
        <f>SUM(E166)</f>
        <v>12023370</v>
      </c>
    </row>
    <row r="166" spans="1:5" ht="14.4" thickBot="1" x14ac:dyDescent="0.35">
      <c r="A166" s="44" t="s">
        <v>843</v>
      </c>
      <c r="B166" s="45" t="s">
        <v>844</v>
      </c>
      <c r="C166" s="46">
        <f>SUM(C167:C171)</f>
        <v>12023370</v>
      </c>
      <c r="D166" s="46">
        <f>SUM(D167:D171)</f>
        <v>0</v>
      </c>
      <c r="E166" s="46">
        <f>SUM(E167:E171)</f>
        <v>12023370</v>
      </c>
    </row>
    <row r="167" spans="1:5" ht="14.4" thickBot="1" x14ac:dyDescent="0.35">
      <c r="A167" s="49" t="s">
        <v>845</v>
      </c>
      <c r="B167" s="50" t="s">
        <v>846</v>
      </c>
      <c r="C167" s="51">
        <v>692994</v>
      </c>
      <c r="D167" s="51">
        <v>0</v>
      </c>
      <c r="E167" s="51">
        <f t="shared" ref="E167:E171" si="23">SUM(C167+D167)</f>
        <v>692994</v>
      </c>
    </row>
    <row r="168" spans="1:5" ht="14.4" thickBot="1" x14ac:dyDescent="0.35">
      <c r="A168" s="49" t="s">
        <v>847</v>
      </c>
      <c r="B168" s="50" t="s">
        <v>848</v>
      </c>
      <c r="C168" s="51">
        <v>887357</v>
      </c>
      <c r="D168" s="51">
        <v>0</v>
      </c>
      <c r="E168" s="51">
        <f t="shared" si="23"/>
        <v>887357</v>
      </c>
    </row>
    <row r="169" spans="1:5" ht="14.4" thickBot="1" x14ac:dyDescent="0.35">
      <c r="A169" s="49" t="s">
        <v>849</v>
      </c>
      <c r="B169" s="50" t="s">
        <v>850</v>
      </c>
      <c r="C169" s="51">
        <v>0</v>
      </c>
      <c r="D169" s="51">
        <v>0</v>
      </c>
      <c r="E169" s="51">
        <f t="shared" si="23"/>
        <v>0</v>
      </c>
    </row>
    <row r="170" spans="1:5" ht="14.4" thickBot="1" x14ac:dyDescent="0.35">
      <c r="A170" s="49" t="s">
        <v>851</v>
      </c>
      <c r="B170" s="50" t="s">
        <v>852</v>
      </c>
      <c r="C170" s="51">
        <v>10443019</v>
      </c>
      <c r="D170" s="51">
        <v>0</v>
      </c>
      <c r="E170" s="51">
        <f t="shared" si="23"/>
        <v>10443019</v>
      </c>
    </row>
    <row r="171" spans="1:5" ht="14.4" thickBot="1" x14ac:dyDescent="0.35">
      <c r="A171" s="49" t="s">
        <v>853</v>
      </c>
      <c r="B171" s="50" t="s">
        <v>854</v>
      </c>
      <c r="C171" s="51">
        <v>0</v>
      </c>
      <c r="D171" s="51">
        <v>0</v>
      </c>
      <c r="E171" s="51">
        <f t="shared" si="23"/>
        <v>0</v>
      </c>
    </row>
    <row r="172" spans="1:5" ht="14.4" thickBot="1" x14ac:dyDescent="0.35">
      <c r="A172" s="41">
        <v>4.5</v>
      </c>
      <c r="B172" s="52" t="s">
        <v>855</v>
      </c>
      <c r="C172" s="43">
        <f>SUM(C173+C175+C177+C179+C183+C185)</f>
        <v>62432282</v>
      </c>
      <c r="D172" s="43">
        <f>SUM(D173+D175+D177+D179+D183+D185)</f>
        <v>0</v>
      </c>
      <c r="E172" s="46">
        <f>SUM(E173+E175+E177+E179+E183+E185)</f>
        <v>62432282</v>
      </c>
    </row>
    <row r="173" spans="1:5" ht="14.4" thickBot="1" x14ac:dyDescent="0.35">
      <c r="A173" s="44" t="s">
        <v>856</v>
      </c>
      <c r="B173" s="45" t="s">
        <v>592</v>
      </c>
      <c r="C173" s="46">
        <f>SUM(C174)</f>
        <v>18944630</v>
      </c>
      <c r="D173" s="46">
        <f>SUM(D174)</f>
        <v>0</v>
      </c>
      <c r="E173" s="46">
        <f>SUM(E174)</f>
        <v>18944630</v>
      </c>
    </row>
    <row r="174" spans="1:5" ht="14.4" thickBot="1" x14ac:dyDescent="0.35">
      <c r="A174" s="49" t="s">
        <v>857</v>
      </c>
      <c r="B174" s="50" t="s">
        <v>594</v>
      </c>
      <c r="C174" s="51">
        <v>18944630</v>
      </c>
      <c r="D174" s="51">
        <v>0</v>
      </c>
      <c r="E174" s="51">
        <f>SUM(C174+D174)</f>
        <v>18944630</v>
      </c>
    </row>
    <row r="175" spans="1:5" ht="14.4" thickBot="1" x14ac:dyDescent="0.35">
      <c r="A175" s="44" t="s">
        <v>858</v>
      </c>
      <c r="B175" s="45" t="s">
        <v>595</v>
      </c>
      <c r="C175" s="46">
        <f>SUM(C176)</f>
        <v>32858813</v>
      </c>
      <c r="D175" s="46">
        <f>SUM(D176)</f>
        <v>0</v>
      </c>
      <c r="E175" s="46">
        <f>SUM(E176)</f>
        <v>32858813</v>
      </c>
    </row>
    <row r="176" spans="1:5" ht="14.4" thickBot="1" x14ac:dyDescent="0.35">
      <c r="A176" s="49" t="s">
        <v>859</v>
      </c>
      <c r="B176" s="50" t="s">
        <v>597</v>
      </c>
      <c r="C176" s="51">
        <v>32858813</v>
      </c>
      <c r="D176" s="51">
        <v>0</v>
      </c>
      <c r="E176" s="51">
        <f>SUM(C176+D176)</f>
        <v>32858813</v>
      </c>
    </row>
    <row r="177" spans="1:5" ht="14.4" thickBot="1" x14ac:dyDescent="0.35">
      <c r="A177" s="44" t="s">
        <v>860</v>
      </c>
      <c r="B177" s="45" t="s">
        <v>599</v>
      </c>
      <c r="C177" s="46">
        <f>SUM(C178)</f>
        <v>2021407</v>
      </c>
      <c r="D177" s="46">
        <f>SUM(D178)</f>
        <v>0</v>
      </c>
      <c r="E177" s="46">
        <f>SUM(E178)</f>
        <v>2021407</v>
      </c>
    </row>
    <row r="178" spans="1:5" ht="14.4" thickBot="1" x14ac:dyDescent="0.35">
      <c r="A178" s="49" t="s">
        <v>861</v>
      </c>
      <c r="B178" s="50" t="s">
        <v>601</v>
      </c>
      <c r="C178" s="51">
        <v>2021407</v>
      </c>
      <c r="D178" s="51">
        <v>0</v>
      </c>
      <c r="E178" s="51">
        <f>SUM(C178+D178)</f>
        <v>2021407</v>
      </c>
    </row>
    <row r="179" spans="1:5" ht="14.4" thickBot="1" x14ac:dyDescent="0.35">
      <c r="A179" s="44" t="s">
        <v>862</v>
      </c>
      <c r="B179" s="45" t="s">
        <v>603</v>
      </c>
      <c r="C179" s="46">
        <f>SUM(C180:C182)</f>
        <v>4306641</v>
      </c>
      <c r="D179" s="46">
        <f>SUM(D180:D182)</f>
        <v>0</v>
      </c>
      <c r="E179" s="46">
        <f>SUM(E180:E182)</f>
        <v>4306641</v>
      </c>
    </row>
    <row r="180" spans="1:5" ht="14.4" thickBot="1" x14ac:dyDescent="0.35">
      <c r="A180" s="49" t="s">
        <v>863</v>
      </c>
      <c r="B180" s="50" t="s">
        <v>605</v>
      </c>
      <c r="C180" s="51">
        <v>4306641</v>
      </c>
      <c r="D180" s="51">
        <v>0</v>
      </c>
      <c r="E180" s="51">
        <f t="shared" ref="E180:E182" si="24">SUM(C180+D180)</f>
        <v>4306641</v>
      </c>
    </row>
    <row r="181" spans="1:5" ht="14.4" thickBot="1" x14ac:dyDescent="0.35">
      <c r="A181" s="49" t="s">
        <v>864</v>
      </c>
      <c r="B181" s="50" t="s">
        <v>607</v>
      </c>
      <c r="C181" s="51">
        <v>0</v>
      </c>
      <c r="D181" s="51">
        <v>0</v>
      </c>
      <c r="E181" s="51">
        <f t="shared" si="24"/>
        <v>0</v>
      </c>
    </row>
    <row r="182" spans="1:5" ht="14.4" thickBot="1" x14ac:dyDescent="0.35">
      <c r="A182" s="49" t="s">
        <v>865</v>
      </c>
      <c r="B182" s="50" t="s">
        <v>609</v>
      </c>
      <c r="C182" s="51">
        <v>0</v>
      </c>
      <c r="D182" s="51">
        <v>0</v>
      </c>
      <c r="E182" s="51">
        <f t="shared" si="24"/>
        <v>0</v>
      </c>
    </row>
    <row r="183" spans="1:5" ht="14.4" thickBot="1" x14ac:dyDescent="0.35">
      <c r="A183" s="44" t="s">
        <v>866</v>
      </c>
      <c r="B183" s="45" t="s">
        <v>611</v>
      </c>
      <c r="C183" s="46">
        <f>SUM(C184)</f>
        <v>4300791</v>
      </c>
      <c r="D183" s="46">
        <f>SUM(D184)</f>
        <v>0</v>
      </c>
      <c r="E183" s="46">
        <f>SUM(E184)</f>
        <v>4300791</v>
      </c>
    </row>
    <row r="184" spans="1:5" ht="14.4" thickBot="1" x14ac:dyDescent="0.35">
      <c r="A184" s="49" t="s">
        <v>867</v>
      </c>
      <c r="B184" s="50" t="s">
        <v>611</v>
      </c>
      <c r="C184" s="51">
        <v>4300791</v>
      </c>
      <c r="D184" s="51">
        <v>0</v>
      </c>
      <c r="E184" s="51">
        <f>SUM(C184+D184)</f>
        <v>4300791</v>
      </c>
    </row>
    <row r="185" spans="1:5" ht="14.4" thickBot="1" x14ac:dyDescent="0.35">
      <c r="A185" s="44" t="s">
        <v>868</v>
      </c>
      <c r="B185" s="45" t="s">
        <v>614</v>
      </c>
      <c r="C185" s="46">
        <f>SUM(C186)</f>
        <v>0</v>
      </c>
      <c r="D185" s="46">
        <f>SUM(D186)</f>
        <v>0</v>
      </c>
      <c r="E185" s="46">
        <f>SUM(E186)</f>
        <v>0</v>
      </c>
    </row>
    <row r="186" spans="1:5" ht="14.4" thickBot="1" x14ac:dyDescent="0.35">
      <c r="A186" s="49" t="s">
        <v>869</v>
      </c>
      <c r="B186" s="50" t="s">
        <v>616</v>
      </c>
      <c r="C186" s="51">
        <v>0</v>
      </c>
      <c r="D186" s="51">
        <v>0</v>
      </c>
      <c r="E186" s="51">
        <f>SUM(C186+D186)</f>
        <v>0</v>
      </c>
    </row>
    <row r="187" spans="1:5" ht="40.200000000000003" thickBot="1" x14ac:dyDescent="0.35">
      <c r="A187" s="41">
        <v>4.9000000000000004</v>
      </c>
      <c r="B187" s="52" t="s">
        <v>870</v>
      </c>
      <c r="C187" s="43">
        <f t="shared" ref="C187:E188" si="25">SUM(C188)</f>
        <v>0</v>
      </c>
      <c r="D187" s="43">
        <f t="shared" si="25"/>
        <v>0</v>
      </c>
      <c r="E187" s="43">
        <f t="shared" si="25"/>
        <v>0</v>
      </c>
    </row>
    <row r="188" spans="1:5" ht="27" thickBot="1" x14ac:dyDescent="0.35">
      <c r="A188" s="44" t="s">
        <v>871</v>
      </c>
      <c r="B188" s="45" t="s">
        <v>872</v>
      </c>
      <c r="C188" s="46">
        <f t="shared" si="25"/>
        <v>0</v>
      </c>
      <c r="D188" s="46">
        <f t="shared" si="25"/>
        <v>0</v>
      </c>
      <c r="E188" s="46">
        <f t="shared" si="25"/>
        <v>0</v>
      </c>
    </row>
    <row r="189" spans="1:5" ht="27" thickBot="1" x14ac:dyDescent="0.35">
      <c r="A189" s="49" t="s">
        <v>873</v>
      </c>
      <c r="B189" s="50" t="s">
        <v>874</v>
      </c>
      <c r="C189" s="51">
        <v>0</v>
      </c>
      <c r="D189" s="51">
        <v>0</v>
      </c>
      <c r="E189" s="51">
        <f>SUM(C189+D189)</f>
        <v>0</v>
      </c>
    </row>
    <row r="190" spans="1:5" ht="14.4" thickBot="1" x14ac:dyDescent="0.35">
      <c r="A190" s="53">
        <v>5</v>
      </c>
      <c r="B190" s="54" t="s">
        <v>875</v>
      </c>
      <c r="C190" s="55">
        <f>SUM(C191+C213)</f>
        <v>53463556.120000005</v>
      </c>
      <c r="D190" s="55">
        <f>SUM(D191+D213)</f>
        <v>0</v>
      </c>
      <c r="E190" s="55">
        <f>SUM(E191+E213)</f>
        <v>53463556.120000005</v>
      </c>
    </row>
    <row r="191" spans="1:5" ht="14.4" thickBot="1" x14ac:dyDescent="0.35">
      <c r="A191" s="41">
        <v>5.0999999999999996</v>
      </c>
      <c r="B191" s="52" t="s">
        <v>875</v>
      </c>
      <c r="C191" s="43">
        <f>SUM(C192+C198+C203)</f>
        <v>53463556.120000005</v>
      </c>
      <c r="D191" s="43">
        <f>SUM(D192+D198+D203)</f>
        <v>0</v>
      </c>
      <c r="E191" s="43">
        <f>SUM(E192+E198+E203)</f>
        <v>53463556.120000005</v>
      </c>
    </row>
    <row r="192" spans="1:5" ht="27" thickBot="1" x14ac:dyDescent="0.35">
      <c r="A192" s="44" t="s">
        <v>876</v>
      </c>
      <c r="B192" s="45" t="s">
        <v>877</v>
      </c>
      <c r="C192" s="46">
        <f>SUM(C193:C197)</f>
        <v>969130.81</v>
      </c>
      <c r="D192" s="46">
        <f>SUM(D193:D197)</f>
        <v>0</v>
      </c>
      <c r="E192" s="43">
        <f>SUM(E193:E197)</f>
        <v>969130.81</v>
      </c>
    </row>
    <row r="193" spans="1:5" ht="14.4" thickBot="1" x14ac:dyDescent="0.35">
      <c r="A193" s="49" t="s">
        <v>878</v>
      </c>
      <c r="B193" s="50" t="s">
        <v>667</v>
      </c>
      <c r="C193" s="51">
        <v>0</v>
      </c>
      <c r="D193" s="51">
        <v>0</v>
      </c>
      <c r="E193" s="51">
        <f t="shared" ref="E193:E197" si="26">SUM(C193+D193)</f>
        <v>0</v>
      </c>
    </row>
    <row r="194" spans="1:5" ht="14.4" thickBot="1" x14ac:dyDescent="0.35">
      <c r="A194" s="49" t="s">
        <v>879</v>
      </c>
      <c r="B194" s="50" t="s">
        <v>669</v>
      </c>
      <c r="C194" s="51">
        <v>0</v>
      </c>
      <c r="D194" s="51">
        <v>0</v>
      </c>
      <c r="E194" s="51">
        <f t="shared" si="26"/>
        <v>0</v>
      </c>
    </row>
    <row r="195" spans="1:5" ht="14.4" thickBot="1" x14ac:dyDescent="0.35">
      <c r="A195" s="49" t="s">
        <v>880</v>
      </c>
      <c r="B195" s="50" t="s">
        <v>671</v>
      </c>
      <c r="C195" s="51">
        <v>0</v>
      </c>
      <c r="D195" s="51">
        <v>0</v>
      </c>
      <c r="E195" s="51">
        <f t="shared" si="26"/>
        <v>0</v>
      </c>
    </row>
    <row r="196" spans="1:5" ht="14.4" thickBot="1" x14ac:dyDescent="0.35">
      <c r="A196" s="49" t="s">
        <v>881</v>
      </c>
      <c r="B196" s="50" t="s">
        <v>673</v>
      </c>
      <c r="C196" s="51">
        <v>0</v>
      </c>
      <c r="D196" s="51">
        <v>0</v>
      </c>
      <c r="E196" s="51">
        <f t="shared" si="26"/>
        <v>0</v>
      </c>
    </row>
    <row r="197" spans="1:5" ht="14.4" thickBot="1" x14ac:dyDescent="0.35">
      <c r="A197" s="49" t="s">
        <v>882</v>
      </c>
      <c r="B197" s="50" t="s">
        <v>675</v>
      </c>
      <c r="C197" s="51">
        <v>969130.81</v>
      </c>
      <c r="D197" s="51">
        <v>0</v>
      </c>
      <c r="E197" s="51">
        <f t="shared" si="26"/>
        <v>969130.81</v>
      </c>
    </row>
    <row r="198" spans="1:5" ht="14.4" thickBot="1" x14ac:dyDescent="0.35">
      <c r="A198" s="44" t="s">
        <v>883</v>
      </c>
      <c r="B198" s="45" t="s">
        <v>884</v>
      </c>
      <c r="C198" s="46">
        <f>SUM(C199:C202)</f>
        <v>0</v>
      </c>
      <c r="D198" s="46">
        <f>SUM(D199:D202)</f>
        <v>0</v>
      </c>
      <c r="E198" s="46">
        <f>SUM(E199:E202)</f>
        <v>0</v>
      </c>
    </row>
    <row r="199" spans="1:5" ht="14.4" thickBot="1" x14ac:dyDescent="0.35">
      <c r="A199" s="49" t="s">
        <v>885</v>
      </c>
      <c r="B199" s="50" t="s">
        <v>657</v>
      </c>
      <c r="C199" s="51">
        <v>0</v>
      </c>
      <c r="D199" s="51">
        <v>0</v>
      </c>
      <c r="E199" s="51">
        <f t="shared" ref="E199:E202" si="27">SUM(C199+D199)</f>
        <v>0</v>
      </c>
    </row>
    <row r="200" spans="1:5" ht="14.4" thickBot="1" x14ac:dyDescent="0.35">
      <c r="A200" s="49" t="s">
        <v>886</v>
      </c>
      <c r="B200" s="50" t="s">
        <v>659</v>
      </c>
      <c r="C200" s="51">
        <v>0</v>
      </c>
      <c r="D200" s="51">
        <v>0</v>
      </c>
      <c r="E200" s="51">
        <f t="shared" si="27"/>
        <v>0</v>
      </c>
    </row>
    <row r="201" spans="1:5" ht="14.4" thickBot="1" x14ac:dyDescent="0.35">
      <c r="A201" s="49" t="s">
        <v>887</v>
      </c>
      <c r="B201" s="50" t="s">
        <v>661</v>
      </c>
      <c r="C201" s="51">
        <v>0</v>
      </c>
      <c r="D201" s="51">
        <v>0</v>
      </c>
      <c r="E201" s="51">
        <f t="shared" si="27"/>
        <v>0</v>
      </c>
    </row>
    <row r="202" spans="1:5" ht="14.4" thickBot="1" x14ac:dyDescent="0.35">
      <c r="A202" s="49" t="s">
        <v>888</v>
      </c>
      <c r="B202" s="50" t="s">
        <v>889</v>
      </c>
      <c r="C202" s="51">
        <v>0</v>
      </c>
      <c r="D202" s="51">
        <v>0</v>
      </c>
      <c r="E202" s="51">
        <f t="shared" si="27"/>
        <v>0</v>
      </c>
    </row>
    <row r="203" spans="1:5" ht="14.4" thickBot="1" x14ac:dyDescent="0.35">
      <c r="A203" s="44" t="s">
        <v>890</v>
      </c>
      <c r="B203" s="45" t="s">
        <v>891</v>
      </c>
      <c r="C203" s="46">
        <f>SUM(C204:C212)</f>
        <v>52494425.310000002</v>
      </c>
      <c r="D203" s="46">
        <f>SUM(D204:D212)</f>
        <v>0</v>
      </c>
      <c r="E203" s="43">
        <f>SUM(E204:E212)</f>
        <v>52494425.310000002</v>
      </c>
    </row>
    <row r="204" spans="1:5" ht="14.4" thickBot="1" x14ac:dyDescent="0.35">
      <c r="A204" s="49" t="s">
        <v>892</v>
      </c>
      <c r="B204" s="50" t="s">
        <v>893</v>
      </c>
      <c r="C204" s="51">
        <v>12742255.449999999</v>
      </c>
      <c r="D204" s="51">
        <v>0</v>
      </c>
      <c r="E204" s="51">
        <f t="shared" ref="E204:E212" si="28">SUM(C204+D204)</f>
        <v>12742255.449999999</v>
      </c>
    </row>
    <row r="205" spans="1:5" ht="27" thickBot="1" x14ac:dyDescent="0.35">
      <c r="A205" s="49" t="s">
        <v>894</v>
      </c>
      <c r="B205" s="50" t="s">
        <v>895</v>
      </c>
      <c r="C205" s="51">
        <v>214121.43</v>
      </c>
      <c r="D205" s="51">
        <v>0</v>
      </c>
      <c r="E205" s="51">
        <f t="shared" si="28"/>
        <v>214121.43</v>
      </c>
    </row>
    <row r="206" spans="1:5" ht="14.4" thickBot="1" x14ac:dyDescent="0.35">
      <c r="A206" s="49" t="s">
        <v>896</v>
      </c>
      <c r="B206" s="50" t="s">
        <v>897</v>
      </c>
      <c r="C206" s="51">
        <v>0</v>
      </c>
      <c r="D206" s="51">
        <v>0</v>
      </c>
      <c r="E206" s="51">
        <f t="shared" si="28"/>
        <v>0</v>
      </c>
    </row>
    <row r="207" spans="1:5" ht="14.4" thickBot="1" x14ac:dyDescent="0.35">
      <c r="A207" s="49" t="s">
        <v>898</v>
      </c>
      <c r="B207" s="50" t="s">
        <v>899</v>
      </c>
      <c r="C207" s="51">
        <v>0</v>
      </c>
      <c r="D207" s="51">
        <v>0</v>
      </c>
      <c r="E207" s="51">
        <f t="shared" si="28"/>
        <v>0</v>
      </c>
    </row>
    <row r="208" spans="1:5" ht="14.4" thickBot="1" x14ac:dyDescent="0.35">
      <c r="A208" s="49" t="s">
        <v>900</v>
      </c>
      <c r="B208" s="50" t="s">
        <v>901</v>
      </c>
      <c r="C208" s="51">
        <v>0</v>
      </c>
      <c r="D208" s="51">
        <v>0</v>
      </c>
      <c r="E208" s="51">
        <f t="shared" si="28"/>
        <v>0</v>
      </c>
    </row>
    <row r="209" spans="1:5" ht="14.4" thickBot="1" x14ac:dyDescent="0.35">
      <c r="A209" s="49" t="s">
        <v>902</v>
      </c>
      <c r="B209" s="50" t="s">
        <v>903</v>
      </c>
      <c r="C209" s="51">
        <v>0</v>
      </c>
      <c r="D209" s="51">
        <v>0</v>
      </c>
      <c r="E209" s="51">
        <f t="shared" si="28"/>
        <v>0</v>
      </c>
    </row>
    <row r="210" spans="1:5" ht="14.4" thickBot="1" x14ac:dyDescent="0.35">
      <c r="A210" s="49" t="s">
        <v>904</v>
      </c>
      <c r="B210" s="50" t="s">
        <v>905</v>
      </c>
      <c r="C210" s="51">
        <v>0</v>
      </c>
      <c r="D210" s="51">
        <v>0</v>
      </c>
      <c r="E210" s="51">
        <f t="shared" si="28"/>
        <v>0</v>
      </c>
    </row>
    <row r="211" spans="1:5" ht="14.4" thickBot="1" x14ac:dyDescent="0.35">
      <c r="A211" s="49" t="s">
        <v>906</v>
      </c>
      <c r="B211" s="50" t="s">
        <v>907</v>
      </c>
      <c r="C211" s="51">
        <v>32888.82</v>
      </c>
      <c r="D211" s="51">
        <v>0</v>
      </c>
      <c r="E211" s="51">
        <f t="shared" si="28"/>
        <v>32888.82</v>
      </c>
    </row>
    <row r="212" spans="1:5" ht="14.4" thickBot="1" x14ac:dyDescent="0.35">
      <c r="A212" s="49" t="s">
        <v>908</v>
      </c>
      <c r="B212" s="50" t="s">
        <v>909</v>
      </c>
      <c r="C212" s="51">
        <v>39505159.609999999</v>
      </c>
      <c r="D212" s="51">
        <v>0</v>
      </c>
      <c r="E212" s="51">
        <f t="shared" si="28"/>
        <v>39505159.609999999</v>
      </c>
    </row>
    <row r="213" spans="1:5" ht="40.200000000000003" thickBot="1" x14ac:dyDescent="0.35">
      <c r="A213" s="41">
        <v>5.9</v>
      </c>
      <c r="B213" s="52" t="s">
        <v>910</v>
      </c>
      <c r="C213" s="43">
        <v>0</v>
      </c>
      <c r="D213" s="43">
        <v>0</v>
      </c>
      <c r="E213" s="43">
        <v>0</v>
      </c>
    </row>
    <row r="214" spans="1:5" ht="14.4" thickBot="1" x14ac:dyDescent="0.35">
      <c r="A214" s="53">
        <v>6</v>
      </c>
      <c r="B214" s="54" t="s">
        <v>911</v>
      </c>
      <c r="C214" s="55">
        <f>SUM(C215+C230+C231+C234)</f>
        <v>72822545.620000005</v>
      </c>
      <c r="D214" s="55">
        <f>SUM(D215+D230+D231+D234)</f>
        <v>0</v>
      </c>
      <c r="E214" s="55">
        <f>SUM(E215+E230+E231+E234)</f>
        <v>72822545.620000005</v>
      </c>
    </row>
    <row r="215" spans="1:5" ht="14.4" thickBot="1" x14ac:dyDescent="0.35">
      <c r="A215" s="41">
        <v>6.1</v>
      </c>
      <c r="B215" s="52" t="s">
        <v>911</v>
      </c>
      <c r="C215" s="43">
        <f>SUM(C216+C218+C220+C222+C224+C226+C228)</f>
        <v>66361802.450000003</v>
      </c>
      <c r="D215" s="43">
        <f>SUM(D216+D218+D220+D222+D224+D226+D228)</f>
        <v>0</v>
      </c>
      <c r="E215" s="43">
        <f>SUM(E216+E218+E220+E222+E224+E226+E228)</f>
        <v>66361802.450000003</v>
      </c>
    </row>
    <row r="216" spans="1:5" ht="14.4" thickBot="1" x14ac:dyDescent="0.35">
      <c r="A216" s="44" t="s">
        <v>912</v>
      </c>
      <c r="B216" s="45" t="s">
        <v>595</v>
      </c>
      <c r="C216" s="46">
        <f>SUM(C217)</f>
        <v>20359859</v>
      </c>
      <c r="D216" s="46">
        <f>SUM(D217)</f>
        <v>0</v>
      </c>
      <c r="E216" s="46">
        <f>SUM(E217)</f>
        <v>20359859</v>
      </c>
    </row>
    <row r="217" spans="1:5" ht="14.4" thickBot="1" x14ac:dyDescent="0.35">
      <c r="A217" s="49" t="s">
        <v>913</v>
      </c>
      <c r="B217" s="50" t="s">
        <v>597</v>
      </c>
      <c r="C217" s="51">
        <v>20359859</v>
      </c>
      <c r="D217" s="51">
        <v>0</v>
      </c>
      <c r="E217" s="51">
        <f>SUM(C217+D217)</f>
        <v>20359859</v>
      </c>
    </row>
    <row r="218" spans="1:5" ht="14.4" thickBot="1" x14ac:dyDescent="0.35">
      <c r="A218" s="44" t="s">
        <v>914</v>
      </c>
      <c r="B218" s="45" t="s">
        <v>915</v>
      </c>
      <c r="C218" s="46">
        <f>SUM(C219)</f>
        <v>1431181.1400000001</v>
      </c>
      <c r="D218" s="46">
        <f>SUM(D219)</f>
        <v>0</v>
      </c>
      <c r="E218" s="46">
        <f>SUM(E219)</f>
        <v>1431181.1400000001</v>
      </c>
    </row>
    <row r="219" spans="1:5" ht="14.4" thickBot="1" x14ac:dyDescent="0.35">
      <c r="A219" s="49" t="s">
        <v>916</v>
      </c>
      <c r="B219" s="50" t="s">
        <v>915</v>
      </c>
      <c r="C219" s="51">
        <v>1431181.1400000001</v>
      </c>
      <c r="D219" s="51">
        <v>0</v>
      </c>
      <c r="E219" s="51">
        <f>SUM(C219+D219)</f>
        <v>1431181.1400000001</v>
      </c>
    </row>
    <row r="220" spans="1:5" ht="14.4" thickBot="1" x14ac:dyDescent="0.35">
      <c r="A220" s="44" t="s">
        <v>917</v>
      </c>
      <c r="B220" s="45" t="s">
        <v>918</v>
      </c>
      <c r="C220" s="46">
        <f>SUM(C221)</f>
        <v>3511469.62</v>
      </c>
      <c r="D220" s="46">
        <f>SUM(D221)</f>
        <v>0</v>
      </c>
      <c r="E220" s="46">
        <f>SUM(E221)</f>
        <v>3511469.62</v>
      </c>
    </row>
    <row r="221" spans="1:5" ht="14.4" thickBot="1" x14ac:dyDescent="0.35">
      <c r="A221" s="49" t="s">
        <v>919</v>
      </c>
      <c r="B221" s="50" t="s">
        <v>918</v>
      </c>
      <c r="C221" s="51">
        <v>3511469.62</v>
      </c>
      <c r="D221" s="51">
        <v>0</v>
      </c>
      <c r="E221" s="51">
        <f>SUM(C221+D221)</f>
        <v>3511469.62</v>
      </c>
    </row>
    <row r="222" spans="1:5" ht="14.4" thickBot="1" x14ac:dyDescent="0.35">
      <c r="A222" s="44" t="s">
        <v>920</v>
      </c>
      <c r="B222" s="45" t="s">
        <v>921</v>
      </c>
      <c r="C222" s="46">
        <f>SUM(C223)</f>
        <v>0</v>
      </c>
      <c r="D222" s="46">
        <f>SUM(D223)</f>
        <v>0</v>
      </c>
      <c r="E222" s="46">
        <f>SUM(E223)</f>
        <v>0</v>
      </c>
    </row>
    <row r="223" spans="1:5" ht="14.4" thickBot="1" x14ac:dyDescent="0.35">
      <c r="A223" s="49" t="s">
        <v>922</v>
      </c>
      <c r="B223" s="50" t="s">
        <v>923</v>
      </c>
      <c r="C223" s="51">
        <v>0</v>
      </c>
      <c r="D223" s="51">
        <v>0</v>
      </c>
      <c r="E223" s="51">
        <f>SUM(C223+D223)</f>
        <v>0</v>
      </c>
    </row>
    <row r="224" spans="1:5" ht="27" thickBot="1" x14ac:dyDescent="0.35">
      <c r="A224" s="44" t="s">
        <v>924</v>
      </c>
      <c r="B224" s="45" t="s">
        <v>925</v>
      </c>
      <c r="C224" s="46">
        <f>SUM(C225)</f>
        <v>0</v>
      </c>
      <c r="D224" s="46">
        <f>SUM(D225)</f>
        <v>0</v>
      </c>
      <c r="E224" s="46">
        <f>SUM(E225)</f>
        <v>0</v>
      </c>
    </row>
    <row r="225" spans="1:5" ht="14.4" thickBot="1" x14ac:dyDescent="0.35">
      <c r="A225" s="49" t="s">
        <v>926</v>
      </c>
      <c r="B225" s="50" t="s">
        <v>925</v>
      </c>
      <c r="C225" s="51">
        <v>0</v>
      </c>
      <c r="D225" s="51">
        <v>0</v>
      </c>
      <c r="E225" s="51">
        <f>SUM(C225+D225)</f>
        <v>0</v>
      </c>
    </row>
    <row r="226" spans="1:5" ht="14.4" thickBot="1" x14ac:dyDescent="0.35">
      <c r="A226" s="44" t="s">
        <v>927</v>
      </c>
      <c r="B226" s="45" t="s">
        <v>928</v>
      </c>
      <c r="C226" s="46">
        <f>SUM(C227)</f>
        <v>0</v>
      </c>
      <c r="D226" s="46">
        <f>SUM(D227)</f>
        <v>0</v>
      </c>
      <c r="E226" s="46">
        <f>SUM(E227)</f>
        <v>0</v>
      </c>
    </row>
    <row r="227" spans="1:5" ht="14.4" thickBot="1" x14ac:dyDescent="0.35">
      <c r="A227" s="49" t="s">
        <v>929</v>
      </c>
      <c r="B227" s="50" t="s">
        <v>928</v>
      </c>
      <c r="C227" s="51">
        <v>0</v>
      </c>
      <c r="D227" s="51">
        <v>0</v>
      </c>
      <c r="E227" s="51">
        <f>SUM(C227+D227)</f>
        <v>0</v>
      </c>
    </row>
    <row r="228" spans="1:5" ht="14.4" thickBot="1" x14ac:dyDescent="0.35">
      <c r="A228" s="44" t="s">
        <v>930</v>
      </c>
      <c r="B228" s="45" t="s">
        <v>931</v>
      </c>
      <c r="C228" s="46">
        <f>SUM(C229)</f>
        <v>41059292.689999998</v>
      </c>
      <c r="D228" s="46">
        <f>SUM(D229)</f>
        <v>0</v>
      </c>
      <c r="E228" s="46">
        <f>SUM(E229)</f>
        <v>41059292.689999998</v>
      </c>
    </row>
    <row r="229" spans="1:5" ht="14.4" thickBot="1" x14ac:dyDescent="0.35">
      <c r="A229" s="49" t="s">
        <v>932</v>
      </c>
      <c r="B229" s="50" t="s">
        <v>933</v>
      </c>
      <c r="C229" s="51">
        <v>41059292.689999998</v>
      </c>
      <c r="D229" s="51">
        <v>0</v>
      </c>
      <c r="E229" s="51">
        <f>SUM(C229+D229)</f>
        <v>41059292.689999998</v>
      </c>
    </row>
    <row r="230" spans="1:5" ht="14.4" thickBot="1" x14ac:dyDescent="0.35">
      <c r="A230" s="41">
        <v>6.2</v>
      </c>
      <c r="B230" s="52" t="s">
        <v>934</v>
      </c>
      <c r="C230" s="43">
        <v>0</v>
      </c>
      <c r="D230" s="43">
        <v>0</v>
      </c>
      <c r="E230" s="43">
        <v>0</v>
      </c>
    </row>
    <row r="231" spans="1:5" ht="14.4" thickBot="1" x14ac:dyDescent="0.35">
      <c r="A231" s="41">
        <v>6.3</v>
      </c>
      <c r="B231" s="52" t="s">
        <v>935</v>
      </c>
      <c r="C231" s="43">
        <f t="shared" ref="C231:E232" si="29">SUM(C232)</f>
        <v>6460743.1699999999</v>
      </c>
      <c r="D231" s="43">
        <f t="shared" si="29"/>
        <v>0</v>
      </c>
      <c r="E231" s="43">
        <f t="shared" si="29"/>
        <v>6460743.1699999999</v>
      </c>
    </row>
    <row r="232" spans="1:5" ht="14.4" thickBot="1" x14ac:dyDescent="0.35">
      <c r="A232" s="44" t="s">
        <v>936</v>
      </c>
      <c r="B232" s="45" t="s">
        <v>614</v>
      </c>
      <c r="C232" s="46">
        <f t="shared" si="29"/>
        <v>6460743.1699999999</v>
      </c>
      <c r="D232" s="46">
        <f t="shared" si="29"/>
        <v>0</v>
      </c>
      <c r="E232" s="46">
        <f t="shared" si="29"/>
        <v>6460743.1699999999</v>
      </c>
    </row>
    <row r="233" spans="1:5" ht="14.4" thickBot="1" x14ac:dyDescent="0.35">
      <c r="A233" s="49" t="s">
        <v>937</v>
      </c>
      <c r="B233" s="50" t="s">
        <v>938</v>
      </c>
      <c r="C233" s="51">
        <v>6460743.1699999999</v>
      </c>
      <c r="D233" s="51">
        <v>0</v>
      </c>
      <c r="E233" s="51">
        <f>SUM(C233+D233)</f>
        <v>6460743.1699999999</v>
      </c>
    </row>
    <row r="234" spans="1:5" ht="40.200000000000003" thickBot="1" x14ac:dyDescent="0.35">
      <c r="A234" s="41">
        <v>6.9</v>
      </c>
      <c r="B234" s="52" t="s">
        <v>939</v>
      </c>
      <c r="C234" s="43">
        <f t="shared" ref="C234:E235" si="30">SUM(C235)</f>
        <v>0</v>
      </c>
      <c r="D234" s="43">
        <f t="shared" si="30"/>
        <v>0</v>
      </c>
      <c r="E234" s="43">
        <f t="shared" si="30"/>
        <v>0</v>
      </c>
    </row>
    <row r="235" spans="1:5" ht="27" thickBot="1" x14ac:dyDescent="0.35">
      <c r="A235" s="41" t="s">
        <v>940</v>
      </c>
      <c r="B235" s="52" t="s">
        <v>941</v>
      </c>
      <c r="C235" s="43">
        <f t="shared" si="30"/>
        <v>0</v>
      </c>
      <c r="D235" s="43">
        <f t="shared" si="30"/>
        <v>0</v>
      </c>
      <c r="E235" s="43">
        <f t="shared" si="30"/>
        <v>0</v>
      </c>
    </row>
    <row r="236" spans="1:5" ht="27" thickBot="1" x14ac:dyDescent="0.35">
      <c r="A236" s="49" t="s">
        <v>942</v>
      </c>
      <c r="B236" s="50" t="s">
        <v>943</v>
      </c>
      <c r="C236" s="51">
        <v>0</v>
      </c>
      <c r="D236" s="51">
        <v>0</v>
      </c>
      <c r="E236" s="51">
        <f>SUM(C236+D236)</f>
        <v>0</v>
      </c>
    </row>
    <row r="237" spans="1:5" ht="27" thickBot="1" x14ac:dyDescent="0.35">
      <c r="A237" s="53">
        <v>7</v>
      </c>
      <c r="B237" s="54" t="s">
        <v>944</v>
      </c>
      <c r="C237" s="55">
        <f>SUM(C238+C239+C240+C241+C242+C243+C244+C245+C246)</f>
        <v>0</v>
      </c>
      <c r="D237" s="55">
        <f>SUM(D238+D239+D240+D241+D242+D243+D244+D245+D246)</f>
        <v>0</v>
      </c>
      <c r="E237" s="55">
        <f>SUM(E238+E239+E240+E241+E242+E243+E244+E245+E246)</f>
        <v>0</v>
      </c>
    </row>
    <row r="238" spans="1:5" ht="27" thickBot="1" x14ac:dyDescent="0.35">
      <c r="A238" s="41">
        <v>7.1</v>
      </c>
      <c r="B238" s="52" t="s">
        <v>945</v>
      </c>
      <c r="C238" s="43">
        <v>0</v>
      </c>
      <c r="D238" s="43">
        <v>0</v>
      </c>
      <c r="E238" s="43">
        <v>0</v>
      </c>
    </row>
    <row r="239" spans="1:5" ht="27" thickBot="1" x14ac:dyDescent="0.35">
      <c r="A239" s="41">
        <v>7.2</v>
      </c>
      <c r="B239" s="52" t="s">
        <v>946</v>
      </c>
      <c r="C239" s="43">
        <v>0</v>
      </c>
      <c r="D239" s="43">
        <v>0</v>
      </c>
      <c r="E239" s="43">
        <v>0</v>
      </c>
    </row>
    <row r="240" spans="1:5" ht="40.200000000000003" thickBot="1" x14ac:dyDescent="0.35">
      <c r="A240" s="41">
        <v>7.3</v>
      </c>
      <c r="B240" s="52" t="s">
        <v>947</v>
      </c>
      <c r="C240" s="43">
        <v>0</v>
      </c>
      <c r="D240" s="43">
        <v>0</v>
      </c>
      <c r="E240" s="43">
        <v>0</v>
      </c>
    </row>
    <row r="241" spans="1:5" ht="40.200000000000003" thickBot="1" x14ac:dyDescent="0.35">
      <c r="A241" s="41">
        <v>7.4</v>
      </c>
      <c r="B241" s="52" t="s">
        <v>948</v>
      </c>
      <c r="C241" s="43">
        <v>0</v>
      </c>
      <c r="D241" s="43">
        <v>0</v>
      </c>
      <c r="E241" s="43">
        <v>0</v>
      </c>
    </row>
    <row r="242" spans="1:5" ht="40.200000000000003" thickBot="1" x14ac:dyDescent="0.35">
      <c r="A242" s="41">
        <v>7.5</v>
      </c>
      <c r="B242" s="52" t="s">
        <v>949</v>
      </c>
      <c r="C242" s="43">
        <v>0</v>
      </c>
      <c r="D242" s="43">
        <v>0</v>
      </c>
      <c r="E242" s="43">
        <v>0</v>
      </c>
    </row>
    <row r="243" spans="1:5" ht="40.200000000000003" thickBot="1" x14ac:dyDescent="0.35">
      <c r="A243" s="41">
        <v>7.6</v>
      </c>
      <c r="B243" s="52" t="s">
        <v>950</v>
      </c>
      <c r="C243" s="43">
        <v>0</v>
      </c>
      <c r="D243" s="43">
        <v>0</v>
      </c>
      <c r="E243" s="43">
        <v>0</v>
      </c>
    </row>
    <row r="244" spans="1:5" ht="40.200000000000003" thickBot="1" x14ac:dyDescent="0.35">
      <c r="A244" s="41">
        <v>7.7</v>
      </c>
      <c r="B244" s="52" t="s">
        <v>951</v>
      </c>
      <c r="C244" s="43">
        <v>0</v>
      </c>
      <c r="D244" s="43">
        <v>0</v>
      </c>
      <c r="E244" s="43">
        <v>0</v>
      </c>
    </row>
    <row r="245" spans="1:5" ht="40.200000000000003" thickBot="1" x14ac:dyDescent="0.35">
      <c r="A245" s="41">
        <v>7.8</v>
      </c>
      <c r="B245" s="52" t="s">
        <v>952</v>
      </c>
      <c r="C245" s="43">
        <v>0</v>
      </c>
      <c r="D245" s="43">
        <v>0</v>
      </c>
      <c r="E245" s="43">
        <v>0</v>
      </c>
    </row>
    <row r="246" spans="1:5" ht="14.4" thickBot="1" x14ac:dyDescent="0.35">
      <c r="A246" s="41">
        <v>7.9</v>
      </c>
      <c r="B246" s="52" t="s">
        <v>953</v>
      </c>
      <c r="C246" s="43">
        <f t="shared" ref="C246:E247" si="31">SUM(C247)</f>
        <v>0</v>
      </c>
      <c r="D246" s="43">
        <f t="shared" si="31"/>
        <v>0</v>
      </c>
      <c r="E246" s="43">
        <f t="shared" si="31"/>
        <v>0</v>
      </c>
    </row>
    <row r="247" spans="1:5" ht="14.4" thickBot="1" x14ac:dyDescent="0.35">
      <c r="A247" s="57" t="s">
        <v>954</v>
      </c>
      <c r="B247" s="45" t="s">
        <v>955</v>
      </c>
      <c r="C247" s="46">
        <f t="shared" si="31"/>
        <v>0</v>
      </c>
      <c r="D247" s="46">
        <f t="shared" si="31"/>
        <v>0</v>
      </c>
      <c r="E247" s="46">
        <f t="shared" si="31"/>
        <v>0</v>
      </c>
    </row>
    <row r="248" spans="1:5" ht="14.4" thickBot="1" x14ac:dyDescent="0.35">
      <c r="A248" s="49" t="s">
        <v>956</v>
      </c>
      <c r="B248" s="50" t="s">
        <v>957</v>
      </c>
      <c r="C248" s="51">
        <v>0</v>
      </c>
      <c r="D248" s="51">
        <v>0</v>
      </c>
      <c r="E248" s="51">
        <f>SUM(C248+D248)</f>
        <v>0</v>
      </c>
    </row>
    <row r="249" spans="1:5" ht="40.200000000000003" thickBot="1" x14ac:dyDescent="0.35">
      <c r="A249" s="53">
        <v>8</v>
      </c>
      <c r="B249" s="54" t="s">
        <v>958</v>
      </c>
      <c r="C249" s="55">
        <f>SUM(C250+C261+C267+C272)</f>
        <v>1910626346.5700002</v>
      </c>
      <c r="D249" s="55">
        <f>SUM(D250+D261+D267+D272)</f>
        <v>223501898.77000004</v>
      </c>
      <c r="E249" s="55">
        <f>SUM(E250+E261+E267+E272)</f>
        <v>2134128245.3400002</v>
      </c>
    </row>
    <row r="250" spans="1:5" ht="14.4" thickBot="1" x14ac:dyDescent="0.35">
      <c r="A250" s="41">
        <v>8.1</v>
      </c>
      <c r="B250" s="52" t="s">
        <v>959</v>
      </c>
      <c r="C250" s="43">
        <f>SUM(C251+C259)</f>
        <v>1045370916.2500001</v>
      </c>
      <c r="D250" s="43">
        <f>SUM(D251+D259)</f>
        <v>222641758.10000002</v>
      </c>
      <c r="E250" s="43">
        <f>SUM(E251+E259)</f>
        <v>1268012674.3500001</v>
      </c>
    </row>
    <row r="251" spans="1:5" ht="14.4" thickBot="1" x14ac:dyDescent="0.35">
      <c r="A251" s="44" t="s">
        <v>960</v>
      </c>
      <c r="B251" s="45" t="s">
        <v>961</v>
      </c>
      <c r="C251" s="46">
        <f>SUM(C252:C258)</f>
        <v>927322992.25000012</v>
      </c>
      <c r="D251" s="46">
        <f>SUM(D252:D258)</f>
        <v>129499452.30000001</v>
      </c>
      <c r="E251" s="43">
        <f>SUM(E252:E258)</f>
        <v>1056822444.5500001</v>
      </c>
    </row>
    <row r="252" spans="1:5" ht="14.4" thickBot="1" x14ac:dyDescent="0.35">
      <c r="A252" s="49" t="s">
        <v>962</v>
      </c>
      <c r="B252" s="50" t="s">
        <v>963</v>
      </c>
      <c r="C252" s="51">
        <v>488198948.47000003</v>
      </c>
      <c r="D252" s="51">
        <v>76393224.120000005</v>
      </c>
      <c r="E252" s="51">
        <f t="shared" ref="E252:E258" si="32">SUM(C252+D252)</f>
        <v>564592172.59000003</v>
      </c>
    </row>
    <row r="253" spans="1:5" ht="14.4" thickBot="1" x14ac:dyDescent="0.35">
      <c r="A253" s="49" t="s">
        <v>964</v>
      </c>
      <c r="B253" s="50" t="s">
        <v>965</v>
      </c>
      <c r="C253" s="51">
        <v>90253432.930000007</v>
      </c>
      <c r="D253" s="51">
        <v>15985814.02</v>
      </c>
      <c r="E253" s="51">
        <f t="shared" si="32"/>
        <v>106239246.95</v>
      </c>
    </row>
    <row r="254" spans="1:5" ht="14.4" thickBot="1" x14ac:dyDescent="0.35">
      <c r="A254" s="49" t="s">
        <v>966</v>
      </c>
      <c r="B254" s="50" t="s">
        <v>967</v>
      </c>
      <c r="C254" s="51">
        <v>49271747.229999997</v>
      </c>
      <c r="D254" s="51">
        <v>7204353.7999999998</v>
      </c>
      <c r="E254" s="51">
        <f t="shared" si="32"/>
        <v>56476101.029999994</v>
      </c>
    </row>
    <row r="255" spans="1:5" ht="14.4" thickBot="1" x14ac:dyDescent="0.35">
      <c r="A255" s="49" t="s">
        <v>968</v>
      </c>
      <c r="B255" s="50" t="s">
        <v>969</v>
      </c>
      <c r="C255" s="51">
        <v>13684635.92</v>
      </c>
      <c r="D255" s="51">
        <v>2467133.04</v>
      </c>
      <c r="E255" s="51">
        <f t="shared" si="32"/>
        <v>16151768.960000001</v>
      </c>
    </row>
    <row r="256" spans="1:5" ht="14.4" thickBot="1" x14ac:dyDescent="0.35">
      <c r="A256" s="49" t="s">
        <v>970</v>
      </c>
      <c r="B256" s="50" t="s">
        <v>971</v>
      </c>
      <c r="C256" s="51">
        <v>24663078.600000001</v>
      </c>
      <c r="D256" s="51">
        <v>2165077.61</v>
      </c>
      <c r="E256" s="51">
        <f t="shared" si="32"/>
        <v>26828156.210000001</v>
      </c>
    </row>
    <row r="257" spans="1:9" ht="14.4" thickBot="1" x14ac:dyDescent="0.35">
      <c r="A257" s="49" t="s">
        <v>972</v>
      </c>
      <c r="B257" s="50" t="s">
        <v>973</v>
      </c>
      <c r="C257" s="51">
        <v>160047872.63999999</v>
      </c>
      <c r="D257" s="51">
        <v>15693252.01</v>
      </c>
      <c r="E257" s="51">
        <f t="shared" si="32"/>
        <v>175741124.64999998</v>
      </c>
    </row>
    <row r="258" spans="1:9" ht="14.4" thickBot="1" x14ac:dyDescent="0.35">
      <c r="A258" s="49" t="s">
        <v>974</v>
      </c>
      <c r="B258" s="50" t="s">
        <v>975</v>
      </c>
      <c r="C258" s="51">
        <v>101203276.45999999</v>
      </c>
      <c r="D258" s="51">
        <v>9590597.6999999993</v>
      </c>
      <c r="E258" s="51">
        <f t="shared" si="32"/>
        <v>110793874.16</v>
      </c>
    </row>
    <row r="259" spans="1:9" ht="14.4" thickBot="1" x14ac:dyDescent="0.35">
      <c r="A259" s="44" t="s">
        <v>976</v>
      </c>
      <c r="B259" s="45" t="s">
        <v>977</v>
      </c>
      <c r="C259" s="46">
        <f>SUM(C260)</f>
        <v>118047924</v>
      </c>
      <c r="D259" s="46">
        <f>SUM(D260)</f>
        <v>93142305.799999997</v>
      </c>
      <c r="E259" s="46">
        <f>SUM(E260)</f>
        <v>211190229.80000001</v>
      </c>
      <c r="G259" s="58"/>
      <c r="H259" s="38"/>
      <c r="I259" s="39"/>
    </row>
    <row r="260" spans="1:9" ht="14.4" thickBot="1" x14ac:dyDescent="0.35">
      <c r="A260" s="49" t="s">
        <v>978</v>
      </c>
      <c r="B260" s="50" t="s">
        <v>979</v>
      </c>
      <c r="C260" s="51">
        <v>118047924</v>
      </c>
      <c r="D260" s="51">
        <v>93142305.799999997</v>
      </c>
      <c r="E260" s="51">
        <f>SUM(C260+D260)</f>
        <v>211190229.80000001</v>
      </c>
      <c r="G260" s="58"/>
    </row>
    <row r="261" spans="1:9" ht="14.4" thickBot="1" x14ac:dyDescent="0.35">
      <c r="A261" s="41">
        <v>8.1999999999999993</v>
      </c>
      <c r="B261" s="52" t="s">
        <v>980</v>
      </c>
      <c r="C261" s="43">
        <f>SUM(C262)</f>
        <v>777856280.32000005</v>
      </c>
      <c r="D261" s="43">
        <f>SUM(D262)</f>
        <v>839708.8</v>
      </c>
      <c r="E261" s="43">
        <f>SUM(E262)</f>
        <v>778695989.12</v>
      </c>
    </row>
    <row r="262" spans="1:9" ht="14.4" thickBot="1" x14ac:dyDescent="0.35">
      <c r="A262" s="44" t="s">
        <v>981</v>
      </c>
      <c r="B262" s="45" t="s">
        <v>982</v>
      </c>
      <c r="C262" s="46">
        <f>SUM(C263:C266)</f>
        <v>777856280.32000005</v>
      </c>
      <c r="D262" s="46">
        <f>SUM(D263:D266)</f>
        <v>839708.8</v>
      </c>
      <c r="E262" s="46">
        <f>SUM(E263:E266)</f>
        <v>778695989.12</v>
      </c>
    </row>
    <row r="263" spans="1:9" ht="14.4" thickBot="1" x14ac:dyDescent="0.35">
      <c r="A263" s="49" t="s">
        <v>983</v>
      </c>
      <c r="B263" s="50" t="s">
        <v>984</v>
      </c>
      <c r="C263" s="51">
        <v>123090616</v>
      </c>
      <c r="D263" s="51">
        <v>0</v>
      </c>
      <c r="E263" s="51">
        <f t="shared" ref="E263:E266" si="33">SUM(C263+D263)</f>
        <v>123090616</v>
      </c>
    </row>
    <row r="264" spans="1:9" ht="27" thickBot="1" x14ac:dyDescent="0.35">
      <c r="A264" s="49" t="s">
        <v>985</v>
      </c>
      <c r="B264" s="50" t="s">
        <v>986</v>
      </c>
      <c r="C264" s="51">
        <v>3500000</v>
      </c>
      <c r="D264" s="51">
        <v>500000</v>
      </c>
      <c r="E264" s="51">
        <f t="shared" si="33"/>
        <v>4000000</v>
      </c>
    </row>
    <row r="265" spans="1:9" ht="14.4" thickBot="1" x14ac:dyDescent="0.35">
      <c r="A265" s="49" t="s">
        <v>987</v>
      </c>
      <c r="B265" s="50" t="s">
        <v>988</v>
      </c>
      <c r="C265" s="51">
        <v>649232257.5</v>
      </c>
      <c r="D265" s="51">
        <v>0</v>
      </c>
      <c r="E265" s="51">
        <f t="shared" si="33"/>
        <v>649232257.5</v>
      </c>
    </row>
    <row r="266" spans="1:9" ht="27" thickBot="1" x14ac:dyDescent="0.35">
      <c r="A266" s="49" t="s">
        <v>989</v>
      </c>
      <c r="B266" s="50" t="s">
        <v>990</v>
      </c>
      <c r="C266" s="51">
        <v>2033406.82</v>
      </c>
      <c r="D266" s="51">
        <v>339708.8</v>
      </c>
      <c r="E266" s="51">
        <f t="shared" si="33"/>
        <v>2373115.62</v>
      </c>
    </row>
    <row r="267" spans="1:9" ht="14.4" thickBot="1" x14ac:dyDescent="0.35">
      <c r="A267" s="41">
        <v>8.3000000000000007</v>
      </c>
      <c r="B267" s="52" t="s">
        <v>991</v>
      </c>
      <c r="C267" s="43">
        <f>SUM(C268)</f>
        <v>78549624</v>
      </c>
      <c r="D267" s="43">
        <f>SUM(D268)</f>
        <v>20431.87</v>
      </c>
      <c r="E267" s="46">
        <f>SUM(E268)</f>
        <v>78570055.870000005</v>
      </c>
    </row>
    <row r="268" spans="1:9" ht="14.4" thickBot="1" x14ac:dyDescent="0.35">
      <c r="A268" s="44" t="s">
        <v>992</v>
      </c>
      <c r="B268" s="45" t="s">
        <v>993</v>
      </c>
      <c r="C268" s="46">
        <f>SUM(C269:C271)</f>
        <v>78549624</v>
      </c>
      <c r="D268" s="46">
        <f>SUM(D269:D271)</f>
        <v>20431.87</v>
      </c>
      <c r="E268" s="46">
        <f>SUM(E269:E271)</f>
        <v>78570055.870000005</v>
      </c>
    </row>
    <row r="269" spans="1:9" ht="14.4" thickBot="1" x14ac:dyDescent="0.35">
      <c r="A269" s="49" t="s">
        <v>994</v>
      </c>
      <c r="B269" s="50" t="s">
        <v>995</v>
      </c>
      <c r="C269" s="51">
        <v>8000000</v>
      </c>
      <c r="D269" s="51">
        <v>0</v>
      </c>
      <c r="E269" s="51">
        <f t="shared" ref="E269:E271" si="34">SUM(C269+D269)</f>
        <v>8000000</v>
      </c>
    </row>
    <row r="270" spans="1:9" ht="14.4" thickBot="1" x14ac:dyDescent="0.35">
      <c r="A270" s="49" t="s">
        <v>996</v>
      </c>
      <c r="B270" s="50" t="s">
        <v>997</v>
      </c>
      <c r="C270" s="51">
        <v>70549624</v>
      </c>
      <c r="D270" s="51">
        <v>20431.87</v>
      </c>
      <c r="E270" s="51">
        <f t="shared" si="34"/>
        <v>70570055.870000005</v>
      </c>
    </row>
    <row r="271" spans="1:9" ht="14.4" thickBot="1" x14ac:dyDescent="0.35">
      <c r="A271" s="49" t="s">
        <v>998</v>
      </c>
      <c r="B271" s="50" t="s">
        <v>999</v>
      </c>
      <c r="C271" s="51">
        <v>0</v>
      </c>
      <c r="D271" s="51">
        <v>0</v>
      </c>
      <c r="E271" s="51">
        <f t="shared" si="34"/>
        <v>0</v>
      </c>
    </row>
    <row r="272" spans="1:9" ht="14.4" thickBot="1" x14ac:dyDescent="0.35">
      <c r="A272" s="41">
        <v>8.4</v>
      </c>
      <c r="B272" s="52" t="s">
        <v>1000</v>
      </c>
      <c r="C272" s="46">
        <f>SUM(C273)</f>
        <v>8849526</v>
      </c>
      <c r="D272" s="46">
        <f>SUM(D273)</f>
        <v>0</v>
      </c>
      <c r="E272" s="46">
        <f>SUM(E273)</f>
        <v>8849526</v>
      </c>
    </row>
    <row r="273" spans="1:5" ht="14.4" thickBot="1" x14ac:dyDescent="0.35">
      <c r="A273" s="41" t="s">
        <v>1001</v>
      </c>
      <c r="B273" s="52" t="s">
        <v>1002</v>
      </c>
      <c r="C273" s="46">
        <f>SUM(C274:C277)</f>
        <v>8849526</v>
      </c>
      <c r="D273" s="46">
        <f>SUM(D274:D277)</f>
        <v>0</v>
      </c>
      <c r="E273" s="46">
        <f>SUM(E274:E277)</f>
        <v>8849526</v>
      </c>
    </row>
    <row r="274" spans="1:5" ht="14.4" thickBot="1" x14ac:dyDescent="0.35">
      <c r="A274" s="49" t="s">
        <v>1003</v>
      </c>
      <c r="B274" s="50" t="s">
        <v>1004</v>
      </c>
      <c r="C274" s="51">
        <v>20157</v>
      </c>
      <c r="D274" s="51">
        <v>0</v>
      </c>
      <c r="E274" s="51">
        <f t="shared" ref="E274:E277" si="35">SUM(C274+D274)</f>
        <v>20157</v>
      </c>
    </row>
    <row r="275" spans="1:5" ht="14.4" thickBot="1" x14ac:dyDescent="0.35">
      <c r="A275" s="49" t="s">
        <v>1005</v>
      </c>
      <c r="B275" s="50" t="s">
        <v>1006</v>
      </c>
      <c r="C275" s="51">
        <v>2744187</v>
      </c>
      <c r="D275" s="51">
        <v>0</v>
      </c>
      <c r="E275" s="51">
        <f t="shared" si="35"/>
        <v>2744187</v>
      </c>
    </row>
    <row r="276" spans="1:5" ht="14.4" thickBot="1" x14ac:dyDescent="0.35">
      <c r="A276" s="49" t="s">
        <v>1007</v>
      </c>
      <c r="B276" s="50" t="s">
        <v>1008</v>
      </c>
      <c r="C276" s="51">
        <v>6085182</v>
      </c>
      <c r="D276" s="51">
        <v>0</v>
      </c>
      <c r="E276" s="51">
        <f t="shared" si="35"/>
        <v>6085182</v>
      </c>
    </row>
    <row r="277" spans="1:5" ht="14.4" thickBot="1" x14ac:dyDescent="0.35">
      <c r="A277" s="49" t="s">
        <v>1009</v>
      </c>
      <c r="B277" s="50" t="s">
        <v>1010</v>
      </c>
      <c r="C277" s="51">
        <v>0</v>
      </c>
      <c r="D277" s="51">
        <v>0</v>
      </c>
      <c r="E277" s="51">
        <f t="shared" si="35"/>
        <v>0</v>
      </c>
    </row>
    <row r="278" spans="1:5" ht="14.4" thickBot="1" x14ac:dyDescent="0.35">
      <c r="A278" s="41">
        <v>8.5</v>
      </c>
      <c r="B278" s="52" t="s">
        <v>1011</v>
      </c>
      <c r="C278" s="43">
        <v>0</v>
      </c>
      <c r="D278" s="43">
        <v>0</v>
      </c>
      <c r="E278" s="43">
        <v>0</v>
      </c>
    </row>
    <row r="279" spans="1:5" ht="27" thickBot="1" x14ac:dyDescent="0.35">
      <c r="A279" s="53">
        <v>9</v>
      </c>
      <c r="B279" s="54" t="s">
        <v>1012</v>
      </c>
      <c r="C279" s="55">
        <f>SUM(C280+C283+C288+C289)</f>
        <v>21200000</v>
      </c>
      <c r="D279" s="55">
        <f>SUM(D280+D283+D288+D289)</f>
        <v>0</v>
      </c>
      <c r="E279" s="55">
        <f>SUM(E280+E283+E288+E289)</f>
        <v>21200000</v>
      </c>
    </row>
    <row r="280" spans="1:5" ht="14.4" thickBot="1" x14ac:dyDescent="0.35">
      <c r="A280" s="41">
        <v>9.1</v>
      </c>
      <c r="B280" s="52" t="s">
        <v>1013</v>
      </c>
      <c r="C280" s="43">
        <f t="shared" ref="C280:E281" si="36">SUM(C281)</f>
        <v>0</v>
      </c>
      <c r="D280" s="43">
        <f t="shared" si="36"/>
        <v>0</v>
      </c>
      <c r="E280" s="43">
        <f t="shared" si="36"/>
        <v>0</v>
      </c>
    </row>
    <row r="281" spans="1:5" ht="14.4" thickBot="1" x14ac:dyDescent="0.35">
      <c r="A281" s="44" t="s">
        <v>1014</v>
      </c>
      <c r="B281" s="45" t="s">
        <v>1015</v>
      </c>
      <c r="C281" s="46">
        <f t="shared" si="36"/>
        <v>0</v>
      </c>
      <c r="D281" s="46">
        <f t="shared" si="36"/>
        <v>0</v>
      </c>
      <c r="E281" s="46">
        <f t="shared" si="36"/>
        <v>0</v>
      </c>
    </row>
    <row r="282" spans="1:5" ht="14.4" thickBot="1" x14ac:dyDescent="0.35">
      <c r="A282" s="49" t="s">
        <v>1016</v>
      </c>
      <c r="B282" s="50" t="s">
        <v>1015</v>
      </c>
      <c r="C282" s="51">
        <v>0</v>
      </c>
      <c r="D282" s="51">
        <v>0</v>
      </c>
      <c r="E282" s="51">
        <f>SUM(C282+D282)</f>
        <v>0</v>
      </c>
    </row>
    <row r="283" spans="1:5" ht="14.4" thickBot="1" x14ac:dyDescent="0.35">
      <c r="A283" s="41">
        <v>9.3000000000000007</v>
      </c>
      <c r="B283" s="52" t="s">
        <v>1017</v>
      </c>
      <c r="C283" s="43">
        <f>SUM(C284+C286)</f>
        <v>21200000</v>
      </c>
      <c r="D283" s="43">
        <f>SUM(D284+D286)</f>
        <v>0</v>
      </c>
      <c r="E283" s="43">
        <f>SUM(E284+E286)</f>
        <v>21200000</v>
      </c>
    </row>
    <row r="284" spans="1:5" ht="14.4" thickBot="1" x14ac:dyDescent="0.35">
      <c r="A284" s="44" t="s">
        <v>1018</v>
      </c>
      <c r="B284" s="45" t="s">
        <v>1019</v>
      </c>
      <c r="C284" s="46">
        <f>SUM(C285)</f>
        <v>21200000</v>
      </c>
      <c r="D284" s="46">
        <f>SUM(D285)</f>
        <v>0</v>
      </c>
      <c r="E284" s="46">
        <f>SUM(E285)</f>
        <v>21200000</v>
      </c>
    </row>
    <row r="285" spans="1:5" ht="14.4" thickBot="1" x14ac:dyDescent="0.35">
      <c r="A285" s="49" t="s">
        <v>1020</v>
      </c>
      <c r="B285" s="50" t="s">
        <v>1019</v>
      </c>
      <c r="C285" s="51">
        <v>21200000</v>
      </c>
      <c r="D285" s="51">
        <v>0</v>
      </c>
      <c r="E285" s="51">
        <f>SUM(C285+D285)</f>
        <v>21200000</v>
      </c>
    </row>
    <row r="286" spans="1:5" ht="14.4" thickBot="1" x14ac:dyDescent="0.35">
      <c r="A286" s="44" t="s">
        <v>1021</v>
      </c>
      <c r="B286" s="45" t="s">
        <v>1022</v>
      </c>
      <c r="C286" s="46">
        <f>SUM(C287)</f>
        <v>0</v>
      </c>
      <c r="D286" s="46">
        <f>SUM(D287)</f>
        <v>0</v>
      </c>
      <c r="E286" s="46">
        <f>SUM(E287)</f>
        <v>0</v>
      </c>
    </row>
    <row r="287" spans="1:5" ht="14.4" thickBot="1" x14ac:dyDescent="0.35">
      <c r="A287" s="49" t="s">
        <v>1023</v>
      </c>
      <c r="B287" s="50" t="s">
        <v>1022</v>
      </c>
      <c r="C287" s="51">
        <v>0</v>
      </c>
      <c r="D287" s="51">
        <v>0</v>
      </c>
      <c r="E287" s="51">
        <f>SUM(C287+D287)</f>
        <v>0</v>
      </c>
    </row>
    <row r="288" spans="1:5" ht="14.4" thickBot="1" x14ac:dyDescent="0.35">
      <c r="A288" s="41">
        <v>9.5</v>
      </c>
      <c r="B288" s="52" t="s">
        <v>1024</v>
      </c>
      <c r="C288" s="43">
        <v>0</v>
      </c>
      <c r="D288" s="43">
        <v>0</v>
      </c>
      <c r="E288" s="43">
        <v>0</v>
      </c>
    </row>
    <row r="289" spans="1:5" ht="27" thickBot="1" x14ac:dyDescent="0.35">
      <c r="A289" s="41">
        <v>9.6999999999999993</v>
      </c>
      <c r="B289" s="52" t="s">
        <v>1025</v>
      </c>
      <c r="C289" s="43">
        <v>0</v>
      </c>
      <c r="D289" s="43">
        <v>0</v>
      </c>
      <c r="E289" s="43">
        <v>0</v>
      </c>
    </row>
    <row r="290" spans="1:5" ht="14.4" thickBot="1" x14ac:dyDescent="0.35">
      <c r="A290" s="53">
        <v>10</v>
      </c>
      <c r="B290" s="54" t="s">
        <v>1026</v>
      </c>
      <c r="C290" s="55">
        <f>SUM(C291+C297+C298)</f>
        <v>0</v>
      </c>
      <c r="D290" s="55">
        <f>SUM(D291+D297+D298)</f>
        <v>0</v>
      </c>
      <c r="E290" s="55">
        <f>SUM(E291+E297+E298)</f>
        <v>0</v>
      </c>
    </row>
    <row r="291" spans="1:5" ht="14.4" thickBot="1" x14ac:dyDescent="0.35">
      <c r="A291" s="41">
        <v>10.1</v>
      </c>
      <c r="B291" s="52" t="s">
        <v>1027</v>
      </c>
      <c r="C291" s="43">
        <f>SUM(C292)</f>
        <v>0</v>
      </c>
      <c r="D291" s="43">
        <f>SUM(D292)</f>
        <v>0</v>
      </c>
      <c r="E291" s="43">
        <f>SUM(E292)</f>
        <v>0</v>
      </c>
    </row>
    <row r="292" spans="1:5" ht="14.4" thickBot="1" x14ac:dyDescent="0.35">
      <c r="A292" s="44" t="s">
        <v>1028</v>
      </c>
      <c r="B292" s="45" t="s">
        <v>1029</v>
      </c>
      <c r="C292" s="46">
        <f>SUM(C293:C296)</f>
        <v>0</v>
      </c>
      <c r="D292" s="46">
        <f>SUM(D293:D296)</f>
        <v>0</v>
      </c>
      <c r="E292" s="46">
        <f>SUM(E293:E296)</f>
        <v>0</v>
      </c>
    </row>
    <row r="293" spans="1:5" ht="18" customHeight="1" thickBot="1" x14ac:dyDescent="0.35">
      <c r="A293" s="49" t="s">
        <v>1030</v>
      </c>
      <c r="B293" s="50" t="s">
        <v>1031</v>
      </c>
      <c r="C293" s="51">
        <v>0</v>
      </c>
      <c r="D293" s="51">
        <v>0</v>
      </c>
      <c r="E293" s="51">
        <f t="shared" ref="E293:E296" si="37">SUM(C293+D293)</f>
        <v>0</v>
      </c>
    </row>
    <row r="294" spans="1:5" ht="18" customHeight="1" thickBot="1" x14ac:dyDescent="0.35">
      <c r="A294" s="49" t="s">
        <v>1032</v>
      </c>
      <c r="B294" s="50" t="s">
        <v>1033</v>
      </c>
      <c r="C294" s="51">
        <v>0</v>
      </c>
      <c r="D294" s="51">
        <v>0</v>
      </c>
      <c r="E294" s="51">
        <f t="shared" si="37"/>
        <v>0</v>
      </c>
    </row>
    <row r="295" spans="1:5" ht="18" customHeight="1" thickBot="1" x14ac:dyDescent="0.35">
      <c r="A295" s="49" t="s">
        <v>1034</v>
      </c>
      <c r="B295" s="50" t="s">
        <v>1035</v>
      </c>
      <c r="C295" s="51">
        <v>0</v>
      </c>
      <c r="D295" s="51">
        <v>0</v>
      </c>
      <c r="E295" s="51">
        <f t="shared" si="37"/>
        <v>0</v>
      </c>
    </row>
    <row r="296" spans="1:5" ht="18" customHeight="1" thickBot="1" x14ac:dyDescent="0.35">
      <c r="A296" s="49" t="s">
        <v>1036</v>
      </c>
      <c r="B296" s="50" t="s">
        <v>1037</v>
      </c>
      <c r="C296" s="51">
        <v>0</v>
      </c>
      <c r="D296" s="51">
        <v>0</v>
      </c>
      <c r="E296" s="51">
        <f t="shared" si="37"/>
        <v>0</v>
      </c>
    </row>
    <row r="297" spans="1:5" ht="14.4" thickBot="1" x14ac:dyDescent="0.35">
      <c r="A297" s="41">
        <v>10.199999999999999</v>
      </c>
      <c r="B297" s="52" t="s">
        <v>1038</v>
      </c>
      <c r="C297" s="43">
        <v>0</v>
      </c>
      <c r="D297" s="43">
        <v>0</v>
      </c>
      <c r="E297" s="43">
        <v>0</v>
      </c>
    </row>
    <row r="298" spans="1:5" ht="14.4" thickBot="1" x14ac:dyDescent="0.35">
      <c r="A298" s="59">
        <v>10.3</v>
      </c>
      <c r="B298" s="60" t="s">
        <v>1039</v>
      </c>
      <c r="C298" s="61">
        <v>0</v>
      </c>
      <c r="D298" s="61">
        <v>0</v>
      </c>
      <c r="E298" s="61">
        <v>0</v>
      </c>
    </row>
  </sheetData>
  <autoFilter ref="A1:E298" xr:uid="{034854A6-F5C3-431D-B28A-5F0152F14AA1}"/>
  <mergeCells count="5">
    <mergeCell ref="A1:A2"/>
    <mergeCell ref="B1:B2"/>
    <mergeCell ref="C1:C2"/>
    <mergeCell ref="D1:D2"/>
    <mergeCell ref="E1:E2"/>
  </mergeCells>
  <pageMargins left="0.70866141732283472" right="0.70866141732283472" top="0.74803149606299213" bottom="0.74803149606299213" header="0.31496062992125984" footer="0.51181102362204722"/>
  <pageSetup scale="68" fitToHeight="0" orientation="portrait" r:id="rId1"/>
  <headerFooter>
    <oddHeader>&amp;C&amp;"-,Negrita"MUNICIPIO DE TLAJOMULCO DE ZÚÑIGA, JALISCO
4TA MODIFICACIÓN PRESUPUESTAL 2023 ESTIMACIÓN DE INGRESOS</oddHead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15</vt:i4>
      </vt:variant>
    </vt:vector>
  </HeadingPairs>
  <TitlesOfParts>
    <vt:vector size="15" baseType="lpstr">
      <vt:lpstr>Base</vt:lpstr>
      <vt:lpstr>Fuente de Financiamiento</vt:lpstr>
      <vt:lpstr>Capitulo</vt:lpstr>
      <vt:lpstr>Administrativa</vt:lpstr>
      <vt:lpstr>Programa y proyecto</vt:lpstr>
      <vt:lpstr>Tipo de gasto</vt:lpstr>
      <vt:lpstr>Objeto del gasto</vt:lpstr>
      <vt:lpstr>Económica</vt:lpstr>
      <vt:lpstr>6000</vt:lpstr>
      <vt:lpstr>9000</vt:lpstr>
      <vt:lpstr>Apoyos</vt:lpstr>
      <vt:lpstr>Funcional</vt:lpstr>
      <vt:lpstr>Estado del presupuesto</vt:lpstr>
      <vt:lpstr>Programatico</vt:lpstr>
      <vt:lpstr>Ley de ingresos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DOLORES GUZMAN UREÑA</dc:creator>
  <cp:lastModifiedBy>ELIZABETH RODRIGUEZ RUBIO - PC-1074</cp:lastModifiedBy>
  <cp:lastPrinted>2023-11-17T20:58:11Z</cp:lastPrinted>
  <dcterms:created xsi:type="dcterms:W3CDTF">2023-11-15T22:48:46Z</dcterms:created>
  <dcterms:modified xsi:type="dcterms:W3CDTF">2023-11-17T21:45:37Z</dcterms:modified>
</cp:coreProperties>
</file>