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LJ0543\Desktop\"/>
    </mc:Choice>
  </mc:AlternateContent>
  <xr:revisionPtr revIDLastSave="0" documentId="13_ncr:1_{BCB14681-F52B-4A37-83AD-D9D8A33134BD}" xr6:coauthVersionLast="47" xr6:coauthVersionMax="47" xr10:uidLastSave="{00000000-0000-0000-0000-000000000000}"/>
  <workbookProtection workbookAlgorithmName="SHA-512" workbookHashValue="suo2QAmbftRF3kziAz4gDw/NUzwMC1rmpBsfeaLTfqndwMALpp0jPv1NSAWBWe7RYgA8nSB+0I0mbzy8Dg2TSA==" workbookSaltValue="YrlAh/L547l4/LQ8z1765w==" workbookSpinCount="100000" lockStructure="1"/>
  <bookViews>
    <workbookView xWindow="28680" yWindow="-120" windowWidth="29040" windowHeight="15840" tabRatio="895" firstSheet="1" activeTab="1" xr2:uid="{2B390930-7E38-4668-8118-DE0789AC03E3}"/>
  </bookViews>
  <sheets>
    <sheet name="Base General 4ta modificacion" sheetId="1" state="hidden" r:id="rId1"/>
    <sheet name="FUENTE" sheetId="18" r:id="rId2"/>
    <sheet name="CAPITULO" sheetId="3" r:id="rId3"/>
    <sheet name="ADMINISTRATIVA" sheetId="4" r:id="rId4"/>
    <sheet name="PROGRAMA Y PROYECTO" sheetId="5" r:id="rId5"/>
    <sheet name="TIPO DE GASTO" sheetId="6" r:id="rId6"/>
    <sheet name="ECONOMICA" sheetId="7" r:id="rId7"/>
    <sheet name="OBJETO DEL GASTO" sheetId="8" r:id="rId8"/>
    <sheet name="CAPITULO 6000" sheetId="9" r:id="rId9"/>
    <sheet name="CAPITULO 9000" sheetId="10" r:id="rId10"/>
    <sheet name="APOYOS Y SUBSIDIOS" sheetId="11" r:id="rId11"/>
    <sheet name="FUNCIONALDEL GASTO" sheetId="12" r:id="rId12"/>
    <sheet name="ESTADO DEL PRESUPUESTO" sheetId="13" r:id="rId13"/>
    <sheet name="Ley de ingresos" sheetId="19" r:id="rId14"/>
    <sheet name="Multianual" sheetId="15" r:id="rId15"/>
  </sheets>
  <definedNames>
    <definedName name="_xlnm._FilterDatabase" localSheetId="0" hidden="1">'Base General 4ta modificacion'!$A$1:$AQ$623</definedName>
  </definedName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634" i="1" l="1"/>
  <c r="E40" i="15"/>
  <c r="G40" i="15"/>
  <c r="H40" i="15"/>
  <c r="F40" i="15"/>
  <c r="D40" i="15" s="1"/>
  <c r="AM631" i="1"/>
  <c r="E303" i="19" l="1"/>
  <c r="E302" i="19"/>
  <c r="E301" i="19"/>
  <c r="E300" i="19"/>
  <c r="E299" i="19" s="1"/>
  <c r="E298" i="19" s="1"/>
  <c r="E297" i="19" s="1"/>
  <c r="D299" i="19"/>
  <c r="C299" i="19"/>
  <c r="D298" i="19"/>
  <c r="C298" i="19"/>
  <c r="D297" i="19"/>
  <c r="C297" i="19"/>
  <c r="E294" i="19"/>
  <c r="E292" i="19"/>
  <c r="E291" i="19"/>
  <c r="D291" i="19"/>
  <c r="C291" i="19"/>
  <c r="E290" i="19"/>
  <c r="D290" i="19"/>
  <c r="C290" i="19"/>
  <c r="E289" i="19"/>
  <c r="E288" i="19" s="1"/>
  <c r="E287" i="19" s="1"/>
  <c r="E286" i="19" s="1"/>
  <c r="D288" i="19"/>
  <c r="C288" i="19"/>
  <c r="D287" i="19"/>
  <c r="D286" i="19" s="1"/>
  <c r="C287" i="19"/>
  <c r="C286" i="19" s="1"/>
  <c r="E284" i="19"/>
  <c r="E283" i="19"/>
  <c r="E282" i="19"/>
  <c r="E281" i="19"/>
  <c r="E280" i="19"/>
  <c r="E279" i="19"/>
  <c r="E278" i="19" s="1"/>
  <c r="D279" i="19"/>
  <c r="C279" i="19"/>
  <c r="D278" i="19"/>
  <c r="C278" i="19"/>
  <c r="E277" i="19"/>
  <c r="E276" i="19"/>
  <c r="E275" i="19"/>
  <c r="E274" i="19" s="1"/>
  <c r="E273" i="19" s="1"/>
  <c r="D274" i="19"/>
  <c r="C274" i="19"/>
  <c r="D273" i="19"/>
  <c r="C273" i="19"/>
  <c r="E272" i="19"/>
  <c r="E271" i="19"/>
  <c r="E270" i="19"/>
  <c r="E269" i="19"/>
  <c r="E268" i="19" s="1"/>
  <c r="E267" i="19" s="1"/>
  <c r="D268" i="19"/>
  <c r="C268" i="19"/>
  <c r="D267" i="19"/>
  <c r="C267" i="19"/>
  <c r="E266" i="19"/>
  <c r="E265" i="19"/>
  <c r="D265" i="19"/>
  <c r="C265" i="19"/>
  <c r="E264" i="19"/>
  <c r="E263" i="19"/>
  <c r="E262" i="19"/>
  <c r="E261" i="19"/>
  <c r="E260" i="19"/>
  <c r="E259" i="19"/>
  <c r="E258" i="19"/>
  <c r="E257" i="19"/>
  <c r="E256" i="19"/>
  <c r="E255" i="19"/>
  <c r="E254" i="19"/>
  <c r="E253" i="19"/>
  <c r="E252" i="19" s="1"/>
  <c r="D253" i="19"/>
  <c r="C253" i="19"/>
  <c r="D252" i="19"/>
  <c r="C252" i="19"/>
  <c r="D251" i="19"/>
  <c r="C251" i="19"/>
  <c r="E250" i="19"/>
  <c r="E249" i="19"/>
  <c r="D249" i="19"/>
  <c r="C249" i="19"/>
  <c r="E248" i="19"/>
  <c r="D248" i="19"/>
  <c r="D239" i="19" s="1"/>
  <c r="C248" i="19"/>
  <c r="C239" i="19" s="1"/>
  <c r="E239" i="19"/>
  <c r="E238" i="19"/>
  <c r="E237" i="19"/>
  <c r="D237" i="19"/>
  <c r="C237" i="19"/>
  <c r="C236" i="19" s="1"/>
  <c r="E236" i="19"/>
  <c r="D236" i="19"/>
  <c r="E235" i="19"/>
  <c r="E234" i="19" s="1"/>
  <c r="E233" i="19" s="1"/>
  <c r="D234" i="19"/>
  <c r="C234" i="19"/>
  <c r="D233" i="19"/>
  <c r="C233" i="19"/>
  <c r="E231" i="19"/>
  <c r="E230" i="19"/>
  <c r="D230" i="19"/>
  <c r="C230" i="19"/>
  <c r="E229" i="19"/>
  <c r="E228" i="19"/>
  <c r="D228" i="19"/>
  <c r="C228" i="19"/>
  <c r="E227" i="19"/>
  <c r="E226" i="19"/>
  <c r="D226" i="19"/>
  <c r="C226" i="19"/>
  <c r="E225" i="19"/>
  <c r="E224" i="19"/>
  <c r="D224" i="19"/>
  <c r="C224" i="19"/>
  <c r="E223" i="19"/>
  <c r="E222" i="19"/>
  <c r="D222" i="19"/>
  <c r="C222" i="19"/>
  <c r="E221" i="19"/>
  <c r="E220" i="19"/>
  <c r="E217" i="19" s="1"/>
  <c r="D220" i="19"/>
  <c r="D217" i="19" s="1"/>
  <c r="D216" i="19" s="1"/>
  <c r="C220" i="19"/>
  <c r="C217" i="19" s="1"/>
  <c r="C216" i="19" s="1"/>
  <c r="E219" i="19"/>
  <c r="E218" i="19"/>
  <c r="D218" i="19"/>
  <c r="C218" i="19"/>
  <c r="E214" i="19"/>
  <c r="E213" i="19"/>
  <c r="E212" i="19"/>
  <c r="E211" i="19"/>
  <c r="E210" i="19"/>
  <c r="E209" i="19"/>
  <c r="E208" i="19"/>
  <c r="E207" i="19"/>
  <c r="E205" i="19" s="1"/>
  <c r="E206" i="19"/>
  <c r="D205" i="19"/>
  <c r="C205" i="19"/>
  <c r="E204" i="19"/>
  <c r="E203" i="19"/>
  <c r="E202" i="19"/>
  <c r="E201" i="19"/>
  <c r="E200" i="19" s="1"/>
  <c r="D200" i="19"/>
  <c r="C200" i="19"/>
  <c r="E199" i="19"/>
  <c r="E198" i="19"/>
  <c r="E197" i="19"/>
  <c r="E196" i="19"/>
  <c r="E195" i="19"/>
  <c r="E194" i="19" s="1"/>
  <c r="D194" i="19"/>
  <c r="C194" i="19"/>
  <c r="D193" i="19"/>
  <c r="D192" i="19" s="1"/>
  <c r="C193" i="19"/>
  <c r="C192" i="19" s="1"/>
  <c r="E191" i="19"/>
  <c r="E190" i="19"/>
  <c r="D190" i="19"/>
  <c r="D189" i="19" s="1"/>
  <c r="C190" i="19"/>
  <c r="C189" i="19" s="1"/>
  <c r="E189" i="19"/>
  <c r="E188" i="19"/>
  <c r="E187" i="19"/>
  <c r="D187" i="19"/>
  <c r="C187" i="19"/>
  <c r="E186" i="19"/>
  <c r="E185" i="19"/>
  <c r="D185" i="19"/>
  <c r="C185" i="19"/>
  <c r="E184" i="19"/>
  <c r="E183" i="19"/>
  <c r="E182" i="19"/>
  <c r="E181" i="19"/>
  <c r="D181" i="19"/>
  <c r="C181" i="19"/>
  <c r="E180" i="19"/>
  <c r="E179" i="19"/>
  <c r="D179" i="19"/>
  <c r="C179" i="19"/>
  <c r="E178" i="19"/>
  <c r="E177" i="19"/>
  <c r="E174" i="19" s="1"/>
  <c r="D177" i="19"/>
  <c r="D174" i="19" s="1"/>
  <c r="C177" i="19"/>
  <c r="C174" i="19" s="1"/>
  <c r="E176" i="19"/>
  <c r="E175" i="19"/>
  <c r="D175" i="19"/>
  <c r="C175" i="19"/>
  <c r="E173" i="19"/>
  <c r="E168" i="19" s="1"/>
  <c r="E167" i="19" s="1"/>
  <c r="E172" i="19"/>
  <c r="E171" i="19"/>
  <c r="E170" i="19"/>
  <c r="E169" i="19"/>
  <c r="D168" i="19"/>
  <c r="D167" i="19" s="1"/>
  <c r="C168" i="19"/>
  <c r="C167" i="19" s="1"/>
  <c r="E166" i="19"/>
  <c r="E165" i="19"/>
  <c r="E164" i="19"/>
  <c r="E163" i="19"/>
  <c r="E162" i="19"/>
  <c r="E161" i="19"/>
  <c r="E160" i="19" s="1"/>
  <c r="D160" i="19"/>
  <c r="C160" i="19"/>
  <c r="E159" i="19"/>
  <c r="E158" i="19"/>
  <c r="E157" i="19"/>
  <c r="E156" i="19"/>
  <c r="E155" i="19"/>
  <c r="D155" i="19"/>
  <c r="C155" i="19"/>
  <c r="E154" i="19"/>
  <c r="E153" i="19"/>
  <c r="E152" i="19"/>
  <c r="E151" i="19"/>
  <c r="D151" i="19"/>
  <c r="C151" i="19"/>
  <c r="E150" i="19"/>
  <c r="E149" i="19"/>
  <c r="E148" i="19"/>
  <c r="E147" i="19"/>
  <c r="E146" i="19"/>
  <c r="E145" i="19"/>
  <c r="E144" i="19"/>
  <c r="E143" i="19"/>
  <c r="E142" i="19" s="1"/>
  <c r="D142" i="19"/>
  <c r="C142" i="19"/>
  <c r="E141" i="19"/>
  <c r="E140" i="19"/>
  <c r="E139" i="19"/>
  <c r="E138" i="19"/>
  <c r="E137" i="19"/>
  <c r="E132" i="19" s="1"/>
  <c r="E136" i="19"/>
  <c r="E135" i="19"/>
  <c r="E134" i="19"/>
  <c r="E133" i="19"/>
  <c r="D132" i="19"/>
  <c r="C132" i="19"/>
  <c r="E131" i="19"/>
  <c r="E125" i="19" s="1"/>
  <c r="E130" i="19"/>
  <c r="E129" i="19"/>
  <c r="E128" i="19"/>
  <c r="E127" i="19"/>
  <c r="E126" i="19"/>
  <c r="D125" i="19"/>
  <c r="C125" i="19"/>
  <c r="E124" i="19"/>
  <c r="E123" i="19"/>
  <c r="E122" i="19"/>
  <c r="E121" i="19"/>
  <c r="E120" i="19"/>
  <c r="D120" i="19"/>
  <c r="C120" i="19"/>
  <c r="E119" i="19"/>
  <c r="E118" i="19"/>
  <c r="E117" i="19"/>
  <c r="E116" i="19" s="1"/>
  <c r="D116" i="19"/>
  <c r="C116" i="19"/>
  <c r="E115" i="19"/>
  <c r="E114" i="19"/>
  <c r="E113" i="19"/>
  <c r="E112" i="19" s="1"/>
  <c r="D112" i="19"/>
  <c r="C112" i="19"/>
  <c r="E111" i="19"/>
  <c r="E110" i="19"/>
  <c r="E109" i="19"/>
  <c r="E108" i="19"/>
  <c r="E107" i="19"/>
  <c r="E106" i="19" s="1"/>
  <c r="D106" i="19"/>
  <c r="C106" i="19"/>
  <c r="E105" i="19"/>
  <c r="E104" i="19"/>
  <c r="E103" i="19"/>
  <c r="E102" i="19"/>
  <c r="E101" i="19"/>
  <c r="D101" i="19"/>
  <c r="C101" i="19"/>
  <c r="E100" i="19"/>
  <c r="E99" i="19"/>
  <c r="E98" i="19"/>
  <c r="E97" i="19"/>
  <c r="E96" i="19"/>
  <c r="E95" i="19"/>
  <c r="E93" i="19" s="1"/>
  <c r="E94" i="19"/>
  <c r="D93" i="19"/>
  <c r="C93" i="19"/>
  <c r="E92" i="19"/>
  <c r="E91" i="19"/>
  <c r="E90" i="19"/>
  <c r="E89" i="19"/>
  <c r="D89" i="19"/>
  <c r="C89" i="19"/>
  <c r="C83" i="19" s="1"/>
  <c r="E88" i="19"/>
  <c r="E87" i="19"/>
  <c r="E86" i="19"/>
  <c r="E85" i="19"/>
  <c r="E84" i="19"/>
  <c r="D84" i="19"/>
  <c r="D83" i="19" s="1"/>
  <c r="C84" i="19"/>
  <c r="E82" i="19"/>
  <c r="E81" i="19"/>
  <c r="E80" i="19"/>
  <c r="E79" i="19"/>
  <c r="E77" i="19" s="1"/>
  <c r="E78" i="19"/>
  <c r="D77" i="19"/>
  <c r="C77" i="19"/>
  <c r="E76" i="19"/>
  <c r="E75" i="19"/>
  <c r="E74" i="19"/>
  <c r="E73" i="19"/>
  <c r="E72" i="19" s="1"/>
  <c r="D72" i="19"/>
  <c r="C72" i="19"/>
  <c r="E71" i="19"/>
  <c r="E70" i="19"/>
  <c r="D70" i="19"/>
  <c r="C70" i="19"/>
  <c r="E69" i="19"/>
  <c r="E64" i="19" s="1"/>
  <c r="E68" i="19"/>
  <c r="E67" i="19"/>
  <c r="E66" i="19"/>
  <c r="E65" i="19"/>
  <c r="D64" i="19"/>
  <c r="D63" i="19" s="1"/>
  <c r="D62" i="19" s="1"/>
  <c r="C64" i="19"/>
  <c r="C63" i="19" s="1"/>
  <c r="E60" i="19"/>
  <c r="E59" i="19"/>
  <c r="E58" i="19" s="1"/>
  <c r="E57" i="19" s="1"/>
  <c r="D59" i="19"/>
  <c r="D58" i="19" s="1"/>
  <c r="D57" i="19" s="1"/>
  <c r="C59" i="19"/>
  <c r="C58" i="19"/>
  <c r="C57" i="19"/>
  <c r="E51" i="19"/>
  <c r="D51" i="19"/>
  <c r="C51" i="19"/>
  <c r="E49" i="19"/>
  <c r="E48" i="19"/>
  <c r="E47" i="19"/>
  <c r="D47" i="19"/>
  <c r="D46" i="19" s="1"/>
  <c r="C47" i="19"/>
  <c r="C46" i="19" s="1"/>
  <c r="E46" i="19"/>
  <c r="E45" i="19"/>
  <c r="E44" i="19"/>
  <c r="D44" i="19"/>
  <c r="C44" i="19"/>
  <c r="E43" i="19"/>
  <c r="E42" i="19"/>
  <c r="D42" i="19"/>
  <c r="C42" i="19"/>
  <c r="E41" i="19"/>
  <c r="E40" i="19"/>
  <c r="E39" i="19"/>
  <c r="E38" i="19"/>
  <c r="D38" i="19"/>
  <c r="C38" i="19"/>
  <c r="E37" i="19"/>
  <c r="E36" i="19"/>
  <c r="D36" i="19"/>
  <c r="C36" i="19"/>
  <c r="E35" i="19"/>
  <c r="E34" i="19"/>
  <c r="E31" i="19" s="1"/>
  <c r="D34" i="19"/>
  <c r="D31" i="19" s="1"/>
  <c r="C34" i="19"/>
  <c r="C31" i="19" s="1"/>
  <c r="E33" i="19"/>
  <c r="E32" i="19"/>
  <c r="D32" i="19"/>
  <c r="C32" i="19"/>
  <c r="E26" i="19"/>
  <c r="E25" i="19"/>
  <c r="E24" i="19"/>
  <c r="E23" i="19" s="1"/>
  <c r="D23" i="19"/>
  <c r="C23" i="19"/>
  <c r="E22" i="19"/>
  <c r="E21" i="19"/>
  <c r="E20" i="19"/>
  <c r="D20" i="19"/>
  <c r="C20" i="19"/>
  <c r="E19" i="19"/>
  <c r="E18" i="19"/>
  <c r="D17" i="19"/>
  <c r="D16" i="19" s="1"/>
  <c r="C17" i="19"/>
  <c r="C16" i="19" s="1"/>
  <c r="E15" i="19"/>
  <c r="E14" i="19"/>
  <c r="E13" i="19"/>
  <c r="E12" i="19"/>
  <c r="E11" i="19"/>
  <c r="E10" i="19"/>
  <c r="E8" i="19" s="1"/>
  <c r="E7" i="19" s="1"/>
  <c r="E9" i="19"/>
  <c r="D8" i="19"/>
  <c r="C8" i="19"/>
  <c r="D7" i="19"/>
  <c r="C7" i="19"/>
  <c r="E17" i="19" l="1"/>
  <c r="E16" i="19"/>
  <c r="E6" i="19" s="1"/>
  <c r="E251" i="19"/>
  <c r="C6" i="19"/>
  <c r="C5" i="19" s="1"/>
  <c r="E216" i="19"/>
  <c r="D6" i="19"/>
  <c r="D5" i="19" s="1"/>
  <c r="E63" i="19"/>
  <c r="C62" i="19"/>
  <c r="E193" i="19"/>
  <c r="E192" i="19" s="1"/>
  <c r="E83" i="19"/>
  <c r="E62" i="19" l="1"/>
  <c r="E5" i="19" s="1"/>
  <c r="D39" i="15" l="1"/>
  <c r="AE627" i="1"/>
  <c r="AE626" i="1"/>
  <c r="AE621" i="1" l="1"/>
  <c r="AE623" i="1" s="1"/>
  <c r="AL619" i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Q213" i="1" s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AP292" i="1"/>
  <c r="AP293" i="1"/>
  <c r="AP294" i="1"/>
  <c r="AP295" i="1"/>
  <c r="AP296" i="1"/>
  <c r="AP297" i="1"/>
  <c r="AP298" i="1"/>
  <c r="AP299" i="1"/>
  <c r="AP300" i="1"/>
  <c r="AP301" i="1"/>
  <c r="AP302" i="1"/>
  <c r="AP303" i="1"/>
  <c r="AP304" i="1"/>
  <c r="AP305" i="1"/>
  <c r="AP306" i="1"/>
  <c r="AP307" i="1"/>
  <c r="AP308" i="1"/>
  <c r="AP309" i="1"/>
  <c r="AP310" i="1"/>
  <c r="AP311" i="1"/>
  <c r="AP312" i="1"/>
  <c r="AP313" i="1"/>
  <c r="AP314" i="1"/>
  <c r="AP315" i="1"/>
  <c r="AP316" i="1"/>
  <c r="AP317" i="1"/>
  <c r="AP318" i="1"/>
  <c r="AP319" i="1"/>
  <c r="AP320" i="1"/>
  <c r="AP321" i="1"/>
  <c r="AP322" i="1"/>
  <c r="AP323" i="1"/>
  <c r="AP324" i="1"/>
  <c r="AP325" i="1"/>
  <c r="AP326" i="1"/>
  <c r="AP327" i="1"/>
  <c r="AP328" i="1"/>
  <c r="AP329" i="1"/>
  <c r="AP330" i="1"/>
  <c r="AP331" i="1"/>
  <c r="AP332" i="1"/>
  <c r="AP333" i="1"/>
  <c r="AP334" i="1"/>
  <c r="AP335" i="1"/>
  <c r="AP336" i="1"/>
  <c r="AP337" i="1"/>
  <c r="AP338" i="1"/>
  <c r="AP339" i="1"/>
  <c r="AP340" i="1"/>
  <c r="AP341" i="1"/>
  <c r="AP342" i="1"/>
  <c r="AP343" i="1"/>
  <c r="AP344" i="1"/>
  <c r="AP345" i="1"/>
  <c r="AP346" i="1"/>
  <c r="AP347" i="1"/>
  <c r="AP348" i="1"/>
  <c r="AP349" i="1"/>
  <c r="AP350" i="1"/>
  <c r="AP351" i="1"/>
  <c r="AP352" i="1"/>
  <c r="AP353" i="1"/>
  <c r="AP354" i="1"/>
  <c r="AP355" i="1"/>
  <c r="AP356" i="1"/>
  <c r="AP357" i="1"/>
  <c r="AP358" i="1"/>
  <c r="AP359" i="1"/>
  <c r="AP360" i="1"/>
  <c r="AP361" i="1"/>
  <c r="AP362" i="1"/>
  <c r="AP363" i="1"/>
  <c r="AP364" i="1"/>
  <c r="AP365" i="1"/>
  <c r="AP366" i="1"/>
  <c r="AP367" i="1"/>
  <c r="AP368" i="1"/>
  <c r="AP369" i="1"/>
  <c r="AP370" i="1"/>
  <c r="AP371" i="1"/>
  <c r="AP372" i="1"/>
  <c r="AP373" i="1"/>
  <c r="AP374" i="1"/>
  <c r="AP375" i="1"/>
  <c r="AP376" i="1"/>
  <c r="AP377" i="1"/>
  <c r="AP378" i="1"/>
  <c r="AP379" i="1"/>
  <c r="AP380" i="1"/>
  <c r="AP381" i="1"/>
  <c r="AP382" i="1"/>
  <c r="AP383" i="1"/>
  <c r="AP384" i="1"/>
  <c r="AP385" i="1"/>
  <c r="AP386" i="1"/>
  <c r="AP387" i="1"/>
  <c r="AP388" i="1"/>
  <c r="AP389" i="1"/>
  <c r="AP390" i="1"/>
  <c r="AP391" i="1"/>
  <c r="AP392" i="1"/>
  <c r="AP393" i="1"/>
  <c r="AP394" i="1"/>
  <c r="AP395" i="1"/>
  <c r="AP396" i="1"/>
  <c r="AP397" i="1"/>
  <c r="AP398" i="1"/>
  <c r="AP399" i="1"/>
  <c r="AP400" i="1"/>
  <c r="AP401" i="1"/>
  <c r="AP402" i="1"/>
  <c r="AP403" i="1"/>
  <c r="AP404" i="1"/>
  <c r="AP405" i="1"/>
  <c r="AP406" i="1"/>
  <c r="AP407" i="1"/>
  <c r="AP408" i="1"/>
  <c r="AP409" i="1"/>
  <c r="AP410" i="1"/>
  <c r="AP411" i="1"/>
  <c r="AP412" i="1"/>
  <c r="AP413" i="1"/>
  <c r="AP414" i="1"/>
  <c r="AP415" i="1"/>
  <c r="AP416" i="1"/>
  <c r="AP417" i="1"/>
  <c r="AP418" i="1"/>
  <c r="AP419" i="1"/>
  <c r="AP420" i="1"/>
  <c r="AP421" i="1"/>
  <c r="AP422" i="1"/>
  <c r="AP423" i="1"/>
  <c r="AP424" i="1"/>
  <c r="AP425" i="1"/>
  <c r="AP426" i="1"/>
  <c r="AP427" i="1"/>
  <c r="AP428" i="1"/>
  <c r="AP429" i="1"/>
  <c r="AP430" i="1"/>
  <c r="AP431" i="1"/>
  <c r="AP432" i="1"/>
  <c r="AP433" i="1"/>
  <c r="AP434" i="1"/>
  <c r="AP435" i="1"/>
  <c r="AP436" i="1"/>
  <c r="AP437" i="1"/>
  <c r="AP438" i="1"/>
  <c r="AP439" i="1"/>
  <c r="AP440" i="1"/>
  <c r="AP441" i="1"/>
  <c r="AP442" i="1"/>
  <c r="AP443" i="1"/>
  <c r="AP444" i="1"/>
  <c r="AP445" i="1"/>
  <c r="AP446" i="1"/>
  <c r="AP447" i="1"/>
  <c r="AP448" i="1"/>
  <c r="AP449" i="1"/>
  <c r="AP450" i="1"/>
  <c r="AP451" i="1"/>
  <c r="AP452" i="1"/>
  <c r="AP453" i="1"/>
  <c r="AP454" i="1"/>
  <c r="AP455" i="1"/>
  <c r="AP456" i="1"/>
  <c r="AP457" i="1"/>
  <c r="AP458" i="1"/>
  <c r="AP459" i="1"/>
  <c r="AP460" i="1"/>
  <c r="AP461" i="1"/>
  <c r="AP462" i="1"/>
  <c r="AP463" i="1"/>
  <c r="AP464" i="1"/>
  <c r="AP465" i="1"/>
  <c r="AP466" i="1"/>
  <c r="AP467" i="1"/>
  <c r="AP468" i="1"/>
  <c r="AP469" i="1"/>
  <c r="AP470" i="1"/>
  <c r="AP471" i="1"/>
  <c r="AP472" i="1"/>
  <c r="AP473" i="1"/>
  <c r="AP474" i="1"/>
  <c r="AP475" i="1"/>
  <c r="AP476" i="1"/>
  <c r="AP477" i="1"/>
  <c r="AP478" i="1"/>
  <c r="AP479" i="1"/>
  <c r="AP480" i="1"/>
  <c r="AP481" i="1"/>
  <c r="AP482" i="1"/>
  <c r="AP483" i="1"/>
  <c r="AP484" i="1"/>
  <c r="AP485" i="1"/>
  <c r="AP486" i="1"/>
  <c r="AP487" i="1"/>
  <c r="AP488" i="1"/>
  <c r="AP489" i="1"/>
  <c r="AP490" i="1"/>
  <c r="AP491" i="1"/>
  <c r="AP492" i="1"/>
  <c r="AP493" i="1"/>
  <c r="AP494" i="1"/>
  <c r="AP495" i="1"/>
  <c r="AP496" i="1"/>
  <c r="AP497" i="1"/>
  <c r="AP498" i="1"/>
  <c r="AP499" i="1"/>
  <c r="AP500" i="1"/>
  <c r="AP501" i="1"/>
  <c r="AP502" i="1"/>
  <c r="AP503" i="1"/>
  <c r="AP504" i="1"/>
  <c r="AP505" i="1"/>
  <c r="AP506" i="1"/>
  <c r="AP507" i="1"/>
  <c r="AP508" i="1"/>
  <c r="AP509" i="1"/>
  <c r="AP510" i="1"/>
  <c r="AP511" i="1"/>
  <c r="AP512" i="1"/>
  <c r="AP513" i="1"/>
  <c r="AP514" i="1"/>
  <c r="AP515" i="1"/>
  <c r="AP516" i="1"/>
  <c r="AP517" i="1"/>
  <c r="AP518" i="1"/>
  <c r="AP519" i="1"/>
  <c r="AP520" i="1"/>
  <c r="AP521" i="1"/>
  <c r="AP522" i="1"/>
  <c r="AP523" i="1"/>
  <c r="AP524" i="1"/>
  <c r="AP525" i="1"/>
  <c r="AP526" i="1"/>
  <c r="AP527" i="1"/>
  <c r="AP528" i="1"/>
  <c r="AP529" i="1"/>
  <c r="AP530" i="1"/>
  <c r="AP531" i="1"/>
  <c r="AP532" i="1"/>
  <c r="AP533" i="1"/>
  <c r="AP534" i="1"/>
  <c r="AP535" i="1"/>
  <c r="AP536" i="1"/>
  <c r="AP537" i="1"/>
  <c r="AP538" i="1"/>
  <c r="AP539" i="1"/>
  <c r="AP540" i="1"/>
  <c r="AP541" i="1"/>
  <c r="AP542" i="1"/>
  <c r="AP543" i="1"/>
  <c r="AP544" i="1"/>
  <c r="AP545" i="1"/>
  <c r="AP546" i="1"/>
  <c r="AP547" i="1"/>
  <c r="AP548" i="1"/>
  <c r="AP549" i="1"/>
  <c r="AP550" i="1"/>
  <c r="AP551" i="1"/>
  <c r="AP552" i="1"/>
  <c r="AP553" i="1"/>
  <c r="AP554" i="1"/>
  <c r="AP555" i="1"/>
  <c r="AP556" i="1"/>
  <c r="AP557" i="1"/>
  <c r="AP558" i="1"/>
  <c r="AP559" i="1"/>
  <c r="AP560" i="1"/>
  <c r="AP561" i="1"/>
  <c r="AP562" i="1"/>
  <c r="AQ562" i="1" s="1"/>
  <c r="AP563" i="1"/>
  <c r="AP564" i="1"/>
  <c r="AP565" i="1"/>
  <c r="AP566" i="1"/>
  <c r="AP567" i="1"/>
  <c r="AP568" i="1"/>
  <c r="AP569" i="1"/>
  <c r="AP570" i="1"/>
  <c r="AP571" i="1"/>
  <c r="AP572" i="1"/>
  <c r="AP573" i="1"/>
  <c r="AP574" i="1"/>
  <c r="AP575" i="1"/>
  <c r="AP576" i="1"/>
  <c r="AP577" i="1"/>
  <c r="AP578" i="1"/>
  <c r="AP579" i="1"/>
  <c r="AP580" i="1"/>
  <c r="AP581" i="1"/>
  <c r="AP582" i="1"/>
  <c r="AP583" i="1"/>
  <c r="AP584" i="1"/>
  <c r="AP585" i="1"/>
  <c r="AP586" i="1"/>
  <c r="AP587" i="1"/>
  <c r="AP588" i="1"/>
  <c r="AP589" i="1"/>
  <c r="AP590" i="1"/>
  <c r="AP591" i="1"/>
  <c r="AP592" i="1"/>
  <c r="AP593" i="1"/>
  <c r="AP594" i="1"/>
  <c r="AP595" i="1"/>
  <c r="AP596" i="1"/>
  <c r="AP597" i="1"/>
  <c r="AP598" i="1"/>
  <c r="AP599" i="1"/>
  <c r="AP600" i="1"/>
  <c r="AP601" i="1"/>
  <c r="AP602" i="1"/>
  <c r="AP603" i="1"/>
  <c r="AP604" i="1"/>
  <c r="AP605" i="1"/>
  <c r="AP606" i="1"/>
  <c r="AP607" i="1"/>
  <c r="AP608" i="1"/>
  <c r="AP609" i="1"/>
  <c r="AP610" i="1"/>
  <c r="AP611" i="1"/>
  <c r="AP612" i="1"/>
  <c r="AP613" i="1"/>
  <c r="AP614" i="1"/>
  <c r="AP615" i="1"/>
  <c r="AP616" i="1"/>
  <c r="AP617" i="1"/>
  <c r="AP618" i="1"/>
  <c r="AP619" i="1"/>
  <c r="AM620" i="1"/>
  <c r="AN620" i="1"/>
  <c r="AO619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AO605" i="1"/>
  <c r="AO606" i="1"/>
  <c r="AO607" i="1"/>
  <c r="AO608" i="1"/>
  <c r="AO609" i="1"/>
  <c r="AO610" i="1"/>
  <c r="AO611" i="1"/>
  <c r="AO612" i="1"/>
  <c r="AO613" i="1"/>
  <c r="AO614" i="1"/>
  <c r="AO615" i="1"/>
  <c r="AO616" i="1"/>
  <c r="AO617" i="1"/>
  <c r="AO618" i="1"/>
  <c r="AO2" i="1"/>
  <c r="AQ619" i="1"/>
  <c r="AO620" i="1" l="1"/>
  <c r="AI622" i="1" l="1"/>
  <c r="D38" i="15"/>
  <c r="D37" i="15"/>
  <c r="D36" i="15"/>
  <c r="D35" i="15"/>
  <c r="D32" i="15"/>
  <c r="D31" i="15"/>
  <c r="D30" i="15"/>
  <c r="D29" i="15"/>
  <c r="D28" i="15"/>
  <c r="H16" i="15"/>
  <c r="G16" i="15"/>
  <c r="F16" i="15"/>
  <c r="E15" i="15"/>
  <c r="E14" i="15"/>
  <c r="E13" i="15"/>
  <c r="E12" i="15"/>
  <c r="E11" i="15"/>
  <c r="E10" i="15"/>
  <c r="E9" i="15"/>
  <c r="E8" i="15"/>
  <c r="E7" i="15"/>
  <c r="E6" i="15"/>
  <c r="E5" i="15"/>
  <c r="E4" i="15"/>
  <c r="AQ12" i="1"/>
  <c r="AQ212" i="1"/>
  <c r="AQ617" i="1"/>
  <c r="AQ618" i="1"/>
  <c r="AP2" i="1"/>
  <c r="AQ5" i="1"/>
  <c r="AQ16" i="1"/>
  <c r="AQ23" i="1"/>
  <c r="AQ29" i="1"/>
  <c r="AQ30" i="1"/>
  <c r="AQ48" i="1"/>
  <c r="AQ49" i="1"/>
  <c r="AQ56" i="1"/>
  <c r="AQ62" i="1"/>
  <c r="AQ68" i="1"/>
  <c r="AQ69" i="1"/>
  <c r="AQ70" i="1"/>
  <c r="AQ82" i="1"/>
  <c r="AQ3" i="1"/>
  <c r="AQ6" i="1"/>
  <c r="AQ17" i="1"/>
  <c r="AQ24" i="1"/>
  <c r="AQ31" i="1"/>
  <c r="AQ32" i="1"/>
  <c r="AQ50" i="1"/>
  <c r="AQ51" i="1"/>
  <c r="AQ57" i="1"/>
  <c r="AQ63" i="1"/>
  <c r="AQ71" i="1"/>
  <c r="AQ72" i="1"/>
  <c r="AQ73" i="1"/>
  <c r="AQ83" i="1"/>
  <c r="AQ7" i="1"/>
  <c r="AQ33" i="1"/>
  <c r="AQ42" i="1"/>
  <c r="AQ52" i="1"/>
  <c r="AQ58" i="1"/>
  <c r="AQ64" i="1"/>
  <c r="AQ77" i="1"/>
  <c r="AQ84" i="1"/>
  <c r="AQ8" i="1"/>
  <c r="AQ34" i="1"/>
  <c r="AQ53" i="1"/>
  <c r="AQ59" i="1"/>
  <c r="AQ65" i="1"/>
  <c r="AQ85" i="1"/>
  <c r="AQ284" i="1"/>
  <c r="AQ287" i="1"/>
  <c r="AQ481" i="1"/>
  <c r="AQ18" i="1"/>
  <c r="AQ25" i="1"/>
  <c r="AQ35" i="1"/>
  <c r="AQ43" i="1"/>
  <c r="AQ44" i="1"/>
  <c r="AQ45" i="1"/>
  <c r="AQ54" i="1"/>
  <c r="AQ60" i="1"/>
  <c r="AQ66" i="1"/>
  <c r="AQ19" i="1"/>
  <c r="AQ26" i="1"/>
  <c r="AQ46" i="1"/>
  <c r="AQ61" i="1"/>
  <c r="AQ67" i="1"/>
  <c r="AQ9" i="1"/>
  <c r="AQ27" i="1"/>
  <c r="AQ10" i="1"/>
  <c r="AQ28" i="1"/>
  <c r="AQ282" i="1"/>
  <c r="AQ285" i="1"/>
  <c r="AQ460" i="1"/>
  <c r="AQ89" i="1"/>
  <c r="AQ90" i="1"/>
  <c r="AQ91" i="1"/>
  <c r="AQ92" i="1"/>
  <c r="AQ529" i="1"/>
  <c r="AQ340" i="1"/>
  <c r="AQ95" i="1"/>
  <c r="AQ104" i="1"/>
  <c r="AQ353" i="1"/>
  <c r="AQ106" i="1"/>
  <c r="AQ523" i="1"/>
  <c r="AQ530" i="1"/>
  <c r="AQ118" i="1"/>
  <c r="AQ534" i="1"/>
  <c r="AQ541" i="1"/>
  <c r="AQ339" i="1"/>
  <c r="AQ13" i="1"/>
  <c r="AQ98" i="1"/>
  <c r="AQ352" i="1"/>
  <c r="AQ117" i="1"/>
  <c r="AQ524" i="1"/>
  <c r="AQ211" i="1"/>
  <c r="AQ535" i="1"/>
  <c r="AQ595" i="1"/>
  <c r="AQ601" i="1"/>
  <c r="AQ608" i="1"/>
  <c r="AQ303" i="1"/>
  <c r="AQ208" i="1"/>
  <c r="AQ304" i="1"/>
  <c r="AQ331" i="1"/>
  <c r="AQ240" i="1"/>
  <c r="AQ305" i="1"/>
  <c r="AQ394" i="1"/>
  <c r="AQ288" i="1"/>
  <c r="AQ295" i="1"/>
  <c r="AQ214" i="1"/>
  <c r="AQ341" i="1"/>
  <c r="AQ216" i="1"/>
  <c r="AQ271" i="1"/>
  <c r="AQ215" i="1"/>
  <c r="AQ343" i="1"/>
  <c r="AQ538" i="1"/>
  <c r="AQ461" i="1"/>
  <c r="AQ462" i="1"/>
  <c r="AQ96" i="1"/>
  <c r="AQ123" i="1"/>
  <c r="AQ319" i="1"/>
  <c r="AQ364" i="1"/>
  <c r="AQ369" i="1"/>
  <c r="AQ425" i="1"/>
  <c r="AQ542" i="1"/>
  <c r="AQ548" i="1"/>
  <c r="AQ587" i="1"/>
  <c r="AQ591" i="1"/>
  <c r="AQ614" i="1"/>
  <c r="AQ615" i="1"/>
  <c r="AQ93" i="1"/>
  <c r="AQ103" i="1"/>
  <c r="AQ110" i="1"/>
  <c r="AQ120" i="1"/>
  <c r="AQ124" i="1"/>
  <c r="AQ151" i="1"/>
  <c r="AQ156" i="1"/>
  <c r="AQ166" i="1"/>
  <c r="AQ189" i="1"/>
  <c r="AQ221" i="1"/>
  <c r="AQ243" i="1"/>
  <c r="AQ260" i="1"/>
  <c r="AQ264" i="1"/>
  <c r="AQ266" i="1"/>
  <c r="AQ272" i="1"/>
  <c r="AQ297" i="1"/>
  <c r="AQ313" i="1"/>
  <c r="AQ314" i="1"/>
  <c r="AQ320" i="1"/>
  <c r="AQ327" i="1"/>
  <c r="AQ342" i="1"/>
  <c r="AQ365" i="1"/>
  <c r="AQ367" i="1"/>
  <c r="AQ368" i="1"/>
  <c r="AQ374" i="1"/>
  <c r="AQ385" i="1"/>
  <c r="AQ403" i="1"/>
  <c r="AQ414" i="1"/>
  <c r="AQ427" i="1"/>
  <c r="AQ476" i="1"/>
  <c r="AQ478" i="1"/>
  <c r="AQ536" i="1"/>
  <c r="AQ354" i="1"/>
  <c r="AQ482" i="1"/>
  <c r="AQ495" i="1"/>
  <c r="AQ477" i="1"/>
  <c r="AQ596" i="1"/>
  <c r="AQ597" i="1"/>
  <c r="AQ602" i="1"/>
  <c r="AQ603" i="1"/>
  <c r="AQ609" i="1"/>
  <c r="AQ598" i="1"/>
  <c r="AQ610" i="1"/>
  <c r="AQ599" i="1"/>
  <c r="AQ600" i="1"/>
  <c r="AQ604" i="1"/>
  <c r="AQ611" i="1"/>
  <c r="AQ616" i="1"/>
  <c r="AQ525" i="1"/>
  <c r="AQ588" i="1"/>
  <c r="AQ589" i="1"/>
  <c r="AQ97" i="1"/>
  <c r="AQ105" i="1"/>
  <c r="AQ125" i="1"/>
  <c r="AQ355" i="1"/>
  <c r="AQ366" i="1"/>
  <c r="AQ404" i="1"/>
  <c r="AQ415" i="1"/>
  <c r="AQ426" i="1"/>
  <c r="AQ428" i="1"/>
  <c r="AQ469" i="1"/>
  <c r="AQ537" i="1"/>
  <c r="AQ526" i="1"/>
  <c r="AQ531" i="1"/>
  <c r="AQ543" i="1"/>
  <c r="AQ563" i="1"/>
  <c r="AQ564" i="1"/>
  <c r="AQ568" i="1"/>
  <c r="AQ579" i="1"/>
  <c r="AQ94" i="1"/>
  <c r="AQ111" i="1"/>
  <c r="AQ126" i="1"/>
  <c r="AQ140" i="1"/>
  <c r="AQ145" i="1"/>
  <c r="AQ152" i="1"/>
  <c r="AQ155" i="1"/>
  <c r="AQ157" i="1"/>
  <c r="AQ167" i="1"/>
  <c r="AQ173" i="1"/>
  <c r="AQ183" i="1"/>
  <c r="AQ199" i="1"/>
  <c r="AQ207" i="1"/>
  <c r="AQ224" i="1"/>
  <c r="AQ242" i="1"/>
  <c r="AQ261" i="1"/>
  <c r="AQ270" i="1"/>
  <c r="AQ275" i="1"/>
  <c r="AQ279" i="1"/>
  <c r="AQ281" i="1"/>
  <c r="AQ290" i="1"/>
  <c r="AQ292" i="1"/>
  <c r="AQ300" i="1"/>
  <c r="AQ306" i="1"/>
  <c r="AQ307" i="1"/>
  <c r="AQ315" i="1"/>
  <c r="AQ321" i="1"/>
  <c r="AQ328" i="1"/>
  <c r="AQ332" i="1"/>
  <c r="AQ348" i="1"/>
  <c r="AQ370" i="1"/>
  <c r="AQ371" i="1"/>
  <c r="AQ373" i="1"/>
  <c r="AQ375" i="1"/>
  <c r="AQ378" i="1"/>
  <c r="AQ383" i="1"/>
  <c r="AQ386" i="1"/>
  <c r="AQ405" i="1"/>
  <c r="AQ416" i="1"/>
  <c r="AQ429" i="1"/>
  <c r="AQ458" i="1"/>
  <c r="AQ470" i="1"/>
  <c r="AQ473" i="1"/>
  <c r="AQ479" i="1"/>
  <c r="AQ14" i="1"/>
  <c r="AQ20" i="1"/>
  <c r="AQ21" i="1"/>
  <c r="AQ36" i="1"/>
  <c r="AQ37" i="1"/>
  <c r="AQ39" i="1"/>
  <c r="AQ40" i="1"/>
  <c r="AQ47" i="1"/>
  <c r="AQ74" i="1"/>
  <c r="AQ78" i="1"/>
  <c r="AQ80" i="1"/>
  <c r="AQ86" i="1"/>
  <c r="AQ4" i="1"/>
  <c r="AQ11" i="1"/>
  <c r="AQ15" i="1"/>
  <c r="AQ22" i="1"/>
  <c r="AQ38" i="1"/>
  <c r="AQ41" i="1"/>
  <c r="AQ55" i="1"/>
  <c r="AQ75" i="1"/>
  <c r="AQ81" i="1"/>
  <c r="AQ265" i="1"/>
  <c r="AQ474" i="1"/>
  <c r="AQ298" i="1"/>
  <c r="AQ356" i="1"/>
  <c r="AQ399" i="1"/>
  <c r="AQ400" i="1"/>
  <c r="AQ401" i="1"/>
  <c r="AQ402" i="1"/>
  <c r="AQ549" i="1"/>
  <c r="AQ204" i="1"/>
  <c r="AQ205" i="1"/>
  <c r="AQ217" i="1"/>
  <c r="AQ267" i="1"/>
  <c r="AQ344" i="1"/>
  <c r="AQ357" i="1"/>
  <c r="AQ406" i="1"/>
  <c r="AQ411" i="1"/>
  <c r="AQ417" i="1"/>
  <c r="AQ514" i="1"/>
  <c r="AQ358" i="1"/>
  <c r="AQ532" i="1"/>
  <c r="AQ550" i="1"/>
  <c r="AQ107" i="1"/>
  <c r="AQ127" i="1"/>
  <c r="AQ134" i="1"/>
  <c r="AQ158" i="1"/>
  <c r="AQ238" i="1"/>
  <c r="AQ316" i="1"/>
  <c r="AQ395" i="1"/>
  <c r="AQ430" i="1"/>
  <c r="AQ431" i="1"/>
  <c r="AQ432" i="1"/>
  <c r="AQ322" i="1"/>
  <c r="AQ333" i="1"/>
  <c r="AQ565" i="1"/>
  <c r="AQ574" i="1"/>
  <c r="AQ112" i="1"/>
  <c r="AQ141" i="1"/>
  <c r="AQ146" i="1"/>
  <c r="AQ168" i="1"/>
  <c r="AQ174" i="1"/>
  <c r="AQ184" i="1"/>
  <c r="AQ222" i="1"/>
  <c r="AQ244" i="1"/>
  <c r="AQ276" i="1"/>
  <c r="AQ308" i="1"/>
  <c r="AQ317" i="1"/>
  <c r="AQ347" i="1"/>
  <c r="AQ376" i="1"/>
  <c r="AQ398" i="1"/>
  <c r="AQ567" i="1"/>
  <c r="AQ113" i="1"/>
  <c r="AQ131" i="1"/>
  <c r="AQ185" i="1"/>
  <c r="AQ223" i="1"/>
  <c r="AQ245" i="1"/>
  <c r="AQ387" i="1"/>
  <c r="AQ544" i="1"/>
  <c r="AQ76" i="1"/>
  <c r="AQ79" i="1"/>
  <c r="AQ87" i="1"/>
  <c r="AQ210" i="1"/>
  <c r="AQ88" i="1"/>
  <c r="AQ246" i="1"/>
  <c r="AQ334" i="1"/>
  <c r="AQ335" i="1"/>
  <c r="AQ412" i="1"/>
  <c r="AQ99" i="1"/>
  <c r="AQ101" i="1"/>
  <c r="AQ108" i="1"/>
  <c r="AQ122" i="1"/>
  <c r="AQ128" i="1"/>
  <c r="AQ135" i="1"/>
  <c r="AQ218" i="1"/>
  <c r="AQ239" i="1"/>
  <c r="AQ262" i="1"/>
  <c r="AQ273" i="1"/>
  <c r="AQ293" i="1"/>
  <c r="AQ345" i="1"/>
  <c r="AQ359" i="1"/>
  <c r="AQ407" i="1"/>
  <c r="AQ418" i="1"/>
  <c r="AQ475" i="1"/>
  <c r="AQ480" i="1"/>
  <c r="AQ209" i="1"/>
  <c r="AQ102" i="1"/>
  <c r="AQ129" i="1"/>
  <c r="AQ136" i="1"/>
  <c r="AQ219" i="1"/>
  <c r="AQ274" i="1"/>
  <c r="AQ379" i="1"/>
  <c r="AQ388" i="1"/>
  <c r="AQ408" i="1"/>
  <c r="AQ419" i="1"/>
  <c r="AQ423" i="1"/>
  <c r="AQ433" i="1"/>
  <c r="AQ466" i="1"/>
  <c r="AQ580" i="1"/>
  <c r="AQ190" i="1"/>
  <c r="AQ193" i="1"/>
  <c r="AQ225" i="1"/>
  <c r="AQ247" i="1"/>
  <c r="AQ241" i="1"/>
  <c r="AQ336" i="1"/>
  <c r="AQ114" i="1"/>
  <c r="AQ226" i="1"/>
  <c r="AQ248" i="1"/>
  <c r="AQ396" i="1"/>
  <c r="AQ545" i="1"/>
  <c r="AQ556" i="1"/>
  <c r="AQ560" i="1"/>
  <c r="AQ581" i="1"/>
  <c r="AQ132" i="1"/>
  <c r="AQ191" i="1"/>
  <c r="AQ194" i="1"/>
  <c r="AQ227" i="1"/>
  <c r="AQ249" i="1"/>
  <c r="AQ413" i="1"/>
  <c r="AQ434" i="1"/>
  <c r="AQ142" i="1"/>
  <c r="AQ147" i="1"/>
  <c r="AQ159" i="1"/>
  <c r="AQ169" i="1"/>
  <c r="AQ175" i="1"/>
  <c r="AQ181" i="1"/>
  <c r="AQ197" i="1"/>
  <c r="AQ200" i="1"/>
  <c r="AQ228" i="1"/>
  <c r="AQ250" i="1"/>
  <c r="AQ277" i="1"/>
  <c r="AQ283" i="1"/>
  <c r="AQ309" i="1"/>
  <c r="AQ323" i="1"/>
  <c r="AQ325" i="1"/>
  <c r="AQ349" i="1"/>
  <c r="AQ389" i="1"/>
  <c r="AQ390" i="1"/>
  <c r="AQ471" i="1"/>
  <c r="AQ582" i="1"/>
  <c r="AQ583" i="1"/>
  <c r="AQ182" i="1"/>
  <c r="AQ198" i="1"/>
  <c r="AQ229" i="1"/>
  <c r="AQ251" i="1"/>
  <c r="AQ278" i="1"/>
  <c r="AQ310" i="1"/>
  <c r="AQ324" i="1"/>
  <c r="AQ326" i="1"/>
  <c r="AQ350" i="1"/>
  <c r="AQ391" i="1"/>
  <c r="AQ472" i="1"/>
  <c r="AQ143" i="1"/>
  <c r="AQ148" i="1"/>
  <c r="AQ160" i="1"/>
  <c r="AQ170" i="1"/>
  <c r="AQ201" i="1"/>
  <c r="AQ230" i="1"/>
  <c r="AQ252" i="1"/>
  <c r="AQ286" i="1"/>
  <c r="AQ311" i="1"/>
  <c r="AQ392" i="1"/>
  <c r="AQ161" i="1"/>
  <c r="AQ162" i="1"/>
  <c r="AQ231" i="1"/>
  <c r="AQ253" i="1"/>
  <c r="AQ289" i="1"/>
  <c r="AQ318" i="1"/>
  <c r="AQ393" i="1"/>
  <c r="AQ527" i="1"/>
  <c r="AQ533" i="1"/>
  <c r="AQ557" i="1"/>
  <c r="AQ561" i="1"/>
  <c r="AQ569" i="1"/>
  <c r="AQ571" i="1"/>
  <c r="AQ584" i="1"/>
  <c r="AQ115" i="1"/>
  <c r="AQ149" i="1"/>
  <c r="AQ163" i="1"/>
  <c r="AQ172" i="1"/>
  <c r="AQ176" i="1"/>
  <c r="AQ186" i="1"/>
  <c r="AQ192" i="1"/>
  <c r="AQ195" i="1"/>
  <c r="AQ202" i="1"/>
  <c r="AQ220" i="1"/>
  <c r="AQ232" i="1"/>
  <c r="AQ254" i="1"/>
  <c r="AQ360" i="1"/>
  <c r="AQ382" i="1"/>
  <c r="AQ384" i="1"/>
  <c r="AQ397" i="1"/>
  <c r="AQ196" i="1"/>
  <c r="AQ255" i="1"/>
  <c r="AQ337" i="1"/>
  <c r="AQ435" i="1"/>
  <c r="AQ436" i="1"/>
  <c r="AQ437" i="1"/>
  <c r="AQ457" i="1"/>
  <c r="AQ483" i="1"/>
  <c r="AQ484" i="1"/>
  <c r="AQ575" i="1"/>
  <c r="AQ177" i="1"/>
  <c r="AQ187" i="1"/>
  <c r="AQ513" i="1"/>
  <c r="AQ485" i="1"/>
  <c r="AQ486" i="1"/>
  <c r="AQ487" i="1"/>
  <c r="AQ488" i="1"/>
  <c r="AQ489" i="1"/>
  <c r="AQ490" i="1"/>
  <c r="AQ491" i="1"/>
  <c r="AQ492" i="1"/>
  <c r="AQ528" i="1"/>
  <c r="AQ546" i="1"/>
  <c r="AQ551" i="1"/>
  <c r="AQ576" i="1"/>
  <c r="AQ100" i="1"/>
  <c r="AQ116" i="1"/>
  <c r="AQ178" i="1"/>
  <c r="AQ233" i="1"/>
  <c r="AQ256" i="1"/>
  <c r="AQ502" i="1"/>
  <c r="AQ539" i="1"/>
  <c r="AQ512" i="1"/>
  <c r="AQ338" i="1"/>
  <c r="AQ438" i="1"/>
  <c r="AQ503" i="1"/>
  <c r="AQ372" i="1"/>
  <c r="AQ504" i="1"/>
  <c r="AQ505" i="1"/>
  <c r="AQ439" i="1"/>
  <c r="AQ506" i="1"/>
  <c r="AQ566" i="1"/>
  <c r="AQ577" i="1"/>
  <c r="AQ119" i="1"/>
  <c r="AQ144" i="1"/>
  <c r="AQ150" i="1"/>
  <c r="AQ153" i="1"/>
  <c r="AQ164" i="1"/>
  <c r="AQ171" i="1"/>
  <c r="AQ179" i="1"/>
  <c r="AQ188" i="1"/>
  <c r="AQ203" i="1"/>
  <c r="AQ234" i="1"/>
  <c r="AQ237" i="1"/>
  <c r="AQ257" i="1"/>
  <c r="AQ263" i="1"/>
  <c r="AQ268" i="1"/>
  <c r="AQ351" i="1"/>
  <c r="AQ361" i="1"/>
  <c r="AQ440" i="1"/>
  <c r="AQ441" i="1"/>
  <c r="AQ515" i="1"/>
  <c r="AQ522" i="1"/>
  <c r="AQ507" i="1"/>
  <c r="AQ516" i="1"/>
  <c r="AQ517" i="1"/>
  <c r="AQ518" i="1"/>
  <c r="AQ519" i="1"/>
  <c r="AQ520" i="1"/>
  <c r="AQ521" i="1"/>
  <c r="AQ377" i="1"/>
  <c r="AQ586" i="1"/>
  <c r="AQ206" i="1"/>
  <c r="AQ493" i="1"/>
  <c r="AQ508" i="1"/>
  <c r="AQ329" i="1"/>
  <c r="AQ362" i="1"/>
  <c r="AQ409" i="1"/>
  <c r="AQ420" i="1"/>
  <c r="AQ578" i="1"/>
  <c r="AQ154" i="1"/>
  <c r="AQ421" i="1"/>
  <c r="AQ442" i="1"/>
  <c r="AQ443" i="1"/>
  <c r="AQ500" i="1"/>
  <c r="AQ501" i="1"/>
  <c r="AQ509" i="1"/>
  <c r="AQ552" i="1"/>
  <c r="AQ558" i="1"/>
  <c r="AQ137" i="1"/>
  <c r="AQ139" i="1"/>
  <c r="AQ235" i="1"/>
  <c r="AQ258" i="1"/>
  <c r="AQ444" i="1"/>
  <c r="AQ496" i="1"/>
  <c r="AQ497" i="1"/>
  <c r="AQ498" i="1"/>
  <c r="AQ499" i="1"/>
  <c r="AQ510" i="1"/>
  <c r="AQ554" i="1"/>
  <c r="AQ559" i="1"/>
  <c r="AQ130" i="1"/>
  <c r="AQ133" i="1"/>
  <c r="AQ138" i="1"/>
  <c r="AQ312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94" i="1"/>
  <c r="AQ511" i="1"/>
  <c r="AQ547" i="1"/>
  <c r="AQ553" i="1"/>
  <c r="AQ555" i="1"/>
  <c r="AQ592" i="1"/>
  <c r="AQ593" i="1"/>
  <c r="AQ109" i="1"/>
  <c r="AQ165" i="1"/>
  <c r="AQ180" i="1"/>
  <c r="AQ236" i="1"/>
  <c r="AQ259" i="1"/>
  <c r="AQ269" i="1"/>
  <c r="AQ280" i="1"/>
  <c r="AQ291" i="1"/>
  <c r="AQ294" i="1"/>
  <c r="AQ299" i="1"/>
  <c r="AQ301" i="1"/>
  <c r="AQ363" i="1"/>
  <c r="AQ380" i="1"/>
  <c r="AQ381" i="1"/>
  <c r="AQ410" i="1"/>
  <c r="AQ422" i="1"/>
  <c r="AQ424" i="1"/>
  <c r="AQ540" i="1"/>
  <c r="AQ570" i="1"/>
  <c r="AQ572" i="1"/>
  <c r="AQ585" i="1"/>
  <c r="AQ594" i="1"/>
  <c r="AQ296" i="1"/>
  <c r="AQ302" i="1"/>
  <c r="AQ330" i="1"/>
  <c r="AQ346" i="1"/>
  <c r="AQ573" i="1"/>
  <c r="AQ463" i="1"/>
  <c r="AQ464" i="1"/>
  <c r="AQ465" i="1"/>
  <c r="AQ467" i="1"/>
  <c r="AQ468" i="1"/>
  <c r="AQ590" i="1"/>
  <c r="AQ605" i="1"/>
  <c r="AQ606" i="1"/>
  <c r="AQ607" i="1"/>
  <c r="AQ612" i="1"/>
  <c r="AQ613" i="1"/>
  <c r="AQ459" i="1"/>
  <c r="E16" i="15" l="1"/>
  <c r="AQ2" i="1"/>
  <c r="AP620" i="1"/>
  <c r="AQ121" i="1"/>
  <c r="AL617" i="1"/>
  <c r="AL618" i="1"/>
  <c r="AL2" i="1"/>
  <c r="AL5" i="1"/>
  <c r="AL16" i="1"/>
  <c r="AL23" i="1"/>
  <c r="AL29" i="1"/>
  <c r="AL30" i="1"/>
  <c r="AL48" i="1"/>
  <c r="AL49" i="1"/>
  <c r="AL56" i="1"/>
  <c r="AL62" i="1"/>
  <c r="AL68" i="1"/>
  <c r="AL69" i="1"/>
  <c r="AL70" i="1"/>
  <c r="AL82" i="1"/>
  <c r="AL3" i="1"/>
  <c r="AL6" i="1"/>
  <c r="AL17" i="1"/>
  <c r="AL24" i="1"/>
  <c r="AL31" i="1"/>
  <c r="AL32" i="1"/>
  <c r="AL50" i="1"/>
  <c r="AL51" i="1"/>
  <c r="AL57" i="1"/>
  <c r="AL63" i="1"/>
  <c r="AL71" i="1"/>
  <c r="AL72" i="1"/>
  <c r="AL73" i="1"/>
  <c r="AL83" i="1"/>
  <c r="AL7" i="1"/>
  <c r="AL33" i="1"/>
  <c r="AL42" i="1"/>
  <c r="AL52" i="1"/>
  <c r="AL58" i="1"/>
  <c r="AL64" i="1"/>
  <c r="AL77" i="1"/>
  <c r="AL84" i="1"/>
  <c r="AL8" i="1"/>
  <c r="AL34" i="1"/>
  <c r="AL53" i="1"/>
  <c r="AL59" i="1"/>
  <c r="AL65" i="1"/>
  <c r="AL85" i="1"/>
  <c r="AL284" i="1"/>
  <c r="AL287" i="1"/>
  <c r="AL481" i="1"/>
  <c r="AL18" i="1"/>
  <c r="AL25" i="1"/>
  <c r="AL35" i="1"/>
  <c r="AL43" i="1"/>
  <c r="AL44" i="1"/>
  <c r="AL45" i="1"/>
  <c r="AL54" i="1"/>
  <c r="AL60" i="1"/>
  <c r="AL66" i="1"/>
  <c r="AL19" i="1"/>
  <c r="AL26" i="1"/>
  <c r="AL46" i="1"/>
  <c r="AL61" i="1"/>
  <c r="AL67" i="1"/>
  <c r="AL9" i="1"/>
  <c r="AL27" i="1"/>
  <c r="AL10" i="1"/>
  <c r="AL28" i="1"/>
  <c r="AL282" i="1"/>
  <c r="AL285" i="1"/>
  <c r="AL460" i="1"/>
  <c r="AL89" i="1"/>
  <c r="AL90" i="1"/>
  <c r="AL91" i="1"/>
  <c r="AL92" i="1"/>
  <c r="AL529" i="1"/>
  <c r="AL340" i="1"/>
  <c r="AL95" i="1"/>
  <c r="AL104" i="1"/>
  <c r="AL353" i="1"/>
  <c r="AL106" i="1"/>
  <c r="AL523" i="1"/>
  <c r="AL530" i="1"/>
  <c r="AL118" i="1"/>
  <c r="AL534" i="1"/>
  <c r="AL541" i="1"/>
  <c r="AL339" i="1"/>
  <c r="AL13" i="1"/>
  <c r="AL98" i="1"/>
  <c r="AL352" i="1"/>
  <c r="AL117" i="1"/>
  <c r="AL524" i="1"/>
  <c r="AL211" i="1"/>
  <c r="AL535" i="1"/>
  <c r="AL595" i="1"/>
  <c r="AL601" i="1"/>
  <c r="AL608" i="1"/>
  <c r="AL303" i="1"/>
  <c r="AL208" i="1"/>
  <c r="AL304" i="1"/>
  <c r="AL331" i="1"/>
  <c r="AL240" i="1"/>
  <c r="AL305" i="1"/>
  <c r="AL394" i="1"/>
  <c r="AL288" i="1"/>
  <c r="AL295" i="1"/>
  <c r="AL214" i="1"/>
  <c r="AL341" i="1"/>
  <c r="AL216" i="1"/>
  <c r="AL271" i="1"/>
  <c r="AL215" i="1"/>
  <c r="AL343" i="1"/>
  <c r="AL538" i="1"/>
  <c r="AL461" i="1"/>
  <c r="AL462" i="1"/>
  <c r="AL96" i="1"/>
  <c r="AL123" i="1"/>
  <c r="AL319" i="1"/>
  <c r="AL364" i="1"/>
  <c r="AL369" i="1"/>
  <c r="AL425" i="1"/>
  <c r="AL542" i="1"/>
  <c r="AL548" i="1"/>
  <c r="AL587" i="1"/>
  <c r="AL591" i="1"/>
  <c r="AL614" i="1"/>
  <c r="AL615" i="1"/>
  <c r="AL93" i="1"/>
  <c r="AL103" i="1"/>
  <c r="AL110" i="1"/>
  <c r="AL120" i="1"/>
  <c r="AL124" i="1"/>
  <c r="AL151" i="1"/>
  <c r="AL156" i="1"/>
  <c r="AL166" i="1"/>
  <c r="AL189" i="1"/>
  <c r="AL221" i="1"/>
  <c r="AL243" i="1"/>
  <c r="AL260" i="1"/>
  <c r="AL264" i="1"/>
  <c r="AL266" i="1"/>
  <c r="AL272" i="1"/>
  <c r="AL297" i="1"/>
  <c r="AL313" i="1"/>
  <c r="AL314" i="1"/>
  <c r="AL320" i="1"/>
  <c r="AL327" i="1"/>
  <c r="AL342" i="1"/>
  <c r="AL365" i="1"/>
  <c r="AL367" i="1"/>
  <c r="AL368" i="1"/>
  <c r="AL374" i="1"/>
  <c r="AL385" i="1"/>
  <c r="AL403" i="1"/>
  <c r="AL414" i="1"/>
  <c r="AL427" i="1"/>
  <c r="AL476" i="1"/>
  <c r="AL478" i="1"/>
  <c r="AL536" i="1"/>
  <c r="AL354" i="1"/>
  <c r="AL482" i="1"/>
  <c r="AL495" i="1"/>
  <c r="AL121" i="1"/>
  <c r="AL477" i="1"/>
  <c r="AL596" i="1"/>
  <c r="AL597" i="1"/>
  <c r="AL602" i="1"/>
  <c r="AL603" i="1"/>
  <c r="AL609" i="1"/>
  <c r="AL598" i="1"/>
  <c r="AL610" i="1"/>
  <c r="AL599" i="1"/>
  <c r="AL600" i="1"/>
  <c r="AL604" i="1"/>
  <c r="AL611" i="1"/>
  <c r="AL616" i="1"/>
  <c r="AL525" i="1"/>
  <c r="AL588" i="1"/>
  <c r="AL589" i="1"/>
  <c r="AL97" i="1"/>
  <c r="AL105" i="1"/>
  <c r="AL125" i="1"/>
  <c r="AL355" i="1"/>
  <c r="AL366" i="1"/>
  <c r="AL404" i="1"/>
  <c r="AL415" i="1"/>
  <c r="AL426" i="1"/>
  <c r="AL428" i="1"/>
  <c r="AL469" i="1"/>
  <c r="AL537" i="1"/>
  <c r="AL526" i="1"/>
  <c r="AL531" i="1"/>
  <c r="AL543" i="1"/>
  <c r="AL563" i="1"/>
  <c r="AL564" i="1"/>
  <c r="AL568" i="1"/>
  <c r="AL579" i="1"/>
  <c r="AL94" i="1"/>
  <c r="AL111" i="1"/>
  <c r="AL126" i="1"/>
  <c r="AL140" i="1"/>
  <c r="AL145" i="1"/>
  <c r="AL152" i="1"/>
  <c r="AL155" i="1"/>
  <c r="AL157" i="1"/>
  <c r="AL167" i="1"/>
  <c r="AL173" i="1"/>
  <c r="AL183" i="1"/>
  <c r="AL199" i="1"/>
  <c r="AL207" i="1"/>
  <c r="AL224" i="1"/>
  <c r="AL242" i="1"/>
  <c r="AL261" i="1"/>
  <c r="AL270" i="1"/>
  <c r="AL275" i="1"/>
  <c r="AL279" i="1"/>
  <c r="AL281" i="1"/>
  <c r="AL290" i="1"/>
  <c r="AL292" i="1"/>
  <c r="AL300" i="1"/>
  <c r="AL306" i="1"/>
  <c r="AL307" i="1"/>
  <c r="AL315" i="1"/>
  <c r="AL321" i="1"/>
  <c r="AL328" i="1"/>
  <c r="AL332" i="1"/>
  <c r="AL348" i="1"/>
  <c r="AL370" i="1"/>
  <c r="AL371" i="1"/>
  <c r="AL373" i="1"/>
  <c r="AL375" i="1"/>
  <c r="AL378" i="1"/>
  <c r="AL383" i="1"/>
  <c r="AL386" i="1"/>
  <c r="AL405" i="1"/>
  <c r="AL416" i="1"/>
  <c r="AL429" i="1"/>
  <c r="AL458" i="1"/>
  <c r="AL470" i="1"/>
  <c r="AL473" i="1"/>
  <c r="AL479" i="1"/>
  <c r="AL14" i="1"/>
  <c r="AL20" i="1"/>
  <c r="AL21" i="1"/>
  <c r="AL36" i="1"/>
  <c r="AL37" i="1"/>
  <c r="AL39" i="1"/>
  <c r="AL40" i="1"/>
  <c r="AL47" i="1"/>
  <c r="AL74" i="1"/>
  <c r="AL78" i="1"/>
  <c r="AL80" i="1"/>
  <c r="AL86" i="1"/>
  <c r="AL4" i="1"/>
  <c r="AL11" i="1"/>
  <c r="AL15" i="1"/>
  <c r="AL22" i="1"/>
  <c r="AL38" i="1"/>
  <c r="AL41" i="1"/>
  <c r="AL55" i="1"/>
  <c r="AL75" i="1"/>
  <c r="AL81" i="1"/>
  <c r="AL265" i="1"/>
  <c r="AL474" i="1"/>
  <c r="AL298" i="1"/>
  <c r="AL356" i="1"/>
  <c r="AL399" i="1"/>
  <c r="AL400" i="1"/>
  <c r="AL401" i="1"/>
  <c r="AL402" i="1"/>
  <c r="AL549" i="1"/>
  <c r="AL204" i="1"/>
  <c r="AL205" i="1"/>
  <c r="AL217" i="1"/>
  <c r="AL267" i="1"/>
  <c r="AL344" i="1"/>
  <c r="AL357" i="1"/>
  <c r="AL406" i="1"/>
  <c r="AL411" i="1"/>
  <c r="AL417" i="1"/>
  <c r="AL514" i="1"/>
  <c r="AL358" i="1"/>
  <c r="AL532" i="1"/>
  <c r="AL550" i="1"/>
  <c r="AL107" i="1"/>
  <c r="AL127" i="1"/>
  <c r="AL134" i="1"/>
  <c r="AL158" i="1"/>
  <c r="AL238" i="1"/>
  <c r="AL316" i="1"/>
  <c r="AL395" i="1"/>
  <c r="AL430" i="1"/>
  <c r="AL431" i="1"/>
  <c r="AL432" i="1"/>
  <c r="AL322" i="1"/>
  <c r="AL333" i="1"/>
  <c r="AL565" i="1"/>
  <c r="AL574" i="1"/>
  <c r="AL112" i="1"/>
  <c r="AL141" i="1"/>
  <c r="AL146" i="1"/>
  <c r="AL168" i="1"/>
  <c r="AL174" i="1"/>
  <c r="AL184" i="1"/>
  <c r="AL222" i="1"/>
  <c r="AL244" i="1"/>
  <c r="AL276" i="1"/>
  <c r="AL308" i="1"/>
  <c r="AL317" i="1"/>
  <c r="AL347" i="1"/>
  <c r="AL376" i="1"/>
  <c r="AL398" i="1"/>
  <c r="AL567" i="1"/>
  <c r="AL113" i="1"/>
  <c r="AL131" i="1"/>
  <c r="AL185" i="1"/>
  <c r="AL223" i="1"/>
  <c r="AL245" i="1"/>
  <c r="AL387" i="1"/>
  <c r="AL544" i="1"/>
  <c r="AL76" i="1"/>
  <c r="AL79" i="1"/>
  <c r="AL87" i="1"/>
  <c r="AL210" i="1"/>
  <c r="AL88" i="1"/>
  <c r="AL246" i="1"/>
  <c r="AL334" i="1"/>
  <c r="AL335" i="1"/>
  <c r="AL412" i="1"/>
  <c r="AL99" i="1"/>
  <c r="AL101" i="1"/>
  <c r="AL108" i="1"/>
  <c r="AL122" i="1"/>
  <c r="AL128" i="1"/>
  <c r="AL135" i="1"/>
  <c r="AL218" i="1"/>
  <c r="AL239" i="1"/>
  <c r="AL262" i="1"/>
  <c r="AL273" i="1"/>
  <c r="AL293" i="1"/>
  <c r="AL345" i="1"/>
  <c r="AL359" i="1"/>
  <c r="AL407" i="1"/>
  <c r="AL418" i="1"/>
  <c r="AL475" i="1"/>
  <c r="AL480" i="1"/>
  <c r="AL209" i="1"/>
  <c r="AL102" i="1"/>
  <c r="AL129" i="1"/>
  <c r="AL136" i="1"/>
  <c r="AL219" i="1"/>
  <c r="AL274" i="1"/>
  <c r="AL379" i="1"/>
  <c r="AL388" i="1"/>
  <c r="AL408" i="1"/>
  <c r="AL419" i="1"/>
  <c r="AL423" i="1"/>
  <c r="AL433" i="1"/>
  <c r="AL466" i="1"/>
  <c r="AL580" i="1"/>
  <c r="AL190" i="1"/>
  <c r="AL193" i="1"/>
  <c r="AL225" i="1"/>
  <c r="AL247" i="1"/>
  <c r="AL241" i="1"/>
  <c r="AL336" i="1"/>
  <c r="AL114" i="1"/>
  <c r="AL226" i="1"/>
  <c r="AL248" i="1"/>
  <c r="AL396" i="1"/>
  <c r="AL545" i="1"/>
  <c r="AL556" i="1"/>
  <c r="AL560" i="1"/>
  <c r="AL581" i="1"/>
  <c r="AL132" i="1"/>
  <c r="AL191" i="1"/>
  <c r="AL194" i="1"/>
  <c r="AL227" i="1"/>
  <c r="AL249" i="1"/>
  <c r="AL413" i="1"/>
  <c r="AL434" i="1"/>
  <c r="AL142" i="1"/>
  <c r="AL147" i="1"/>
  <c r="AL159" i="1"/>
  <c r="AL169" i="1"/>
  <c r="AL175" i="1"/>
  <c r="AL181" i="1"/>
  <c r="AL197" i="1"/>
  <c r="AL200" i="1"/>
  <c r="AL228" i="1"/>
  <c r="AL250" i="1"/>
  <c r="AL277" i="1"/>
  <c r="AL283" i="1"/>
  <c r="AL309" i="1"/>
  <c r="AL323" i="1"/>
  <c r="AL325" i="1"/>
  <c r="AL349" i="1"/>
  <c r="AL389" i="1"/>
  <c r="AL390" i="1"/>
  <c r="AL471" i="1"/>
  <c r="AL582" i="1"/>
  <c r="AL583" i="1"/>
  <c r="AL182" i="1"/>
  <c r="AL198" i="1"/>
  <c r="AL229" i="1"/>
  <c r="AL251" i="1"/>
  <c r="AL278" i="1"/>
  <c r="AL310" i="1"/>
  <c r="AL324" i="1"/>
  <c r="AL326" i="1"/>
  <c r="AL350" i="1"/>
  <c r="AL391" i="1"/>
  <c r="AL472" i="1"/>
  <c r="AL143" i="1"/>
  <c r="AL148" i="1"/>
  <c r="AL160" i="1"/>
  <c r="AL170" i="1"/>
  <c r="AL201" i="1"/>
  <c r="AL230" i="1"/>
  <c r="AL252" i="1"/>
  <c r="AL286" i="1"/>
  <c r="AL311" i="1"/>
  <c r="AL392" i="1"/>
  <c r="AL161" i="1"/>
  <c r="AL162" i="1"/>
  <c r="AL231" i="1"/>
  <c r="AL253" i="1"/>
  <c r="AL289" i="1"/>
  <c r="AL318" i="1"/>
  <c r="AL393" i="1"/>
  <c r="AL527" i="1"/>
  <c r="AL533" i="1"/>
  <c r="AL557" i="1"/>
  <c r="AL561" i="1"/>
  <c r="AL569" i="1"/>
  <c r="AL571" i="1"/>
  <c r="AL584" i="1"/>
  <c r="AL115" i="1"/>
  <c r="AL149" i="1"/>
  <c r="AL163" i="1"/>
  <c r="AL172" i="1"/>
  <c r="AL176" i="1"/>
  <c r="AL186" i="1"/>
  <c r="AL192" i="1"/>
  <c r="AL195" i="1"/>
  <c r="AL202" i="1"/>
  <c r="AL220" i="1"/>
  <c r="AL232" i="1"/>
  <c r="AL254" i="1"/>
  <c r="AL360" i="1"/>
  <c r="AL382" i="1"/>
  <c r="AL384" i="1"/>
  <c r="AL397" i="1"/>
  <c r="AL196" i="1"/>
  <c r="AL255" i="1"/>
  <c r="AL337" i="1"/>
  <c r="AL435" i="1"/>
  <c r="AL436" i="1"/>
  <c r="AL437" i="1"/>
  <c r="AL457" i="1"/>
  <c r="AL483" i="1"/>
  <c r="AL484" i="1"/>
  <c r="AL575" i="1"/>
  <c r="AL177" i="1"/>
  <c r="AL187" i="1"/>
  <c r="AL513" i="1"/>
  <c r="AL485" i="1"/>
  <c r="AL486" i="1"/>
  <c r="AL487" i="1"/>
  <c r="AL488" i="1"/>
  <c r="AL489" i="1"/>
  <c r="AL490" i="1"/>
  <c r="AL491" i="1"/>
  <c r="AL492" i="1"/>
  <c r="AL528" i="1"/>
  <c r="AL546" i="1"/>
  <c r="AL551" i="1"/>
  <c r="AL576" i="1"/>
  <c r="AL100" i="1"/>
  <c r="AL116" i="1"/>
  <c r="AL178" i="1"/>
  <c r="AL233" i="1"/>
  <c r="AL256" i="1"/>
  <c r="AL502" i="1"/>
  <c r="AL539" i="1"/>
  <c r="AL512" i="1"/>
  <c r="AL338" i="1"/>
  <c r="AL438" i="1"/>
  <c r="AL503" i="1"/>
  <c r="AL372" i="1"/>
  <c r="AL504" i="1"/>
  <c r="AL505" i="1"/>
  <c r="AL439" i="1"/>
  <c r="AL506" i="1"/>
  <c r="AL566" i="1"/>
  <c r="AL577" i="1"/>
  <c r="AL119" i="1"/>
  <c r="AL144" i="1"/>
  <c r="AL150" i="1"/>
  <c r="AL153" i="1"/>
  <c r="AL164" i="1"/>
  <c r="AL171" i="1"/>
  <c r="AL179" i="1"/>
  <c r="AL188" i="1"/>
  <c r="AL203" i="1"/>
  <c r="AL234" i="1"/>
  <c r="AL237" i="1"/>
  <c r="AL257" i="1"/>
  <c r="AL263" i="1"/>
  <c r="AL268" i="1"/>
  <c r="AL351" i="1"/>
  <c r="AL361" i="1"/>
  <c r="AL440" i="1"/>
  <c r="AL441" i="1"/>
  <c r="AL515" i="1"/>
  <c r="AL522" i="1"/>
  <c r="AL507" i="1"/>
  <c r="AL516" i="1"/>
  <c r="AL517" i="1"/>
  <c r="AL518" i="1"/>
  <c r="AL519" i="1"/>
  <c r="AL520" i="1"/>
  <c r="AL521" i="1"/>
  <c r="AL377" i="1"/>
  <c r="AL586" i="1"/>
  <c r="AL206" i="1"/>
  <c r="AL493" i="1"/>
  <c r="AL508" i="1"/>
  <c r="AL329" i="1"/>
  <c r="AL362" i="1"/>
  <c r="AL409" i="1"/>
  <c r="AL420" i="1"/>
  <c r="AL578" i="1"/>
  <c r="AL154" i="1"/>
  <c r="AL421" i="1"/>
  <c r="AL442" i="1"/>
  <c r="AL443" i="1"/>
  <c r="AL500" i="1"/>
  <c r="AL501" i="1"/>
  <c r="AL509" i="1"/>
  <c r="AL552" i="1"/>
  <c r="AL558" i="1"/>
  <c r="AL137" i="1"/>
  <c r="AL139" i="1"/>
  <c r="AL235" i="1"/>
  <c r="AL258" i="1"/>
  <c r="AL444" i="1"/>
  <c r="AL496" i="1"/>
  <c r="AL497" i="1"/>
  <c r="AL498" i="1"/>
  <c r="AL499" i="1"/>
  <c r="AL510" i="1"/>
  <c r="AL554" i="1"/>
  <c r="AL559" i="1"/>
  <c r="AL130" i="1"/>
  <c r="AL133" i="1"/>
  <c r="AL138" i="1"/>
  <c r="AL312" i="1"/>
  <c r="AL445" i="1"/>
  <c r="AL446" i="1"/>
  <c r="AL447" i="1"/>
  <c r="AL448" i="1"/>
  <c r="AL449" i="1"/>
  <c r="AL450" i="1"/>
  <c r="AL451" i="1"/>
  <c r="AL452" i="1"/>
  <c r="AL453" i="1"/>
  <c r="AL454" i="1"/>
  <c r="AL455" i="1"/>
  <c r="AL456" i="1"/>
  <c r="AL494" i="1"/>
  <c r="AL511" i="1"/>
  <c r="AL547" i="1"/>
  <c r="AL553" i="1"/>
  <c r="AL555" i="1"/>
  <c r="AL592" i="1"/>
  <c r="AL593" i="1"/>
  <c r="AL109" i="1"/>
  <c r="AL165" i="1"/>
  <c r="AL180" i="1"/>
  <c r="AL236" i="1"/>
  <c r="AL259" i="1"/>
  <c r="AL269" i="1"/>
  <c r="AL280" i="1"/>
  <c r="AL291" i="1"/>
  <c r="AL294" i="1"/>
  <c r="AL299" i="1"/>
  <c r="AL301" i="1"/>
  <c r="AL363" i="1"/>
  <c r="AL380" i="1"/>
  <c r="AL381" i="1"/>
  <c r="AL410" i="1"/>
  <c r="AL422" i="1"/>
  <c r="AL424" i="1"/>
  <c r="AL540" i="1"/>
  <c r="AL570" i="1"/>
  <c r="AL572" i="1"/>
  <c r="AL585" i="1"/>
  <c r="AL594" i="1"/>
  <c r="AL296" i="1"/>
  <c r="AL302" i="1"/>
  <c r="AL330" i="1"/>
  <c r="AL346" i="1"/>
  <c r="AL573" i="1"/>
  <c r="AL463" i="1"/>
  <c r="AL464" i="1"/>
  <c r="AL465" i="1"/>
  <c r="AL467" i="1"/>
  <c r="AL468" i="1"/>
  <c r="AL590" i="1"/>
  <c r="AL605" i="1"/>
  <c r="AL606" i="1"/>
  <c r="AL607" i="1"/>
  <c r="AL612" i="1"/>
  <c r="AL613" i="1"/>
  <c r="AL459" i="1"/>
  <c r="AQ620" i="1" l="1"/>
  <c r="AL620" i="1"/>
</calcChain>
</file>

<file path=xl/sharedStrings.xml><?xml version="1.0" encoding="utf-8"?>
<sst xmlns="http://schemas.openxmlformats.org/spreadsheetml/2006/main" count="14656" uniqueCount="1188">
  <si>
    <t>Codigo Origen</t>
  </si>
  <si>
    <t>Etiquetado</t>
  </si>
  <si>
    <t>Codigo Finalidad</t>
  </si>
  <si>
    <t>Nombre finalidad</t>
  </si>
  <si>
    <t>Codigo Funcion</t>
  </si>
  <si>
    <t>Nombre Funcion</t>
  </si>
  <si>
    <t>Codigo Subfuncion</t>
  </si>
  <si>
    <t>Nombre Subfuncion</t>
  </si>
  <si>
    <t>Codigo Clasifi. Prog</t>
  </si>
  <si>
    <t>Detalle Clasifi Prog</t>
  </si>
  <si>
    <t>Cod. Dependencia</t>
  </si>
  <si>
    <t>Codigo Programa</t>
  </si>
  <si>
    <t>Codigo Proyecto</t>
  </si>
  <si>
    <t>Cod. Unidad Ejectura</t>
  </si>
  <si>
    <t>Tipo Gasto Nombre</t>
  </si>
  <si>
    <t>Concepto codigo</t>
  </si>
  <si>
    <t>Concepto nombre</t>
  </si>
  <si>
    <t>Partida generica codigo</t>
  </si>
  <si>
    <t>Partida generica nombre</t>
  </si>
  <si>
    <t>Partida</t>
  </si>
  <si>
    <t>Descripción</t>
  </si>
  <si>
    <t>Codigo Destino</t>
  </si>
  <si>
    <t>Concepto Destino</t>
  </si>
  <si>
    <t>Capitulo codigo</t>
  </si>
  <si>
    <t>Capitulo nombre</t>
  </si>
  <si>
    <t>Origen (FF)</t>
  </si>
  <si>
    <t>Dependencia</t>
  </si>
  <si>
    <t>Nombre programa</t>
  </si>
  <si>
    <t>Proyecto</t>
  </si>
  <si>
    <t>Centro costos</t>
  </si>
  <si>
    <t>Importe Ajustado</t>
  </si>
  <si>
    <t>Presupuestado</t>
  </si>
  <si>
    <t>Pre-Comprometido</t>
  </si>
  <si>
    <t>Comprometido</t>
  </si>
  <si>
    <t>Devengado</t>
  </si>
  <si>
    <t>Ejercido</t>
  </si>
  <si>
    <t>Pagado</t>
  </si>
  <si>
    <t>Disponible/Subejercicio</t>
  </si>
  <si>
    <t>Disminución</t>
  </si>
  <si>
    <t>1.6-01-24</t>
  </si>
  <si>
    <t>No</t>
  </si>
  <si>
    <t>GOBIERNO</t>
  </si>
  <si>
    <t>COORDINACIÓN DE LA POLÍTICA DE GOBIERNO</t>
  </si>
  <si>
    <t>1.3.4</t>
  </si>
  <si>
    <t>FUNCIÓN PÚBLICA</t>
  </si>
  <si>
    <t>M</t>
  </si>
  <si>
    <t xml:space="preserve">Actividades de apoyo administrativo desarrolladas </t>
  </si>
  <si>
    <t>04_25</t>
  </si>
  <si>
    <t>005_25</t>
  </si>
  <si>
    <t>(GCORR) GASTO CORRIENTE</t>
  </si>
  <si>
    <t>OTROS SERVICIOS GENERALES</t>
  </si>
  <si>
    <t>SERVICIOS GENERALES</t>
  </si>
  <si>
    <t>Reintegro de Remanentes de Recursos Federales y Estatales</t>
  </si>
  <si>
    <t>SIN DESCRIPCIÓN PARA DESTINOS 00</t>
  </si>
  <si>
    <t>PARTICIPACIONES ESTATALES 2024</t>
  </si>
  <si>
    <t>TESORERÍA MUNICIPAL</t>
  </si>
  <si>
    <t>GOBIERNO INTELIGENTE</t>
  </si>
  <si>
    <t>PROYECTO DE PRESUPUESTO</t>
  </si>
  <si>
    <t>DIRECCIÓN DE FINANZAS</t>
  </si>
  <si>
    <t>1.5-01-25</t>
  </si>
  <si>
    <t>(ADDP) AMORTIZACIÓN DE LA DEUDA Y DISMINUCIÓN DE PASIVOS</t>
  </si>
  <si>
    <t>AMORTIZACION DE LA DEUDA PUBLICA</t>
  </si>
  <si>
    <t>DEUDA  PÚBLICA</t>
  </si>
  <si>
    <t>AMORTIZACIÓN DE LA DEUDA INTERNA CON INSTITUCIONES DE CRÉDITO</t>
  </si>
  <si>
    <t>DEUDA PUBLICA</t>
  </si>
  <si>
    <t>PARTICIPACIONES FEDERALES 2025</t>
  </si>
  <si>
    <t>INTERESES DE LA DEUDA PUBLICA</t>
  </si>
  <si>
    <t>INTERESES DE LA DEUDA INTERNA CON INSTITUCIONES  DE CRÉDITO</t>
  </si>
  <si>
    <t>E</t>
  </si>
  <si>
    <t>Actividades del sector público, que realiza en for</t>
  </si>
  <si>
    <t>05_25</t>
  </si>
  <si>
    <t>007_25</t>
  </si>
  <si>
    <t>REMUNERACIONES AL PERSONAL DE CARACTER PERMANENTE</t>
  </si>
  <si>
    <t>SERVICIOS PERSONALES</t>
  </si>
  <si>
    <t>DIETAS</t>
  </si>
  <si>
    <t>PLANTILLA</t>
  </si>
  <si>
    <t>OFICIALÍA MAYOR ADMINISTRATIVA</t>
  </si>
  <si>
    <t>DIRECCIÓN DE ADMINISTRACIÓN</t>
  </si>
  <si>
    <t>SUELDO BASE AL PERSONAL PERMANENTE</t>
  </si>
  <si>
    <t>REMUNERACIONES AL PERSONAL DE CARACTER TRANSITORIO</t>
  </si>
  <si>
    <t>SUELDOS BASE AL PERSONAL EVENTUAL</t>
  </si>
  <si>
    <t>EVENTUAL</t>
  </si>
  <si>
    <t>REMUNERACIONES ADICIONALES Y ESPECIALES</t>
  </si>
  <si>
    <t>PRIMAS VACACIONALES</t>
  </si>
  <si>
    <t>GRATIFICACIÓN DE FIN DE AÑO</t>
  </si>
  <si>
    <t>SEGURIDAD SOCIAL</t>
  </si>
  <si>
    <t>CUOTAS AL IMSS POR ENFERMEDADES Y MATERNIDAD (Modalidad 38)</t>
  </si>
  <si>
    <t>APORTACIONES A FONDOS DE VIVIENDA</t>
  </si>
  <si>
    <t>CUOTAS PARA LA VIVIENDA (IPEJAL 3%)</t>
  </si>
  <si>
    <t>APORTACIONES AL SISTEMA DE RETIRO SEDAR</t>
  </si>
  <si>
    <t>APORTACIONES AL SISTEMA DE RETIRO DE PENSIONES</t>
  </si>
  <si>
    <t>COMISARIA</t>
  </si>
  <si>
    <t>OTRAS PRESTACIONES SOCIALES Y ECONOMICAS</t>
  </si>
  <si>
    <t>OTRAS PRESTACIONES SOCIALES Y ECONÓMICAS</t>
  </si>
  <si>
    <t>049_25</t>
  </si>
  <si>
    <t>DIRECCIÓN DE ADMINISTRACIÓN DE PERSONAL</t>
  </si>
  <si>
    <t>ASUNTOS DE ORDEN PÚBLICO Y DE SEGURIDAD INTERIOR</t>
  </si>
  <si>
    <t>1.7.1</t>
  </si>
  <si>
    <t>POLICÍA</t>
  </si>
  <si>
    <t>R</t>
  </si>
  <si>
    <t>Solamente actividades específicas, distintas a las</t>
  </si>
  <si>
    <t>SEGURIDAD CIUDADANA</t>
  </si>
  <si>
    <t>DESPLIEGUE OPERATIVO COMISARIA DE LA POLICIA</t>
  </si>
  <si>
    <t>COMPENSACIONES</t>
  </si>
  <si>
    <t>APORTACIONES PARA SEGUROS</t>
  </si>
  <si>
    <t>DESARROLLO SOCIAL</t>
  </si>
  <si>
    <t>VIVIENDA Y SERVICIOS A LA COMUNIDAD</t>
  </si>
  <si>
    <t>2.2.7</t>
  </si>
  <si>
    <t>DESARROLLO REGIONAL</t>
  </si>
  <si>
    <t>11_25</t>
  </si>
  <si>
    <t>050_25</t>
  </si>
  <si>
    <t>SERVICIOS BASICOS</t>
  </si>
  <si>
    <t>ENERGÍA ELÉCTRICA</t>
  </si>
  <si>
    <t>COORDINACIÓN GENERAL DE GESTIÓN DEL TERRITORIO Y OBRAS PÚBLICAS</t>
  </si>
  <si>
    <t>GESTIÓN INTEGRAL DEL AGUA</t>
  </si>
  <si>
    <t>SUMINISTRO DE AGUA</t>
  </si>
  <si>
    <t>DIRECCIÓN DE AGUA POTABLE Y SANEAMIENTO</t>
  </si>
  <si>
    <t>2.2.4</t>
  </si>
  <si>
    <t>ALUMBRADO PÚBLICO</t>
  </si>
  <si>
    <t>09_25</t>
  </si>
  <si>
    <t>018_25</t>
  </si>
  <si>
    <t>COORDINACIÓN GENERAL DE FORTALECIMIENTO A LOS SERVICIOS PÚBLICOS MUNICIPALES</t>
  </si>
  <si>
    <t>INFRAESTRUCTURA Y SERVICIOS PÚBLICOS</t>
  </si>
  <si>
    <t>SERVICIO DE MANTENIMIENTO DE ALUMBRADO PÚBLICO</t>
  </si>
  <si>
    <t>DIRECCIÓN DE ALUMBRADO PÚBLICO</t>
  </si>
  <si>
    <t>1.6-01-25</t>
  </si>
  <si>
    <t>TRANSFERENCIAS AL RESTO DEL SECTOR PUBLICO</t>
  </si>
  <si>
    <t>TRANSFERENCIAS, ASIGNACIONES, SUBSIDIOS Y OTRAS  AYUDAS</t>
  </si>
  <si>
    <t>TRANSFERENCIAS OTORGADAS A ENTIDADES PARAESTATALES NO EMPRESARIALES Y NO FINANCIERAS</t>
  </si>
  <si>
    <t>TRANSFERENCIAS, ASIGNACIONES, SUBSIDIOS Y OTRAS AYUDAS</t>
  </si>
  <si>
    <t>PARTICIPACIONES ESTATALES 2025</t>
  </si>
  <si>
    <t>021_25</t>
  </si>
  <si>
    <t>DIRECCIÓN DE AGUA POTABLE</t>
  </si>
  <si>
    <t>2.6-01-25</t>
  </si>
  <si>
    <t>Si</t>
  </si>
  <si>
    <t>SUBSIDIO POLICÍA METROPOLITANA 2025 (APORTACIÓN ESTATAL)</t>
  </si>
  <si>
    <t>PAGO DE ESTIMULOS A SERVIDORES PUBLICOS</t>
  </si>
  <si>
    <t>ESTÍMULOS</t>
  </si>
  <si>
    <t>COMISIONADOS POLICIA METROPOLITANA</t>
  </si>
  <si>
    <t>2.6-06-25</t>
  </si>
  <si>
    <t>(GCAP) GASTO CAPITAL</t>
  </si>
  <si>
    <t>MOBILIARIO Y EQUIPO DE ADMINISTRACION</t>
  </si>
  <si>
    <t>BIENES MUEBLES, INMUEBLES E INTANGIBLES</t>
  </si>
  <si>
    <t>MUEBLES DE OFICINA Y ESTANTERÍA</t>
  </si>
  <si>
    <t>CREATHI</t>
  </si>
  <si>
    <t>BARRIOS DE PAZ 2025 (APORTACIÓN ESTATAL)</t>
  </si>
  <si>
    <t>BIENES ADQUIRIDOS</t>
  </si>
  <si>
    <t>MATERIALES DE ADMINISTRACION, EMISION DE DOCUMENTOS Y ARTICULOS OFICIALES</t>
  </si>
  <si>
    <t>MATERIALES Y SUMINISTROS</t>
  </si>
  <si>
    <t>MATERIALES, ÚTILES Y EQUIPOS MENORES DE OFICINA</t>
  </si>
  <si>
    <t>MATERIALES, ÚTILES Y EQUIPOS MENORES DE TECNOLOGÍAS DE LA INFORMACIÓN Y COMUNICACIONES</t>
  </si>
  <si>
    <t>EDUCANDO PARA LA IGUALDAD</t>
  </si>
  <si>
    <t>COMBUSTIBLES, LUBRICANTES Y ADITIVOS</t>
  </si>
  <si>
    <t>06_25</t>
  </si>
  <si>
    <t>009_25</t>
  </si>
  <si>
    <t>SERVICIOS PROFESIONALES, CIENTIFICOS, TECNICOS Y OTROS SERVICIOS</t>
  </si>
  <si>
    <t>SERVICIOS DE APOYO ADMINISTRATIVO, FOTOCOPIADO E IMPRESIÓN</t>
  </si>
  <si>
    <t>JEFATURA DE GABINETE</t>
  </si>
  <si>
    <t>SEGUIMIENTO A LA POLÍTICA PÚBLICA DE GOBIERNO E IMAGEN INSTITUCIONAL</t>
  </si>
  <si>
    <t>DESPACHO DE LA JEFATURA DE GABINETE</t>
  </si>
  <si>
    <t>OTROS ASUNTOS SOCIALES</t>
  </si>
  <si>
    <t>2.7.1</t>
  </si>
  <si>
    <t>F</t>
  </si>
  <si>
    <t>Actividades destinadas a la promoción y fomento de</t>
  </si>
  <si>
    <t>10_25</t>
  </si>
  <si>
    <t>048_25</t>
  </si>
  <si>
    <t>COORDINACIÓN GENERAL DE CERCANÍA Y CORRESPONSABILIDAD SOCIAL</t>
  </si>
  <si>
    <t>CORRESPONSABILIDAD SOCIAL (TRANSVERSAL)</t>
  </si>
  <si>
    <t>DESPACHO DE LA COORDINACIÓN GENERAL DE CERCANÍA Y CORRESPONSABILIDAD SOCIAL</t>
  </si>
  <si>
    <t>DESPACHO DE LA COORDINACIÓN GENERAL DE C</t>
  </si>
  <si>
    <t>MUEBLES, EXCEPTO DE OFICINA Y ESTANTERÍA</t>
  </si>
  <si>
    <t>OTROS MOBILIARIOS Y EQUIPOS DE ADMINISTRACIÓN</t>
  </si>
  <si>
    <t>MATERIALES Y ÚTILES DE ENSEÑANZA</t>
  </si>
  <si>
    <t>SERVICIOS PROFESIONALES, CIENTÍFICOS Y TÉCNICOS INTEGRALES</t>
  </si>
  <si>
    <t>DESARROLLO ECONÓMICO</t>
  </si>
  <si>
    <t>CIENCIA, TECNOLOGÍA E INNOVACIÓN</t>
  </si>
  <si>
    <t>3.8.4</t>
  </si>
  <si>
    <t>INNOVACIÓN</t>
  </si>
  <si>
    <t>14_25</t>
  </si>
  <si>
    <t>039_25</t>
  </si>
  <si>
    <t>EQUIPO DE CÓMPUTO DE TECNOLOGÍAS DE LA INFORMACIÓN</t>
  </si>
  <si>
    <t>COORDINACIÓN GENERAL DE INTELIGENCIA E INNOVACIÓN SOCIAL</t>
  </si>
  <si>
    <t>INFRAESTRUCTURA TECNOLOGICA ENTREGADA</t>
  </si>
  <si>
    <t>DESPACHO DE LA COORDINACIÓN GENERAL DE I</t>
  </si>
  <si>
    <t>2.5-02-25</t>
  </si>
  <si>
    <t>K</t>
  </si>
  <si>
    <t>Proyectos de inversión sujetos a registro en la Ca</t>
  </si>
  <si>
    <t>033_25</t>
  </si>
  <si>
    <t>OBRA PUBLICA EN BIENES DE DOMINIO PUBLICO</t>
  </si>
  <si>
    <t>INVERSIÓN PÚBLICA</t>
  </si>
  <si>
    <t>EDIFICACIÓN NO  HABITACIONAL</t>
  </si>
  <si>
    <t>INVERSION PUBLICA</t>
  </si>
  <si>
    <t>FONDO DE APORTACIÓN AL FORTALECIMIENTO MUNICIPAL 2025 (FORTAMUN)</t>
  </si>
  <si>
    <t>OBRAS DE INFRAESTRUCTURA MUNICIPAL</t>
  </si>
  <si>
    <t>DIRECCIÓN DE OBRAS PÚBLICAS</t>
  </si>
  <si>
    <t>CONSTRUCCIÓN DE OBRAS PARA EL ABASTECIMIENTO DE AGUA, PETRÓLEO, GAS, ELECTRICIDAD Y TELECOMUNICACIONES</t>
  </si>
  <si>
    <t>CONSTRUCCIÓN DE VÍAS DE COMUNICACIÓN</t>
  </si>
  <si>
    <t>SERVICIOS DE ARRENDAMIENTO</t>
  </si>
  <si>
    <t>ARRENDAMIENTO DE EQUIPO DE TRANSPORTE</t>
  </si>
  <si>
    <t>08_25</t>
  </si>
  <si>
    <t>013_25</t>
  </si>
  <si>
    <t>SERVICIOS DE CAPACITACIÓN</t>
  </si>
  <si>
    <t>COORDINACIÓN GENERAL DE PREVENCIÓN Y SERVICIOS DE EMERGENCIA</t>
  </si>
  <si>
    <t>CAPACITACIÓN</t>
  </si>
  <si>
    <t>COMISARIA DE LA POLICIA PREVENTIVA MUNIC</t>
  </si>
  <si>
    <t>MATERIALES Y SUMINISTROS PARA SEGURIDAD</t>
  </si>
  <si>
    <t>PRENDAS DE PROTECCIÓN PARA SEGURIDAD PÚBLICA Y NACIONAL</t>
  </si>
  <si>
    <t>EQUIPAMIENTO</t>
  </si>
  <si>
    <t>1.7.2</t>
  </si>
  <si>
    <t>PROTECCIÓN CIVIL</t>
  </si>
  <si>
    <t>015_25</t>
  </si>
  <si>
    <t>SERVICIO DE UNIDADES MOVILES ARRENDADAS</t>
  </si>
  <si>
    <t>DIRECCIÓN DE PROTECCIÓN CIVIL Y BOMBEROS</t>
  </si>
  <si>
    <t>PROTECCIÓN AMBIENTAL</t>
  </si>
  <si>
    <t>2.1.1</t>
  </si>
  <si>
    <t>ORDENACIÓN DE DESECHOS</t>
  </si>
  <si>
    <t>019_25</t>
  </si>
  <si>
    <t>SERVICIOS DE INSTALACION, REPARACION, MANTENIMIENTO Y CONSERVACION</t>
  </si>
  <si>
    <t>SERVICIOS DE LIMPIEZA Y MANEJO DE DESECHOS</t>
  </si>
  <si>
    <t>RECOLECCION DE RESIDUOS SOLIDOS URBANOS</t>
  </si>
  <si>
    <t>DIRECCIÓN DE ASEO PÚBLICO</t>
  </si>
  <si>
    <t>SERVICIOS DE ACCESO DE INTERNET, REDES Y PROCESAMIENTO DE INFORMACIÓN</t>
  </si>
  <si>
    <t>C4</t>
  </si>
  <si>
    <t>SISTEMAS INFORMATICOS MODERNIZADOS RECIBIDOS</t>
  </si>
  <si>
    <t>2.6-05-25</t>
  </si>
  <si>
    <t>VESTUARIO, BLANCOS, PRENDAS DE PROTECCION Y ARTICULOS DEPORTIVOS</t>
  </si>
  <si>
    <t>VESTUARIO Y UNIFORMES</t>
  </si>
  <si>
    <t>ESTRATEGIA ALE</t>
  </si>
  <si>
    <t>ESTRATEGIA ALE 2025 (APORTACIÓN ESTATAL)</t>
  </si>
  <si>
    <t>HERRAMIENTAS, REFACCIONES Y ACCESORIOS MENORES</t>
  </si>
  <si>
    <t>REFACCIONES Y ACCESORIOS MENORES DE EQUIPO DE TRANSPORTE</t>
  </si>
  <si>
    <t>2.5-06-24</t>
  </si>
  <si>
    <t>REGULARIZACIÓN DE VEHICULOS USADOS DE PROCEDENCIA EXTRANJERA 2023 (APORTACIÓN FEDERAL)</t>
  </si>
  <si>
    <t>2.6-05-24</t>
  </si>
  <si>
    <t>PROGRAMA ESTRATEGIA ALE 2024 (APORTACIÓN ESTATAL)</t>
  </si>
  <si>
    <t>1.1-00-25</t>
  </si>
  <si>
    <t>1.3.5</t>
  </si>
  <si>
    <t>ASUNTOS JURÍDICOS</t>
  </si>
  <si>
    <t>03_25</t>
  </si>
  <si>
    <t>003_25</t>
  </si>
  <si>
    <t>RECURSOS FISCALES 2025</t>
  </si>
  <si>
    <t>SINDICATURA MUNICIPAL</t>
  </si>
  <si>
    <t>DEFENSORÍA LEGAL</t>
  </si>
  <si>
    <t>DESPACHO DE LA SINDICATURA</t>
  </si>
  <si>
    <t>ALIMENTOS Y UTENSILIOS</t>
  </si>
  <si>
    <t>PRODUCTOS ALIMENTICIOS PARA PERSONAS</t>
  </si>
  <si>
    <t>SERVICIOS LEGALES, DE CONTABILIDAD, AUDITORÍA Y RELACIONADOS</t>
  </si>
  <si>
    <t>SERVICIOS FINANCIEROS, BANCARIOS Y COMERCIALES</t>
  </si>
  <si>
    <t>SERVICIOS FINANCIEROS Y BANCARIOS</t>
  </si>
  <si>
    <t>SEGUROS DE RESPONSABILIDAD PATRIMONIAL Y FIANZAS</t>
  </si>
  <si>
    <t>SERVICIOS DE TRASLADO Y VIATICOS</t>
  </si>
  <si>
    <t>OTROS SERVICIOS DE TRASLADO Y HOSPEDAJE</t>
  </si>
  <si>
    <t>004_25</t>
  </si>
  <si>
    <t>DESPACHO DE LA TESORERÍA MUNICIPAL</t>
  </si>
  <si>
    <t>DIRECCIÓN DE PROCESOS ADMINISTRATIVOS Y</t>
  </si>
  <si>
    <t>MOBILIARIO Y EQUIPO EDUCACIONAL Y RECREATIVO</t>
  </si>
  <si>
    <t>EQUIPOS Y APARATOS AUDIOVISUALES</t>
  </si>
  <si>
    <t>BIENES INMUEBLES</t>
  </si>
  <si>
    <t>TERRENOS</t>
  </si>
  <si>
    <t>RECONOCIMIENTO CONTRA DERECHOS</t>
  </si>
  <si>
    <t>ACTIVOS INTANGIBLES</t>
  </si>
  <si>
    <t>SOFTWARE</t>
  </si>
  <si>
    <t>PROYECTOS PRODUCTIVOS Y ACCIONES DE FOMENTO</t>
  </si>
  <si>
    <t>EJECUCIÓN DE PROYECTOS PRODUCTIVOS NO INCLUIDOS EN CONCEPTOS ANTERIORES DE ESTE CAPÍTULO</t>
  </si>
  <si>
    <t>CAT</t>
  </si>
  <si>
    <t>PLANTAS DE TRATAMIENTO</t>
  </si>
  <si>
    <t>MATERIAL DE LIMPIEZA</t>
  </si>
  <si>
    <t>MATERIALES PARA EL REGISTRO E IDENTIFICACIÓN DE BIENES Y PERSONAS</t>
  </si>
  <si>
    <t>MATERIALES Y ARTÍCULOS DE CONSTRUCCIÓN Y DE REPARACIÓN.</t>
  </si>
  <si>
    <t>MADERA Y PRODUCTOS DE MADERA</t>
  </si>
  <si>
    <t>MATERIAL ELÉCTRICO Y ELECTRÓNICO</t>
  </si>
  <si>
    <t>ARTÍCULOS METÁLICOS PARA LA CONSTRUCCIÓN</t>
  </si>
  <si>
    <t>PRODUCTOS QUIMICOS, FARMACEUTICOS Y DE LABORATORIO</t>
  </si>
  <si>
    <t>MEDICINAS Y PRODUCTOS FARMACÉUTICOS</t>
  </si>
  <si>
    <t>PRENDAS DE SEGURIDAD Y PROTECCIÓN PERSONAL</t>
  </si>
  <si>
    <t>HERRAMIENTAS MENORES</t>
  </si>
  <si>
    <t>REFACCIONES Y ACCESORIOS MENORES DE EDIFICIOS</t>
  </si>
  <si>
    <t>REFACCIONES Y ACCESORIOS MENORES DE MOBILIARIO Y EQUIPO DE ADMINISTRACIÓN EDUCACIONAL Y RECREATIVO</t>
  </si>
  <si>
    <t>REFACCIONES Y ACCESORIOS MENORES DE EQUIPO DE CÓMPUTO Y TECNOLOGÍAS DE LA INFORMACIÓN</t>
  </si>
  <si>
    <t>SERVICIOS POSTALES Y TELEGRÁFICOS</t>
  </si>
  <si>
    <t>ARRENDAMIENTO DE ACTIVOS INTANGIBLES</t>
  </si>
  <si>
    <t>OTROS ARRENDAMIENTOS</t>
  </si>
  <si>
    <t>SERVICIOS DE CONSULTORÍA ADMINISTRATIVA, PROCESOS, TÉCNICA Y EN TECNOLOGÍAS DE LA INFORMACIÓN</t>
  </si>
  <si>
    <t>SERVICIOS DE COBRANZA, INVESTIGACIÓN CREDITICIA Y SIMILAR</t>
  </si>
  <si>
    <t>SERVICIOS DE RECAUDACIÓN, TRASLADO Y CUSTODIA DE VALORES</t>
  </si>
  <si>
    <t>CONSERVACIÓN Y MANTENIMIENTO MENOR DE INMUEBLES</t>
  </si>
  <si>
    <t>INSTALACIÓN, REPARACIÓN Y MANTENIMIENTO DE MAQUINARIA, OTROS EQUIPOS Y HERRAMIENTA</t>
  </si>
  <si>
    <t>MEDIDORES</t>
  </si>
  <si>
    <t>PASAJES AÉREOS</t>
  </si>
  <si>
    <t>VIÁTICOS EN EL PAÍS</t>
  </si>
  <si>
    <t>SERVICIOS OFICIALES</t>
  </si>
  <si>
    <t>GASTOS DE ORDEN  SOCIAL Y CULTURAL</t>
  </si>
  <si>
    <t>SENTENCIAS Y RESOLUCIONES POR AUTORIDAD COMPETENTE</t>
  </si>
  <si>
    <t>OTROS GASTOS POR RESPONSABILIDADES</t>
  </si>
  <si>
    <t>MODERNIZACION CATASTRAL</t>
  </si>
  <si>
    <t>TRANSFERENCIAS A FIDEICOMISOS DE ENTIDADES FEDERATIVAS Y MUNICIPIOS</t>
  </si>
  <si>
    <t>006_25</t>
  </si>
  <si>
    <t>RECURSOS RECAUDADOS DE MANERA EFICIENTE PROGRAMADOS</t>
  </si>
  <si>
    <t>DIRECCIÓN DE INGRESOS</t>
  </si>
  <si>
    <t>DIVERSAS DEVOLUCIONES</t>
  </si>
  <si>
    <t>OBRAS MULTIANUALES</t>
  </si>
  <si>
    <t>C5</t>
  </si>
  <si>
    <t>MULTIANUAL DE POZOS</t>
  </si>
  <si>
    <t>PRESUPUESTO PARTICIPATIVO</t>
  </si>
  <si>
    <t>02_25</t>
  </si>
  <si>
    <t>002_25</t>
  </si>
  <si>
    <t>EQUIPAMIENTO DEL ARCHIVO MUNICIPAL</t>
  </si>
  <si>
    <t>SECRETARÍA GENERAL DEL AYUNTAMIENTO</t>
  </si>
  <si>
    <t>DESPACHO DE LA SECRETARÍA GENERAL</t>
  </si>
  <si>
    <t>DIRECCIÓN EJECUTIVA DE LA SECRETARIA GEN</t>
  </si>
  <si>
    <t>IMPUESTOS Y DERECHOS</t>
  </si>
  <si>
    <t>VEHICULOS Y EQUIPO DE TRANSPORTE</t>
  </si>
  <si>
    <t>MAQUINARIA, OTROS EQUIPOS Y HERRAMIENTAS</t>
  </si>
  <si>
    <t>MAQUINARIA Y EQUIPO AGROPECUARIO</t>
  </si>
  <si>
    <t>SISTEMAS DE AIRE ACONDICIONADO, CALEFACCIÓN Y DE REFRIGERACIÓN INDUSTRIAL Y COMERCIAL</t>
  </si>
  <si>
    <t>OTROS EQUIPOS</t>
  </si>
  <si>
    <t>PRODUCTOS MINERALES NO METÁLICOS</t>
  </si>
  <si>
    <t>CEMENTO Y PRODUCTOS DE CONCRETO</t>
  </si>
  <si>
    <t>VIDRIO Y PRODUCTOS DE VIDRIO</t>
  </si>
  <si>
    <t>OTROS MATERIALES Y ARTÍCULOS DE CONSTRUCCIÓN Y REPARACIÓN</t>
  </si>
  <si>
    <t>FERTILIZANTES, PESTICIDAS Y OTROS AGROQUÍMICOS</t>
  </si>
  <si>
    <t>FIBRAS SINTÉTICAS, HULES PLÁSTICOS Y DERIVADOS</t>
  </si>
  <si>
    <t>REFACCIONES Y ACCESORIOS MENORES DE MAQUINARIA Y OTROS EQUIPOS</t>
  </si>
  <si>
    <t>TELEFONÍA TRADICIONAL</t>
  </si>
  <si>
    <t>SERVICIOS DE TELECOMUNICACIONES Y SATÉLITES</t>
  </si>
  <si>
    <t>ARRENDAMIENTO DE EDIFICIOS</t>
  </si>
  <si>
    <t>ARRENDAMIENTO DE MAQUINARIA, OTROS EQUIPOS Y HERRAMIENTAS</t>
  </si>
  <si>
    <t>SERVICIOS DE VIGILANCIA</t>
  </si>
  <si>
    <t>SEGURO DE BIENES PATRIMONIALES</t>
  </si>
  <si>
    <t>COMISIONES POR VENTAS</t>
  </si>
  <si>
    <t>INSTALACIÓN, REPARACIÓN Y MANTENIMIENTO DE MOBILIARIO Y EQUIPO DE ADMINISTRACIÓN, EDUCACIONAL Y RECREATIVO</t>
  </si>
  <si>
    <t>REPARACIÓN Y MANTENIMIENTO DE EQUIPO DE TRANSPORTE</t>
  </si>
  <si>
    <t>SERVICIOS FUNERARIOS Y DE CEMENTERIOS</t>
  </si>
  <si>
    <t>DIVERSOS GASTOS POR INCIDENTE VIAL</t>
  </si>
  <si>
    <t>HONORARIOS ASIMILABLES A SALARIOS</t>
  </si>
  <si>
    <t>RETRIBUCIONES POR SERVICIOS DE CARÁCTER SOCIAL</t>
  </si>
  <si>
    <t>HORAS EXTRAORDINARIAS</t>
  </si>
  <si>
    <t>INDEMNIZACIONES</t>
  </si>
  <si>
    <t>008_25</t>
  </si>
  <si>
    <t>COMUNICACIÓN ESTRATÉGICA DEL GOBIERNO</t>
  </si>
  <si>
    <t>COORDINACION GENERAL DE COMUNICACIÓN EST</t>
  </si>
  <si>
    <t>SERVICIOS DE COMUNICACION SOCIAL Y PUBLICIDAD</t>
  </si>
  <si>
    <t>DIFUSIÓN POR RADIO, TELEVISIÓN Y OTROS MEDIOS DE MENSAJES SOBRE PROGRAMAS Y ACTIVIDADES GUBERNAMENTALES</t>
  </si>
  <si>
    <t>SERVICIOS DE CREATIVIDAD, PREPRODUCCIÓN Y PRODUCCIÓN DE PUBLICIDAD, EXCEPTO INTERNET</t>
  </si>
  <si>
    <t>SERVICIOS DE LA INDUSTRIA FÍLMICA, DEL SONIDO Y DEL VIDEO</t>
  </si>
  <si>
    <t>SERVICIO DE CREACIÓN Y DIFUSIÓN DE CONTENIDO EXCLUSIVAMENTE A  TRAVÉS DE INTERNET</t>
  </si>
  <si>
    <t>OTROS PRODUCTOS QUÍMICOS</t>
  </si>
  <si>
    <t>COBRE IONIZADO</t>
  </si>
  <si>
    <t>PASAJES TERRESTRES</t>
  </si>
  <si>
    <t>AYUDAS SOCIALES</t>
  </si>
  <si>
    <t>AYUDAS SOCIALES A INSTITUCIONES SIN FINES DE LUCRO</t>
  </si>
  <si>
    <t>FIL</t>
  </si>
  <si>
    <t>010_25</t>
  </si>
  <si>
    <t>PROCESOS ESTADISTICOS DEL MUNICIPIO</t>
  </si>
  <si>
    <t>DIRECCIÓN DE CENSOS Y ESTADISTICAS</t>
  </si>
  <si>
    <t>011_25</t>
  </si>
  <si>
    <t>ATENCIÓN A EVENTOS DEL GOBIERNO MUNICIPAL  Y AGENDA GUBERNAMENTAL</t>
  </si>
  <si>
    <t>DIRECCIÓN DE RELACIONES PÚBLICAS</t>
  </si>
  <si>
    <t>UTENSILIOS PARA EL SERVICIO DE ALIMENTACIÓN</t>
  </si>
  <si>
    <t>PRODUCTOS TEXTILES</t>
  </si>
  <si>
    <t>INFORME DE GOBIERNO</t>
  </si>
  <si>
    <t>POSADA GENERAL</t>
  </si>
  <si>
    <t>07_25</t>
  </si>
  <si>
    <t>012_25</t>
  </si>
  <si>
    <t>ORGANO INTERNO DE CONTROL</t>
  </si>
  <si>
    <t>CONTROL, VIGILANCIA Y SUPERVISIÓN DE LAS ACTIVIDADES,PROGRAMAS Y POLITICAS MUNICIPALES</t>
  </si>
  <si>
    <t>DESPACHO DEL ORGANO INTERNO DE CONTROL</t>
  </si>
  <si>
    <t>017_25</t>
  </si>
  <si>
    <t>SERVICIO DE MANTENIMIENTO EN LOS ESPACIOS PÚBLICOS</t>
  </si>
  <si>
    <t>DIRECCIÓN ADMINISTRATIVA</t>
  </si>
  <si>
    <t>HERRAMIENTAS Y MÁQUINAS-HERRAMIENTA</t>
  </si>
  <si>
    <t>SERVICIOS DE PROTECCIÓN Y SEGURIDAD</t>
  </si>
  <si>
    <t>SERVICIOS DE JARDINERÍA Y FUMIGACIÓN</t>
  </si>
  <si>
    <t>020_25</t>
  </si>
  <si>
    <t>MAQUINARIA Y EQUIPO INDUSTRIAL</t>
  </si>
  <si>
    <t>SACRIFICIO DE BOVINOS Y PORCINOS EN EL RASTRO MUNICIPAL</t>
  </si>
  <si>
    <t>DIRECCIÓN DE RASTROS MUNICIPALES</t>
  </si>
  <si>
    <t>PRODUCTOS ALIMENTICIOS PARA ANIMALES</t>
  </si>
  <si>
    <t>13_25</t>
  </si>
  <si>
    <t>038_25</t>
  </si>
  <si>
    <t>EXPEDICION DE PASAPORTES</t>
  </si>
  <si>
    <t>COORDINACIÓN GENERAL DE TRAMITES Y SERVICIOS</t>
  </si>
  <si>
    <t>ATENCIÓN DE TRAMITES Y SERVICIOS DEL GOBIERNO MUNICIPAL</t>
  </si>
  <si>
    <t>DIRECCION DE ENLACE CON LA SECRETARIA DE</t>
  </si>
  <si>
    <t>FORMATOS IPH</t>
  </si>
  <si>
    <t>MATERIALES Y ÚTILES DE IMPRESIÓN Y REPRODUCCIÓN</t>
  </si>
  <si>
    <t>MATERIALES DE SEGURIDAD PÚBLICA</t>
  </si>
  <si>
    <t>MATRIALES Y SUMINISTROS PARA SEGURIDAD</t>
  </si>
  <si>
    <t>DESPLIEGUE OPERATIVO PROTECCIÓN CIVIL Y SERVICIOS MEDICOS</t>
  </si>
  <si>
    <t>MATERIAL ESTADÍSTICO Y GEOGRÁFICO</t>
  </si>
  <si>
    <t>ADMINISTRACIÓN CENTRAL DE PROTECCIÓN CIVIL Y BOMBEROS</t>
  </si>
  <si>
    <t>VIÁTICOS EN EL EXTRANJERO</t>
  </si>
  <si>
    <t>FOEDEN 2011</t>
  </si>
  <si>
    <t>EQUIPOS DE PROTECCIÓN  Y HERRAMIENTA MANUAL</t>
  </si>
  <si>
    <t>MATERIALES, ACCESORIOS Y SUMINISTROS MÉDICOS</t>
  </si>
  <si>
    <t>1.7.3</t>
  </si>
  <si>
    <t>OTROS ASUNTOS DE ORDEN PÚBLICO Y SEGURIDAD</t>
  </si>
  <si>
    <t>014_25</t>
  </si>
  <si>
    <t>DESPACHO DE LA COORDINACIÓN GENERAL DE PREVENCIÓN Y PROTECCIÓN CIUDADANA</t>
  </si>
  <si>
    <t>DESPACHO DE LA COORDINACIÓN GENERAL DE P</t>
  </si>
  <si>
    <t>2.1.5</t>
  </si>
  <si>
    <t>PROTECCIÓN DE LA DIVERSIDAD BIOLÓGICA Y DEL PAISAJE</t>
  </si>
  <si>
    <t>022_25</t>
  </si>
  <si>
    <t>CIUDAD SUSTENTABLE</t>
  </si>
  <si>
    <t>CONTROL DE FELINOS, CANINOS Y VIDA SILVESTRE EN EL MUNICIPIO</t>
  </si>
  <si>
    <t>UNIDAD DE ACOPIO Y SALUD ANIMAL TLAJOMUL</t>
  </si>
  <si>
    <t>EQUIPO E INSTRUMENTAL MEDICO Y DE LABORATORIO</t>
  </si>
  <si>
    <t>EQUIPO MÉDICO Y DE LABORATORIO</t>
  </si>
  <si>
    <t>INSTRUMENTAL MÉDICO Y DE LABORATORIO</t>
  </si>
  <si>
    <t>PRODUCTOS QUÍMICOS BÁSICOS</t>
  </si>
  <si>
    <t>MATERIALES, ACCESORIOS Y SUMINISTROS DE LABORATORIO</t>
  </si>
  <si>
    <t>SERVICIOS DE DISEÑO, ARQUITECTURA, INGENIERÍA Y ACTIVIDADES RELACIONADAS</t>
  </si>
  <si>
    <t>REACTIVOS</t>
  </si>
  <si>
    <t>CORRECTIVOS</t>
  </si>
  <si>
    <t>045_25</t>
  </si>
  <si>
    <t>CISTERNAS</t>
  </si>
  <si>
    <t>INFRAESTRUCTURA HIDRÁULICA PARA EL SUMINISTRO DE AGUA</t>
  </si>
  <si>
    <t>DIRECCIÓN DE INFRAESTRUCTURA HIDRÁULICA</t>
  </si>
  <si>
    <t>CNA</t>
  </si>
  <si>
    <t>RENOVACIÓN DE LUMINARIAS LED</t>
  </si>
  <si>
    <t>SALUD</t>
  </si>
  <si>
    <t>2.3.1</t>
  </si>
  <si>
    <t>PRESTACIÓN DE SERVICIOS DE SALUD A LA COMUNIDAD</t>
  </si>
  <si>
    <t>016_25</t>
  </si>
  <si>
    <t>SERVICIOS MÉDICOS DE CALIDAD</t>
  </si>
  <si>
    <t>DIRECCIÓN DE SALUD PÚBLICA</t>
  </si>
  <si>
    <t>EQUIPO DE GENERACIÓN ELÉCTRICA, APARATOS Y ACCESORIOS ELÉCTRICOS</t>
  </si>
  <si>
    <t>MATERIALES COMPLEMENTARIOS</t>
  </si>
  <si>
    <t>INSTALACIÓN, REPARACIÓN Y MANTENIMIENTO DE EQUIPO E INSTRUMENTAL MÉDICO Y DE LABORATORIO</t>
  </si>
  <si>
    <t>REPARACIÓN Y MANTENIMIENTO DE EQUIPO DE DEFENSA Y SEGURIDAD</t>
  </si>
  <si>
    <t>RECREACIÓN, CULTURA Y OTRAS MANIFESTACIONES SOCIALES</t>
  </si>
  <si>
    <t>2.4.2</t>
  </si>
  <si>
    <t>CULTURA</t>
  </si>
  <si>
    <t>029_25</t>
  </si>
  <si>
    <t>POLITICA CULTURAL DE TLAJOMULCO DE ZUÑIGA</t>
  </si>
  <si>
    <t>DIRECCIÓN DE CULTURA</t>
  </si>
  <si>
    <t>FESTIVAL MAROMETA</t>
  </si>
  <si>
    <t>DIA DEL MAESTRO</t>
  </si>
  <si>
    <t>EXPOSICIONES</t>
  </si>
  <si>
    <t>2.4.1</t>
  </si>
  <si>
    <t>DEPORTE Y RECREACIÓN</t>
  </si>
  <si>
    <t>024_25</t>
  </si>
  <si>
    <t>SOCIEDAD COHESIVA Y RESILENTE</t>
  </si>
  <si>
    <t>ACTIVIDADES DEPORTIVAS Y RECREATIVAS EN EL MUNICIPIO</t>
  </si>
  <si>
    <t>CONSEJO MUNICIPAL DEL DEPORTE (COMUDE)</t>
  </si>
  <si>
    <t>16_25</t>
  </si>
  <si>
    <t>041_25</t>
  </si>
  <si>
    <t>CONSEJO MUNICIPAL DEL DEPORTE</t>
  </si>
  <si>
    <t>EDUCACIÓN</t>
  </si>
  <si>
    <t>2.5.1</t>
  </si>
  <si>
    <t>EDUCACIÓN BÁSICA</t>
  </si>
  <si>
    <t>S</t>
  </si>
  <si>
    <t>Definidos en el Presupuesto de Egresos y los que s</t>
  </si>
  <si>
    <t>031_25</t>
  </si>
  <si>
    <t>APOYO A INSTITUCIONES EDUCATIVAS</t>
  </si>
  <si>
    <t>DIRECCIÓN DE POLÍTICA SOCIAL</t>
  </si>
  <si>
    <t>AYUDAS SOCIALES A INSTITUCIONES DE ENSEÑANZA</t>
  </si>
  <si>
    <t>PROTECCIÓN SOCIAL</t>
  </si>
  <si>
    <t>2.6.8</t>
  </si>
  <si>
    <t>OTROS GRUPOS VULNERABLES</t>
  </si>
  <si>
    <t>023_25</t>
  </si>
  <si>
    <t>ATENCIÓN PARA PERSONAS CON DISCAPACIDAD INTELECTUAL</t>
  </si>
  <si>
    <t>CENTRO DE ESTIMULACIÓN PARA PERSONAS CON</t>
  </si>
  <si>
    <t>026_25</t>
  </si>
  <si>
    <t>ATENCION A MUJERES DEL MUNICIPIO</t>
  </si>
  <si>
    <t>INSTITUTO MUNICIPAL DE LA MUJER TLAJOMUL</t>
  </si>
  <si>
    <t>15_25</t>
  </si>
  <si>
    <t>040_25</t>
  </si>
  <si>
    <t>CENTRO DE ESTIMULACIÓN PARA PERSONAS CON DISCAPACIDAD INTELECTUAL (CENDI)</t>
  </si>
  <si>
    <t>18_25</t>
  </si>
  <si>
    <t>043_25</t>
  </si>
  <si>
    <t>INSTITUTO MUNICIPAL DE LA MUJER TLAJOMULQUENSE</t>
  </si>
  <si>
    <t>2.6.3</t>
  </si>
  <si>
    <t>FAMILIA E HIJOS</t>
  </si>
  <si>
    <t>027_25</t>
  </si>
  <si>
    <t>SISTEMA INTEGRAL PARA EL DESARROLLO DE LA FAMILIA</t>
  </si>
  <si>
    <t>SISTEMA INTEGRAL PARA EL DESARROLLO DE L</t>
  </si>
  <si>
    <t>19_25</t>
  </si>
  <si>
    <t>044_25</t>
  </si>
  <si>
    <t>SISTEMA INTEGRAL PARA EL DESARROLLO DE LA FAMILIA  (DIF)</t>
  </si>
  <si>
    <t>025_25</t>
  </si>
  <si>
    <t>PROGRAMAS Y ACCIONES CULTURALES, RECREATIVOS Y DEPORTIVAS</t>
  </si>
  <si>
    <t>INSTITUTO DE ALTERNATIVAS PARA LOS JÓVEN</t>
  </si>
  <si>
    <t>17_25</t>
  </si>
  <si>
    <t>042_25</t>
  </si>
  <si>
    <t>INSTITUTO DE ALTERNATIVAS PARA LOS JÓVEN (INDAJO)</t>
  </si>
  <si>
    <t>CHAMBA PARA TODOS</t>
  </si>
  <si>
    <t>AYUDAS SOCIALES A PERSONAS</t>
  </si>
  <si>
    <t>BECAS Y OTRAS AYUDAS PARA PROGRAMAS DE CAPACITACIÓN</t>
  </si>
  <si>
    <t>PROGRAMA ABC Y REZAGO EDUCATIVO</t>
  </si>
  <si>
    <t>SERVICIOS DE INVESTIGACION CIENTIFICA Y DESARROLLO</t>
  </si>
  <si>
    <t>PROGRAMA BECAS A SECUNDARIA</t>
  </si>
  <si>
    <t>ALMACENAJE, ENVASE Y EMBALAJE</t>
  </si>
  <si>
    <t>PROGRAMA ESCOLAR</t>
  </si>
  <si>
    <t>RENTA TU CASA</t>
  </si>
  <si>
    <t>PROGRAMAS CUIDADORAS</t>
  </si>
  <si>
    <t>028_25</t>
  </si>
  <si>
    <t>RED DE BASES DEL MUNICIPIO</t>
  </si>
  <si>
    <t>DIRECCIÓN DE RED DE BASES Y COLMENAS</t>
  </si>
  <si>
    <t>ARTÍCULOS DEPORTIVOS</t>
  </si>
  <si>
    <t>030_25</t>
  </si>
  <si>
    <t>APOYO A LAS AGENCIAS Y DELEGACIONES DEL MUNICIPIO</t>
  </si>
  <si>
    <t>DIRECCION DE DESARROLLO Y CERCANIA SOCIA</t>
  </si>
  <si>
    <t>ENCHULEMOS JALISCO</t>
  </si>
  <si>
    <t>N</t>
  </si>
  <si>
    <t>01_25</t>
  </si>
  <si>
    <t>001_25</t>
  </si>
  <si>
    <t>AYUDAS POR DESASTRES NATURALES Y OTROS SINIESTROS</t>
  </si>
  <si>
    <t>PRESIDENCIA</t>
  </si>
  <si>
    <t>FOEDEN</t>
  </si>
  <si>
    <t>SECRETARÍA PARTICULAR</t>
  </si>
  <si>
    <t>APOYO ECONÓMICO A PERSONAS FÍSICAS, ASOCIACIONES E INSTITUCIONES SIN FINES DE LUCRO</t>
  </si>
  <si>
    <t>ALDEA PASITOS</t>
  </si>
  <si>
    <t>FESTIVAL DEL CINE EN GUADALAJARA</t>
  </si>
  <si>
    <t>TELETON</t>
  </si>
  <si>
    <t>BIBLIOREFRI</t>
  </si>
  <si>
    <t>FIESTAS DE OCTUBRE</t>
  </si>
  <si>
    <t>MEJORAMIENTO URBANO</t>
  </si>
  <si>
    <t>032_25</t>
  </si>
  <si>
    <t>ACTIVOS BIOLOGICOS</t>
  </si>
  <si>
    <t>ÁRBOLES Y PLANTAS</t>
  </si>
  <si>
    <t>POLITICA AMBIENTAL DEL MUNICIPIO</t>
  </si>
  <si>
    <t>DIRECCIÓN DE GESTION DEL MEDIO AMBIENTE</t>
  </si>
  <si>
    <t>PROGRAMA DE APOYO A LADRILLEROS</t>
  </si>
  <si>
    <t>047_25</t>
  </si>
  <si>
    <t>DESPACHO DE LA COORDINACIÓN GENERAL DE TERRITORIO Y OBRAS PÚBLICAS</t>
  </si>
  <si>
    <t>DESPACHO DE LA COORDINACIÓN GENERAL DE T</t>
  </si>
  <si>
    <t>ASUNTOS ECONÓMICOS, COMERCIALES Y LABORALES EN GENERAL</t>
  </si>
  <si>
    <t>3.1.1</t>
  </si>
  <si>
    <t>ASUNTOS ECONÓMICOS Y COMERCIALES EN GENERAL</t>
  </si>
  <si>
    <t>12_25</t>
  </si>
  <si>
    <t>034_25</t>
  </si>
  <si>
    <t>COORDINACIÓN GENERAL DE POTENCIA ECONÓMICA</t>
  </si>
  <si>
    <t>DESARROLLO ECONÓMICO Y EMPLEO</t>
  </si>
  <si>
    <t>ADMINISTRACIÓN CENTRAL DE LA COORDINACIÓN GENERAL DE POTENCIA ECONÓMICA</t>
  </si>
  <si>
    <t>FERIAS DEL EMPLEO</t>
  </si>
  <si>
    <t>036_25</t>
  </si>
  <si>
    <t>SUBSIDIOS Y SUBVENCIONES</t>
  </si>
  <si>
    <t>SUBSIDIOS PARA CUBRIR DIFERENCIALES DE TASAS DE PRECIOS</t>
  </si>
  <si>
    <t>CREDITO A EMPRENDEDORES</t>
  </si>
  <si>
    <t>PROMOCIÓN ECONOMICA Y DE EMPLEO EN EL MUNICIPIO</t>
  </si>
  <si>
    <t>DIRECCIÓN DE PROMOCIÓN ECONÓMICA</t>
  </si>
  <si>
    <t>OTROS SUBSIDIOS</t>
  </si>
  <si>
    <t>INCUBADORA</t>
  </si>
  <si>
    <t>AGROPECUARIA, SILVICULTURA, PESCA Y CAZA</t>
  </si>
  <si>
    <t>3.2.1</t>
  </si>
  <si>
    <t>AGROPECUARIA</t>
  </si>
  <si>
    <t>035_25</t>
  </si>
  <si>
    <t>DESARROLLO RURAL Y AGRICOLA EN EL MUNICIPIO</t>
  </si>
  <si>
    <t>DIRECCIÓN DE DESARROLLO RURAL</t>
  </si>
  <si>
    <t>MATERIAS PRIMAS Y MATERIALES DE PRODUCCION Y COMERCIALIZACION</t>
  </si>
  <si>
    <t>PRODUCTOS QUÍMICOS, FARMACÉUTICOS Y DE LABORATORIO ADQUIRIDOS COMO MATERIA PRIMA</t>
  </si>
  <si>
    <t>OTROS PRODUCTOS ADQUIRIDOS COMO MATERIA PRIMA</t>
  </si>
  <si>
    <t>EXPO AGROPECUARIA</t>
  </si>
  <si>
    <t>SUBSIDIOS A LA PRODUCCIÓN</t>
  </si>
  <si>
    <t>PRODUCTORES DE MAIZ</t>
  </si>
  <si>
    <t>CAL AGRICOLA</t>
  </si>
  <si>
    <t>INDEMNIZACIÓN AL PRODUCTOR GANADERO</t>
  </si>
  <si>
    <t>PESCADORES</t>
  </si>
  <si>
    <t>APOYO AL SECTOR PESQUERO</t>
  </si>
  <si>
    <t>TURISMO</t>
  </si>
  <si>
    <t>3.7.1</t>
  </si>
  <si>
    <t>037_25</t>
  </si>
  <si>
    <t>CÁMARAS FOTOGRÁFICAS Y DE VIDEO</t>
  </si>
  <si>
    <t>PROMOCIÓN CULTURAL Y APOYO A LAS TRADICIONES</t>
  </si>
  <si>
    <t>DIRECCIÓN DE TURISMO Y PROMOCIÓN A LAS T</t>
  </si>
  <si>
    <t>CAJITITLAN</t>
  </si>
  <si>
    <t>ALIMENTO PARA ESCUELA DE CHARRERIA</t>
  </si>
  <si>
    <t>LIMPIEZA DE MINAS DE BASALTO</t>
  </si>
  <si>
    <t>CABALGATA</t>
  </si>
  <si>
    <t>FESTIVAL DEL SABOR</t>
  </si>
  <si>
    <t>FESTIVAL DEL PANADERO</t>
  </si>
  <si>
    <t>FESTIVAL DEL MARIACHI</t>
  </si>
  <si>
    <t>FESTIVAL DEL TACO</t>
  </si>
  <si>
    <t>FESTIVAL DEL CEMPASUCHIL</t>
  </si>
  <si>
    <t>CIERRE ANUAL DE LA ESCUELA DE CHARRERIA</t>
  </si>
  <si>
    <t>ARBOL NAVIDEÑO</t>
  </si>
  <si>
    <t>CHARRERIA</t>
  </si>
  <si>
    <t>MICTLAN</t>
  </si>
  <si>
    <t>ROSCA DE REYES</t>
  </si>
  <si>
    <t>FERIA DE LAS FLORES</t>
  </si>
  <si>
    <t>APOYO A LAS TRADICIONES</t>
  </si>
  <si>
    <t>SOFTWARE CONTABLE</t>
  </si>
  <si>
    <t>ARRENDAMIENTO DE MOBILIARIO Y EQUIPO DE ADMINISTRACIÓN, EDUCACIONAL Y RECREATIVO</t>
  </si>
  <si>
    <t>INSTALACIÓN, REPARACIÓN Y MANTENIMIENTO DE EQUIPO DE CÓMPUTO Y TECNOLOGÍA DE LA INFORMACIÓN</t>
  </si>
  <si>
    <t>EQUIPO DE COMUNICACIÓN Y TELECOMUNICACIÓN</t>
  </si>
  <si>
    <t>LICENCIAS INFORMÁTICAS E INTELECTUALES</t>
  </si>
  <si>
    <t>EQUIPOS DE GENERACIÓN ELÉCTRICA, APARATOS Y ACCESORIOS ELÉCTRICOS</t>
  </si>
  <si>
    <t>PANELES SOLARES</t>
  </si>
  <si>
    <t>2.5-02-24</t>
  </si>
  <si>
    <t>FONDO DE APORTACIÓN AL FORTALECIMIENTO MUNICIPAL 2024 (FORTAMUN)</t>
  </si>
  <si>
    <t>1.5-01-24</t>
  </si>
  <si>
    <t>PARTICIPACIONES FEDERALES 2024</t>
  </si>
  <si>
    <t>2.5-03-24</t>
  </si>
  <si>
    <t>PRODDER 2024 (APORTACIÓN FEDERAL)</t>
  </si>
  <si>
    <t>2.5-01-24</t>
  </si>
  <si>
    <t>FONDO DE APORTACIÓN A LA INFRAESTRUCTURA SOCIAL MUNICIPAL 2024 (FAISM-DF)</t>
  </si>
  <si>
    <t>2.6-01-24</t>
  </si>
  <si>
    <t>SUBSIDIO POLICÍA METROPOLITANA 2024 (APORTACIÓN ESTATAL)</t>
  </si>
  <si>
    <t>1.1-14-25</t>
  </si>
  <si>
    <t>CENTROS ADMINISTRATIVOS</t>
  </si>
  <si>
    <t>RECURSOS FISCALES (RESERVAS TERRITORIALES) 2025</t>
  </si>
  <si>
    <t>1.5-03-25</t>
  </si>
  <si>
    <t>PRODDER 2025 (APORTACIÓN MUNICIPAL)</t>
  </si>
  <si>
    <t>2.5-03-25</t>
  </si>
  <si>
    <t>PRODDER 2025 (APORTACIÓN FEDERAL)</t>
  </si>
  <si>
    <t>2.5-01-25</t>
  </si>
  <si>
    <t>FONDO DE APORTACIÓN A LA INFRAESTRUCTURA SOCIAL MUNICIPAL 2025 (FAISMUN)</t>
  </si>
  <si>
    <t>INTERESES FAISMUN</t>
  </si>
  <si>
    <t>Desastres Naturales</t>
  </si>
  <si>
    <t>Incremento</t>
  </si>
  <si>
    <t>4ta Modificación</t>
  </si>
  <si>
    <t>Nuevo Saldo</t>
  </si>
  <si>
    <t>Total general</t>
  </si>
  <si>
    <t xml:space="preserve"> 4ta Modificación</t>
  </si>
  <si>
    <t>FUENTE DE FINANCIAMIENTO</t>
  </si>
  <si>
    <t>Total</t>
  </si>
  <si>
    <t>DEPENDENCIA</t>
  </si>
  <si>
    <t>PROGRAMA / PROYECTO</t>
  </si>
  <si>
    <t>TIPO DE GASTO</t>
  </si>
  <si>
    <t>CAPITULO 6000</t>
  </si>
  <si>
    <t>CAPITULO 9000</t>
  </si>
  <si>
    <t>APOYOS Y SUBSIDIOS</t>
  </si>
  <si>
    <t>FINALIDAD / FUNCIÓN / SUBFUNCIÓN</t>
  </si>
  <si>
    <t xml:space="preserve">
PROGRAMA DE INVERSIÓN PÚBLICA MULTIANUAL 2025-2027
</t>
  </si>
  <si>
    <t>HASTA POR LA CANTIDAD DE:</t>
  </si>
  <si>
    <t xml:space="preserve"> No.  </t>
  </si>
  <si>
    <t>LOCALIDAD</t>
  </si>
  <si>
    <t>CONCEPTO</t>
  </si>
  <si>
    <t>MONTO TOTAL</t>
  </si>
  <si>
    <t>EJERCICIO 2025</t>
  </si>
  <si>
    <t>EJERCICIO 2026</t>
  </si>
  <si>
    <t>EJERCICIO 2027</t>
  </si>
  <si>
    <t>ZAPOTE DEL VALLE</t>
  </si>
  <si>
    <t>MODERNIZACIÓN Y CONSERVACIÓN DE LA VIALIDAD CARRETERA AL ZAPOTE ALEDAÑA AL CANAL ATEQUIZA.</t>
  </si>
  <si>
    <t>ZONA REAL DEL VALLE</t>
  </si>
  <si>
    <t>RENOVACIÓN DE INFRAESTRUCTURA VIAL E HIDROSANITARIA SOBRE ADOLF HORN EN SU 1RA ETAPA DE ARROYO SECO A VÍAS DEL FERROCARRIL</t>
  </si>
  <si>
    <t>LOMAS DEL SUR</t>
  </si>
  <si>
    <t>CONSTRUCCIÓN DE PRIMER BOSQUE URBANO EN EL MUNICIPIO DE TLAJOMULCO DE ZUÑIGA EN LA ACTUAL UNIDAD DEPORTIVA DE LOMAS DEL SUR</t>
  </si>
  <si>
    <t>ZONA VALLES</t>
  </si>
  <si>
    <t>CONSTRUCCIÓN DE COMISARÍA Y ACADEMIA DE POLICIA EN ZONA VALLES.</t>
  </si>
  <si>
    <t>CORREDOR CHAPALA</t>
  </si>
  <si>
    <t>CENTRO ADMINISTRATIVO</t>
  </si>
  <si>
    <t>SAN AGUSTIN</t>
  </si>
  <si>
    <t>VASO REGULADOR LAGUNITAS</t>
  </si>
  <si>
    <t>SAN SEBASTIAN EL GRANDE</t>
  </si>
  <si>
    <t>CONSTRUCCIÓN DE MERCADO</t>
  </si>
  <si>
    <t>LA TIJERA</t>
  </si>
  <si>
    <t>MODERNIZACIÓN DE AVENIDA LA TIJERA COMO PARTE MEDULAR DE LA CONECTIVIDAD EN EL CORREDOR LÓPEZ MATEOS CAMINO REAL A COLIMA .</t>
  </si>
  <si>
    <t>LOPEZ MATEOS</t>
  </si>
  <si>
    <t>SANTA FE</t>
  </si>
  <si>
    <t>REHABILITACIÓN Y CONSERVACIÓN RUTINARIA  DE CLÚSTERS.</t>
  </si>
  <si>
    <t xml:space="preserve">CONSTRUCCION DEL CENTRO DE COMANDO, CONTROL, COMPUTO, COMUNICACIÓN Y CONTACTO (C5) PARA EL GOBIERNO DE TLAJOMULCO DE ZUÑIGA, JALISCO. </t>
  </si>
  <si>
    <t>VARIOS</t>
  </si>
  <si>
    <t>PROGRAMA DE PERFORACION Y EQUIPAMIENTO DE POZOS Y MEJORA DE LA INFRAESTRUCTURA DE AGUA POTABLE PARA EL MUNICIPIO DE TLAJOMULCO DE ZUÑIGA.</t>
  </si>
  <si>
    <t>INVERSIÓN TOTAL</t>
  </si>
  <si>
    <t xml:space="preserve">CONCEPTO </t>
  </si>
  <si>
    <t>EJERCICIO 2024</t>
  </si>
  <si>
    <t>1. Adquisición y del servicio de mejoramiento y mantenimiento integral urbano con camiones de corresponsabilidad para las localidades del municipio de Tlajomulco de Zúñiga, Jalisco.</t>
  </si>
  <si>
    <t>2. Adquisición del Servicio de Seguro para el Parque Vehicular para el Gobierno de Tlajomulco de Zúñiga, Jalisco.</t>
  </si>
  <si>
    <t>3. Adquisición del Servicio de Seguro de Gastos Médicos Mayores para el personal Operativo de la Comisaria de la policia preventiva del Municipio de Tlajomulco de Zúñiga, Jalisco.</t>
  </si>
  <si>
    <t>4. Adquisición del Servicio de Seguro de Vida para el personal Administrativo y operativo del Gobierno de Tlajomulco de Zúñiga, Jalisco.</t>
  </si>
  <si>
    <t>5. Adquisición del servicio de Impresión en diversos formatos para el Gobierno de Tlajomulco de Zúñiga, Jalisco.</t>
  </si>
  <si>
    <t>6. Proyecto de Modernización Catastral para el Municipio de Tlajomulco de Zúñiga, Jalisco.</t>
  </si>
  <si>
    <t>7. Arrendamiento puro de vehiculos electricos y utilitarios para el Gobierno Municipal de Tlajomulco de Zúñiga, Jalisco.</t>
  </si>
  <si>
    <t>8. Arrendamiento puro de vehiculos blinados para el Gobierno Municipal de Tlajomulco de Zúñiga, Jalisco.</t>
  </si>
  <si>
    <t>9. Arrendamiento puro de vehiculos se emergencias, seguridad y otras dependencias del Gobierno Municipal de Tlajomulco de Zúñiga, Jalisco.</t>
  </si>
  <si>
    <t>10. Arrendamiento puro de maquinaria del Gobierno Municipal de Tlajomulco de Zúñiga, Jalisco.</t>
  </si>
  <si>
    <t>11. Arrendamiento puro para el equipamiento de equipo  de computo y técnologico del Gobierno Municpal de Tlajomulco de Zuñiga, Jalisco.</t>
  </si>
  <si>
    <t>12. Prestación de Servicios Profesionales en Recuperación de Cartera Vencida de Obligaciones Fiscales del Municipio de Tlajomulco de Zúñiga, Jalisco.</t>
  </si>
  <si>
    <t>Depende de la cantidad recuperada</t>
  </si>
  <si>
    <t>13. Equipamiento del Centro de Comando, Control, Computo, Comunicación y Contacto (C5) para el Gobierno de Tlajomulco de Zuñiga, Jalisco.</t>
  </si>
  <si>
    <t>14. Adquisición de Software Contable y Administrativo para el Gobierno del Municipio de Tlajomulco de Zúñiga, Jalisco.</t>
  </si>
  <si>
    <t>15. Adquisición de Servicio de Rastreo de Vehiculos Oficiales a Través de GPS</t>
  </si>
  <si>
    <t>16. Impresiones, Fotocopiados y Digitalización de Documentos para el Municipio de Tlajomulco de Zuñiga, Jalisco.</t>
  </si>
  <si>
    <t>17. Programa de rehabilitación, mantenimiento y mejora de la Infraestructura Hidraulica para el Municipio de Tlajomulco de Zuñiga.</t>
  </si>
  <si>
    <t>ESTRATEGIA ALE 2025 (APORTACIÓN MUNICIPAL)</t>
  </si>
  <si>
    <t>Incremento / Disminución</t>
  </si>
  <si>
    <t>MUNICIPIO DE TLAJOMULCO DE ZÚÑIGA, JALISCO</t>
  </si>
  <si>
    <t>4TA MODIFICACIÓN A LA LEY DE INGRESOS PARA EL EJERCICIO FISCAL 2025</t>
  </si>
  <si>
    <t>CRI/LI</t>
  </si>
  <si>
    <t>DESCRIPCIÓN</t>
  </si>
  <si>
    <t>3ER  MODIFICACIÓN</t>
  </si>
  <si>
    <t>AMPLIACIÓN / DISMINUCIÓN</t>
  </si>
  <si>
    <t>4TA  MODIFICACIÓN</t>
  </si>
  <si>
    <t>TOTAL</t>
  </si>
  <si>
    <t>IMPUESTOS</t>
  </si>
  <si>
    <t>IMPUESTOS SOBRE LOS INGRESOS</t>
  </si>
  <si>
    <t>1.1.1</t>
  </si>
  <si>
    <t>Impuestos sobre espectáculos públicos</t>
  </si>
  <si>
    <t>1.1.1.1</t>
  </si>
  <si>
    <t>Función de circo y espectáculos de carpa</t>
  </si>
  <si>
    <t>1.1.1.2</t>
  </si>
  <si>
    <t>Conciertos, presentación de artistas, audiciones musicales, funciones de box, lucha libre, futbol, básquetbol, beisbol y otros espectáculos deportivos.</t>
  </si>
  <si>
    <t>1.1.1.3</t>
  </si>
  <si>
    <t>Peleas de gallos, palenques, carreras de caballos y similares</t>
  </si>
  <si>
    <t>1.1.1.4</t>
  </si>
  <si>
    <t>Eventos y espectáculos deportivos</t>
  </si>
  <si>
    <t>1.1.1.5</t>
  </si>
  <si>
    <t>Espectáculos culturales, teatrales, ballet, ópera y taurinos</t>
  </si>
  <si>
    <t>1.1.1.6</t>
  </si>
  <si>
    <t>Espectáculos taurinos y ecuestres</t>
  </si>
  <si>
    <t>1.1.1.7</t>
  </si>
  <si>
    <t>Otros espectáculos públicos</t>
  </si>
  <si>
    <t>IMPUESTOS SOBRE EL PATRIMONIO</t>
  </si>
  <si>
    <t>1.2.1</t>
  </si>
  <si>
    <t>Impuesto predial</t>
  </si>
  <si>
    <t>1.2.1.1</t>
  </si>
  <si>
    <t>Predios rústicos</t>
  </si>
  <si>
    <t>1.2.1.2</t>
  </si>
  <si>
    <t>Predios urbanos</t>
  </si>
  <si>
    <t>1.2.2</t>
  </si>
  <si>
    <t>Impuesto sobre transmisiones patrimoniales</t>
  </si>
  <si>
    <t>1.2.2.1</t>
  </si>
  <si>
    <t>Adquisición de departamentos, viviendas y casas para habitación</t>
  </si>
  <si>
    <t>1.2.2.2</t>
  </si>
  <si>
    <t>Regularización de terrenos</t>
  </si>
  <si>
    <t>1.2.3</t>
  </si>
  <si>
    <t>Impuestos sobre negocios jurídicos</t>
  </si>
  <si>
    <t>1.2.3.1</t>
  </si>
  <si>
    <t>Construcción de inmuebles</t>
  </si>
  <si>
    <t>1.2.3.2</t>
  </si>
  <si>
    <t>Reconstrucción de inmuebles</t>
  </si>
  <si>
    <t>1.2.3.3</t>
  </si>
  <si>
    <t>Ampliación de inmuebles</t>
  </si>
  <si>
    <t>IMPUESTO SOBRE LA PRODUCCIÓN, EL CONSUMO Y LAS TRANSACCIONES</t>
  </si>
  <si>
    <t>IMPUESTOS AL COMERCIO EXTERIOR</t>
  </si>
  <si>
    <t>IMPUESTOS SOBRE NÓMINAS Y ASIMILABLES</t>
  </si>
  <si>
    <t>IMPUESTOS ECOLÓGICOS</t>
  </si>
  <si>
    <t>ACCESORIOS DE LOS IMPUESTOS</t>
  </si>
  <si>
    <t>Recargos</t>
  </si>
  <si>
    <t>1.7.1.1</t>
  </si>
  <si>
    <t>Falta de pago</t>
  </si>
  <si>
    <t>Multas</t>
  </si>
  <si>
    <t>1.7.2.1</t>
  </si>
  <si>
    <t>Infracciones</t>
  </si>
  <si>
    <t>Intereses</t>
  </si>
  <si>
    <t>1.7.3.1</t>
  </si>
  <si>
    <t>Plazo de créditos fiscales</t>
  </si>
  <si>
    <t>1.7.4</t>
  </si>
  <si>
    <t>Gastos de ejecución y de embargo</t>
  </si>
  <si>
    <t>1.7.4.1</t>
  </si>
  <si>
    <t>Gastos de notificación</t>
  </si>
  <si>
    <t>1.7.4.2</t>
  </si>
  <si>
    <t>Gastos de embargo</t>
  </si>
  <si>
    <t>1.7.4.3</t>
  </si>
  <si>
    <t>Otros gastos del procedimiento</t>
  </si>
  <si>
    <t>1.7.5</t>
  </si>
  <si>
    <t>Actualización</t>
  </si>
  <si>
    <t>1.7.5.1</t>
  </si>
  <si>
    <t>1.7.9</t>
  </si>
  <si>
    <t>Otros no especificados</t>
  </si>
  <si>
    <t>1.7.9.1</t>
  </si>
  <si>
    <t>Otros  accesorios</t>
  </si>
  <si>
    <t>OTROS IMPUESTOS</t>
  </si>
  <si>
    <t>1.8.1</t>
  </si>
  <si>
    <t>Impuestos extraordinarios</t>
  </si>
  <si>
    <t>1.8.1.1</t>
  </si>
  <si>
    <t>1.8.1.2</t>
  </si>
  <si>
    <t>Otros Impuestos</t>
  </si>
  <si>
    <t>IMPUESTOS NO COMPRENDIDOS EN LA LEY DE INGRESOS VIGENTE, CAUSADOS EN EJERCICIOS FISCALES ANTERIORES PENDIENTES DE LIQUIDACION O PAGO</t>
  </si>
  <si>
    <t>CUOTAS Y APORTACIONES DE SEGURIDAD SOCIAL</t>
  </si>
  <si>
    <t>APORTACIONES PARA FONDOS DE VIVIENDA</t>
  </si>
  <si>
    <t xml:space="preserve">CUOTAS PARA LA SEGURIDAD SOCIAL </t>
  </si>
  <si>
    <t>CUOTAS DE AHORRO PARA EL RETIRO</t>
  </si>
  <si>
    <t>OTRAS CUOTAS Y APORTACIONES PARA LA SEGURIDAD SOCIAL</t>
  </si>
  <si>
    <t>ACCESORIOS DE CUOTAS Y APORTACIONES DE SEGURIDAD SOCIAL</t>
  </si>
  <si>
    <t>CONTRIBUCIONES DE MEJORAS</t>
  </si>
  <si>
    <t>CONTRIBUCIÓN DE MEJORAS POR OBRAS PÚBLICAS</t>
  </si>
  <si>
    <t>Contribuciones de mejoras</t>
  </si>
  <si>
    <t>3.1.1.1</t>
  </si>
  <si>
    <t>Contribuciones de mejoras por obras públicas</t>
  </si>
  <si>
    <t>CONTRIBUCIONES DE MEJORAS NO COMPRENDIDAS EN LA LEY DE INGRESOS VIGENTE, CAUSADOS EN EJERCICIOS FISCALES ANTERIORES PENDIENTES DE LIQUIDACION O PAGO</t>
  </si>
  <si>
    <t>DERECHOS</t>
  </si>
  <si>
    <t>DERECHOS POR EL USO, GOCE, APROVECHAMIENTO O EXPLOTACIÓN DE BIENES DE DOMINIO PÚBLICO</t>
  </si>
  <si>
    <t>4.1.1</t>
  </si>
  <si>
    <t>Uso del piso</t>
  </si>
  <si>
    <t>4.1.1.1</t>
  </si>
  <si>
    <t>Estacionamientos exclusivos</t>
  </si>
  <si>
    <t>4.1.1.2</t>
  </si>
  <si>
    <t>Puestos permanentes y eventuales</t>
  </si>
  <si>
    <t>4.1.1.3</t>
  </si>
  <si>
    <t>Actividades comerciales e industriales</t>
  </si>
  <si>
    <t>4.1.1.4</t>
  </si>
  <si>
    <t>Espectáculos y diversiones públicas</t>
  </si>
  <si>
    <t>4.1.1.5</t>
  </si>
  <si>
    <t>Otros fines o actividades no previstas</t>
  </si>
  <si>
    <t>4.1.2</t>
  </si>
  <si>
    <t>Estacionamientos</t>
  </si>
  <si>
    <t>4.1.2.1</t>
  </si>
  <si>
    <t>Concesión de estacionamientos</t>
  </si>
  <si>
    <t>4.1.3</t>
  </si>
  <si>
    <t>De los Cementerios de dominio público</t>
  </si>
  <si>
    <t>4.1.3.1</t>
  </si>
  <si>
    <t>Lotes uso perpetuidad y temporal</t>
  </si>
  <si>
    <t>4.1.3.2</t>
  </si>
  <si>
    <t>Mantenimiento</t>
  </si>
  <si>
    <t>4.1.3.3</t>
  </si>
  <si>
    <t>Venta de gavetas a perpetuidad</t>
  </si>
  <si>
    <t>4.1.3.4</t>
  </si>
  <si>
    <t>Otros en cementerios</t>
  </si>
  <si>
    <t>4.1.4</t>
  </si>
  <si>
    <t>Uso, goce, aprovechamiento o explotación de otros bienes de dominio público</t>
  </si>
  <si>
    <t>4.1.4.1</t>
  </si>
  <si>
    <t>Arrendamiento o concesión de locales en mercados</t>
  </si>
  <si>
    <t>4.1.4.2</t>
  </si>
  <si>
    <t xml:space="preserve">Arrendamiento o concesión de kioscos en plazas y jardines </t>
  </si>
  <si>
    <t>4.1.4.3</t>
  </si>
  <si>
    <t>Arrendamiento o concesión de escusados y baños</t>
  </si>
  <si>
    <t>4.1.4.4</t>
  </si>
  <si>
    <t>Arrendamiento de inmuebles para anuncios</t>
  </si>
  <si>
    <t>4.1.4.5</t>
  </si>
  <si>
    <t>Otros arrendamientos o concesiones de bienes</t>
  </si>
  <si>
    <t>DERECHOS POR PRESTACIÓN DE SERVICIOS</t>
  </si>
  <si>
    <t>4.3.1</t>
  </si>
  <si>
    <t>Licencias y permisos de giros</t>
  </si>
  <si>
    <t>4.3.1.1</t>
  </si>
  <si>
    <t>Licencias, permisos o autorización de giros con venta de bebidas alcohólicas</t>
  </si>
  <si>
    <t>4.3.1.2</t>
  </si>
  <si>
    <t>Licencias, permisos o autorización de giros con servicios de bebidas alcohólicas</t>
  </si>
  <si>
    <t>4.3.1.3</t>
  </si>
  <si>
    <t>Licencias, permisos o autorización de otros conceptos distintos a los anteriores giros con bebidas alcohólicas</t>
  </si>
  <si>
    <t>4.3.1.4</t>
  </si>
  <si>
    <t>Permiso para el funcionamiento de horario extraordinario</t>
  </si>
  <si>
    <t>4.3.2</t>
  </si>
  <si>
    <t>Licencias y permisos para anuncios</t>
  </si>
  <si>
    <t>4.3.2.1</t>
  </si>
  <si>
    <t>Licencias y permisos de anuncios permanentes</t>
  </si>
  <si>
    <t>4.3.2.2</t>
  </si>
  <si>
    <t>Licencias y permisos de anuncios eventuales</t>
  </si>
  <si>
    <t>4.3.2.3</t>
  </si>
  <si>
    <t>Licencias y permisos de anuncios distintos a los anteriores</t>
  </si>
  <si>
    <t>4.3.3</t>
  </si>
  <si>
    <t>Licencias de construcción, reconstrucción, reparación o demolición de obras</t>
  </si>
  <si>
    <t>4.3.3.1</t>
  </si>
  <si>
    <t>Licencias de construcción</t>
  </si>
  <si>
    <t>4.3.3.2</t>
  </si>
  <si>
    <t>Licencias para demolición</t>
  </si>
  <si>
    <t>4.3.3.3</t>
  </si>
  <si>
    <t>Licencias para remodelación</t>
  </si>
  <si>
    <t>4.3.3.4</t>
  </si>
  <si>
    <t>Licencias para reconstrucción, reestructuración o adaptación</t>
  </si>
  <si>
    <t>4.3.3.5</t>
  </si>
  <si>
    <t>Licencias para ocupación provisional en la vía pública</t>
  </si>
  <si>
    <t>4.3.3.6</t>
  </si>
  <si>
    <t>Licencias para movimientos de tierras</t>
  </si>
  <si>
    <t>4.3.3.7</t>
  </si>
  <si>
    <t>Licencias similares no previstas en las anteriores</t>
  </si>
  <si>
    <t>4.3.4</t>
  </si>
  <si>
    <t>Alineamiento, designación de número oficial e inspección</t>
  </si>
  <si>
    <t>4.3.4.1</t>
  </si>
  <si>
    <t>Alineamiento</t>
  </si>
  <si>
    <t>4.3.4.2</t>
  </si>
  <si>
    <t>Designación de número oficial</t>
  </si>
  <si>
    <t>4.3.4.3</t>
  </si>
  <si>
    <t>Inspección de valor sobre inmuebles</t>
  </si>
  <si>
    <t>4.3.4.4</t>
  </si>
  <si>
    <t>Otros servicios similares</t>
  </si>
  <si>
    <t>4.3.5</t>
  </si>
  <si>
    <t>Licencias de cambio de régimen de propiedad y urbanización</t>
  </si>
  <si>
    <t>4.3.5.1</t>
  </si>
  <si>
    <t>Licencia de cambio de régimen de propiedad</t>
  </si>
  <si>
    <t>4.3.5.2</t>
  </si>
  <si>
    <t>Licencia de urbanización</t>
  </si>
  <si>
    <t>4.3.5.3</t>
  </si>
  <si>
    <t>Peritaje, dictamen e inspección de carácter extraordinario</t>
  </si>
  <si>
    <t>4.3.5.4</t>
  </si>
  <si>
    <t>Aprovechamiento de la infraestructura básica existente (vialidades)</t>
  </si>
  <si>
    <t>4.3.5.5</t>
  </si>
  <si>
    <t>Otros servicios en cambio de régimen de propiedad y urbanización</t>
  </si>
  <si>
    <t>4.3.6</t>
  </si>
  <si>
    <t>Servicios por obras</t>
  </si>
  <si>
    <t>4.3.6.1</t>
  </si>
  <si>
    <t>Medición de terrenos</t>
  </si>
  <si>
    <t>4.3.6.2</t>
  </si>
  <si>
    <t>Autorización para romper pavimento, banquetas o machuelos</t>
  </si>
  <si>
    <t>4.3.6.3</t>
  </si>
  <si>
    <t>Autorización para construcciones de infraestructura en la vía pública</t>
  </si>
  <si>
    <t>4.3.7</t>
  </si>
  <si>
    <t>Regularizaciones de los registros de obra</t>
  </si>
  <si>
    <t>4.3.7.1</t>
  </si>
  <si>
    <t>Regularización de predios en zonas de origen ejidal destinados al uso de casa habitación</t>
  </si>
  <si>
    <t>4.3.7.2</t>
  </si>
  <si>
    <t>Regularización de edificaciones existentes de uso no habitacional en zonas de origen ejidal con antigüedad mayor a los 5 años</t>
  </si>
  <si>
    <t>4.3.7.3</t>
  </si>
  <si>
    <t>Regularización de edificaciones existentes de uso no habitación en zonas de origen ejidal con antigüedad de hasta 5 años</t>
  </si>
  <si>
    <t>4.3.8</t>
  </si>
  <si>
    <t>Servicios de sanidad</t>
  </si>
  <si>
    <t>4.3.8.1</t>
  </si>
  <si>
    <t>Inhumaciones y reinhumaciones</t>
  </si>
  <si>
    <t>4.3.8.2</t>
  </si>
  <si>
    <t>Exhumaciones</t>
  </si>
  <si>
    <t>4.3.8.3</t>
  </si>
  <si>
    <t>Servicio de cremación</t>
  </si>
  <si>
    <t>4.3.8.4</t>
  </si>
  <si>
    <t>Traslado de cadáveres fuera del municipio</t>
  </si>
  <si>
    <t>4.3.9</t>
  </si>
  <si>
    <t>Servicio de limpieza, recolección, traslado, tratamiento y disposición final de residuos</t>
  </si>
  <si>
    <t>4.3.9.1</t>
  </si>
  <si>
    <t>Recolección y traslado de basura, desechos o desperdicios no peligrosos</t>
  </si>
  <si>
    <t>4.3.9.2</t>
  </si>
  <si>
    <t>Recolección y traslado de basura, desechos o desperdicios peligrosos</t>
  </si>
  <si>
    <t>4.3.9.3</t>
  </si>
  <si>
    <t>Limpieza de lotes baldíos, jardines, prados, banquetas y similares</t>
  </si>
  <si>
    <t>4.3.9.4</t>
  </si>
  <si>
    <t>Servicio exclusivo de camiones de aseo</t>
  </si>
  <si>
    <t>4.3.9.5</t>
  </si>
  <si>
    <t>Por utilizar tiraderos y rellenos sanitarios del municipio</t>
  </si>
  <si>
    <t>4.3.9.9</t>
  </si>
  <si>
    <t>4.3.10</t>
  </si>
  <si>
    <t>Agua potable y alcantarillado</t>
  </si>
  <si>
    <t>4.3.10.1</t>
  </si>
  <si>
    <t>Servicio doméstico</t>
  </si>
  <si>
    <t>4.3.10.2</t>
  </si>
  <si>
    <t>Servicio no doméstico</t>
  </si>
  <si>
    <t>4.3.10.3</t>
  </si>
  <si>
    <t>Predios baldíos</t>
  </si>
  <si>
    <t>4.3.10.4</t>
  </si>
  <si>
    <t>Servicios en localidades</t>
  </si>
  <si>
    <t>4.3.10.5</t>
  </si>
  <si>
    <t>20% para el saneamiento de las aguas residuales</t>
  </si>
  <si>
    <t>4.3.10.6</t>
  </si>
  <si>
    <t>3% para la infraestructura básica existente</t>
  </si>
  <si>
    <t>4.3.10.7</t>
  </si>
  <si>
    <t>Aprovechamiento de la infraestructura básica existente</t>
  </si>
  <si>
    <t>4.3.10.8</t>
  </si>
  <si>
    <t>Conexión o reconexión al servicio</t>
  </si>
  <si>
    <t>4.3.10.9</t>
  </si>
  <si>
    <t>Otros servicios de Agua Potable no previstos</t>
  </si>
  <si>
    <t>4.3.11</t>
  </si>
  <si>
    <t>Rastro</t>
  </si>
  <si>
    <t>4.3.11.1</t>
  </si>
  <si>
    <t>Autorización de matanza</t>
  </si>
  <si>
    <t>4.3.11.2</t>
  </si>
  <si>
    <t>Autorización de salida de animales del rastro para envíos fuera del municipio</t>
  </si>
  <si>
    <t>4.3.11.3</t>
  </si>
  <si>
    <t>Autorización de la introducción de ganado al rastro en horas extraordinarias</t>
  </si>
  <si>
    <t>4.3.11.4</t>
  </si>
  <si>
    <t>Sello de inspección sanitaria</t>
  </si>
  <si>
    <t>4.3.11.5</t>
  </si>
  <si>
    <t>Acarreo de carnes en camiones del municipio</t>
  </si>
  <si>
    <t>4.3.11.6</t>
  </si>
  <si>
    <t>Servicios de matanza en el rastro municipal</t>
  </si>
  <si>
    <t>4.3.11.7</t>
  </si>
  <si>
    <t>Venta de productos obtenidos en el rastro</t>
  </si>
  <si>
    <t>4.3.11.9</t>
  </si>
  <si>
    <t>Otros servicios prestados por el rastro municipal</t>
  </si>
  <si>
    <t>4.3.12</t>
  </si>
  <si>
    <t>Registro civil</t>
  </si>
  <si>
    <t>4.3.12.1</t>
  </si>
  <si>
    <t xml:space="preserve">Servicios en oficina fuera del horario </t>
  </si>
  <si>
    <t>4.3.12.2</t>
  </si>
  <si>
    <t>Servicios a domicilio</t>
  </si>
  <si>
    <t>4.3.12.3</t>
  </si>
  <si>
    <t>Anotaciones e inserciones en actas</t>
  </si>
  <si>
    <t>4.3.13</t>
  </si>
  <si>
    <t>Certificaciones</t>
  </si>
  <si>
    <t>4.3.13.1</t>
  </si>
  <si>
    <t>Expedición de certificados, certificaciones, constancias o copias certificadas</t>
  </si>
  <si>
    <t>4.3.13.2</t>
  </si>
  <si>
    <t>Extractos de actas</t>
  </si>
  <si>
    <t>4.3.13.3</t>
  </si>
  <si>
    <t>Dictámenes de trazo, uso y destino</t>
  </si>
  <si>
    <t>4.3.13.4</t>
  </si>
  <si>
    <t>Certificados o autorizaciones especiales</t>
  </si>
  <si>
    <t>4.3.14</t>
  </si>
  <si>
    <t>Servicios de catastro</t>
  </si>
  <si>
    <t>4.3.14.1</t>
  </si>
  <si>
    <t>Copias de planos</t>
  </si>
  <si>
    <t>4.3.14.2</t>
  </si>
  <si>
    <t>Certificaciones catastrales</t>
  </si>
  <si>
    <t>4.3.14.3</t>
  </si>
  <si>
    <t>Informes catastrales</t>
  </si>
  <si>
    <t>4.3.14.4</t>
  </si>
  <si>
    <t>Deslindes catastrales</t>
  </si>
  <si>
    <t>4.3.14.5</t>
  </si>
  <si>
    <t>Dictámenes catastrales</t>
  </si>
  <si>
    <t>4.3.14.6</t>
  </si>
  <si>
    <t>Revisión y autorización de avalúos</t>
  </si>
  <si>
    <t>OTROS DERECHOS</t>
  </si>
  <si>
    <t>4.4.1</t>
  </si>
  <si>
    <t>Derechos no especificados</t>
  </si>
  <si>
    <t>4.4.1.1</t>
  </si>
  <si>
    <t>Servicios prestados en horas hábiles</t>
  </si>
  <si>
    <t>4.4.1.2</t>
  </si>
  <si>
    <t>Servicios prestados en horas inhábiles</t>
  </si>
  <si>
    <t>4.4.1.3</t>
  </si>
  <si>
    <t>Solicitudes de información</t>
  </si>
  <si>
    <t>4.4.1.4</t>
  </si>
  <si>
    <t>Servicios médicos</t>
  </si>
  <si>
    <t>4.4.1.9</t>
  </si>
  <si>
    <t>Otros servicios no especificados</t>
  </si>
  <si>
    <t>ACCESORIOS DE DERECHOS</t>
  </si>
  <si>
    <t>4.5.1</t>
  </si>
  <si>
    <t>4.5.1.1</t>
  </si>
  <si>
    <t>4.5.2</t>
  </si>
  <si>
    <t>4.5.2.1</t>
  </si>
  <si>
    <t>4.5.3</t>
  </si>
  <si>
    <t>4.5.3.1</t>
  </si>
  <si>
    <t>4.5.4</t>
  </si>
  <si>
    <t>4.5.4.1</t>
  </si>
  <si>
    <t>4.5.4.2</t>
  </si>
  <si>
    <t>4.5.4.3</t>
  </si>
  <si>
    <t>4.5.5</t>
  </si>
  <si>
    <t>4.5.5.1</t>
  </si>
  <si>
    <t>4.5.9</t>
  </si>
  <si>
    <t>4.5.9.9</t>
  </si>
  <si>
    <t>DERECHOS NO COMPRENDIDOS EN LA LEY DE INGRESOS VIGENTE, CAUSADOS EN EJERCICIOS FISCALES ANTERIORES PENDIENTES DE LIQUIDACION O PAGO</t>
  </si>
  <si>
    <t>4.9.1</t>
  </si>
  <si>
    <t>DERECHOS NO COMPRENDIDOS EN LA LEY DE INGRESOS VIGENTE DE EJERCICIOS FISCALES ANTERIORES</t>
  </si>
  <si>
    <t>4.9.1.1</t>
  </si>
  <si>
    <t>Derechos no comprendidos en la ley de ingresos vigente causados en ejercicios fiscales anteriores</t>
  </si>
  <si>
    <t>PRODUCTOS</t>
  </si>
  <si>
    <t>5.1.1</t>
  </si>
  <si>
    <t>Uso, goce, aprovechamiento o explotación de  bienes de dominio privado</t>
  </si>
  <si>
    <t>5.1.1.1</t>
  </si>
  <si>
    <t>5.1.1.2</t>
  </si>
  <si>
    <t>5.1.1.3</t>
  </si>
  <si>
    <t>5.1.1.4</t>
  </si>
  <si>
    <t>5.1.1.9</t>
  </si>
  <si>
    <t>5.1.2</t>
  </si>
  <si>
    <t>Cementerios de dominio privado</t>
  </si>
  <si>
    <t>5.1.2.1</t>
  </si>
  <si>
    <t>5.1.2.2</t>
  </si>
  <si>
    <t>5.1.2.3</t>
  </si>
  <si>
    <t>5.1.2.9</t>
  </si>
  <si>
    <t>Otros</t>
  </si>
  <si>
    <t>5.1.9</t>
  </si>
  <si>
    <t>Productos diversos</t>
  </si>
  <si>
    <t>5.1.9.1</t>
  </si>
  <si>
    <t>Formas y ediciones impresas</t>
  </si>
  <si>
    <t>5.1.9.2</t>
  </si>
  <si>
    <t>Calcomanías, credenciales, placas, escudos y otros medios de identificación</t>
  </si>
  <si>
    <t>5.1.9.3</t>
  </si>
  <si>
    <t>Depósito de vehículos</t>
  </si>
  <si>
    <t>5.1.9.4</t>
  </si>
  <si>
    <t>Explotación de bienes municipales de dominio privado</t>
  </si>
  <si>
    <t>5.1.9.5</t>
  </si>
  <si>
    <t>Productos o utilidades de talleres y centros de trabajo</t>
  </si>
  <si>
    <t>5.1.9.6</t>
  </si>
  <si>
    <t>Venta de esquilmos, productos de aparcería, desechos y basuras</t>
  </si>
  <si>
    <t>5.1.9.7</t>
  </si>
  <si>
    <t>Venta de productos procedentes de viveros y jardines</t>
  </si>
  <si>
    <t>5.1.9.8</t>
  </si>
  <si>
    <t>Por proporcionar información en documentos o elementos técnicos</t>
  </si>
  <si>
    <t>5.1.9.9</t>
  </si>
  <si>
    <t>Otros productos no especificados</t>
  </si>
  <si>
    <t>PRODUCTOS NO COMPRENDIDOS EN LA LEY DE INGRESOS VIGENTE, CAUSADOS EN EJERCICIOS FISCALES ANTERIORES PENDIENTES DE LIQUIDACION O PAGO</t>
  </si>
  <si>
    <t>APROVECHAMIENTOS</t>
  </si>
  <si>
    <t>6.1.2</t>
  </si>
  <si>
    <t>6.1.2.1</t>
  </si>
  <si>
    <t>6.1.3</t>
  </si>
  <si>
    <t>Indemnizaciones</t>
  </si>
  <si>
    <t>6.1.3.1</t>
  </si>
  <si>
    <t>6.1.4</t>
  </si>
  <si>
    <t>Reintegros</t>
  </si>
  <si>
    <t>6.1.4.1</t>
  </si>
  <si>
    <t>6.1.5</t>
  </si>
  <si>
    <t>Aprovechamiento provenientes de obras públicas</t>
  </si>
  <si>
    <t>6.1.5.1</t>
  </si>
  <si>
    <t>Aprovechamientos provenientes de obras públicas</t>
  </si>
  <si>
    <t>6.1.6</t>
  </si>
  <si>
    <t>Aprovechamiento por participaciones derivadas de la aplicación de leyes</t>
  </si>
  <si>
    <t>6.1.6.1</t>
  </si>
  <si>
    <t>6.1.7</t>
  </si>
  <si>
    <t>Aprovechamientos por aportaciones y cooperaciones</t>
  </si>
  <si>
    <t>6.1.7.1</t>
  </si>
  <si>
    <t>6.1.8</t>
  </si>
  <si>
    <t>Otros aprovechamientos</t>
  </si>
  <si>
    <t>6.1.8.1</t>
  </si>
  <si>
    <t>Otros  aprovechamientos</t>
  </si>
  <si>
    <t>APROVECHAMIENTOS PATRIMONIALES</t>
  </si>
  <si>
    <t>ACCESORIOS DE APROVECHAMIENTOS</t>
  </si>
  <si>
    <t>6.3.1</t>
  </si>
  <si>
    <t>6.3.1.9</t>
  </si>
  <si>
    <t>Accesorios en aprovechamientos</t>
  </si>
  <si>
    <t>APROVECHAMIENTOS NO COMPRENDIDOS EN LA LEY DE INGRESOS VIGENTE, CAUSADOS EN EJERCICIOS FISCALES ANTERIORES PENDIENTES DE LIQUIDACION O PAGO</t>
  </si>
  <si>
    <t>6.9.1</t>
  </si>
  <si>
    <t>APROVECHAMIENTOS NO COMPRENDIDOS EN LA LEY DE INGRESOS VIGENTE</t>
  </si>
  <si>
    <t>6.9.1.1</t>
  </si>
  <si>
    <t>Aprovechamientos no comprendidos en la ley de ingresos vigente, ejercicios anteriores</t>
  </si>
  <si>
    <t>INGRESOS POR VENTA DE BIENES, PRESTACIÓN DE SERVICIOS Y OTROS INGRESOS</t>
  </si>
  <si>
    <t>INGRESOS POR VENTA DE BIENES Y PRESTACION DE SERVICIOS DE INSTITUCIONES PUBLICAS DE SEGURIDAD SOCIAL</t>
  </si>
  <si>
    <t>INGRESOS POR VENTA DE BIENES Y PRESTACION DE SERVICIOS DE EMPRESAS PRODUCTIVAS DEL ESTADO</t>
  </si>
  <si>
    <t>INGRESOS POR VENTA DE BIENES Y PRESTACION DE SERVICIOS DE ENTIDADES PARAESTATALES Y FIDEICOMISOS NO EMPRESARIALES Y NO FINANCIEROS</t>
  </si>
  <si>
    <t>INGRESOS POR VENTA DE BIENES Y PRESTACION DE SERVICIOS DE ENTIDADES PARAESTATALES EMPRESARIALES NO FINANCIERAS CON PARTICIPACION ESTATAL MAYORITARIA</t>
  </si>
  <si>
    <t>INGRESOS POR VENTA DE BIENES Y PRESTACION DE SERVICIOS DE ENTIDADES PARAESTATALES EMPRESARIALES FINANCIERAS MONETARIAS CON PARTICIPACION ESTATAL MAYORITARIA</t>
  </si>
  <si>
    <t>INGRESOS POR VENTA DE BIENES Y PRESTACION DE SERVICIOS DE ENTIDADES PARAESTATALES EMPRESARIALES FINANCIERAS NO MONETARIAS CON PARTICIPACION ESTATAL MAYORITARIA</t>
  </si>
  <si>
    <t>INGRESOS POR VENTA DE BIENES Y PRESTACION DE SERVICIOS DE FIDEICOMISOS FINANCIEROS PUBLICOS CON PARTICIPACION ESTATAL MAYORITARIA</t>
  </si>
  <si>
    <t>INGRESOS POR VENTA DE BIENES Y PRESTACION DE SERVICIOS DE LOS PODERES LEGISLATIVO Y JUDICIAL, Y DE LOS ORGANOS AUTONOMOS</t>
  </si>
  <si>
    <t>OTROS INGRESOS</t>
  </si>
  <si>
    <t>7.9.1</t>
  </si>
  <si>
    <t>Otros ingresos y beneficios</t>
  </si>
  <si>
    <t>7.9.1.1</t>
  </si>
  <si>
    <t xml:space="preserve">Otros ingresos y beneficios varios </t>
  </si>
  <si>
    <t>PARTICIPACIONES, APORTACIONES, CONVENIOS, INCENTIVOS DERIVADOS DE LA COLABORACION FISCAL Y FONDOS DISTINTOS DE APORTACIONES</t>
  </si>
  <si>
    <t>PARTICIPACIONES</t>
  </si>
  <si>
    <t>8.1.1</t>
  </si>
  <si>
    <t>Participaciones Federales</t>
  </si>
  <si>
    <t>8.1.1.1</t>
  </si>
  <si>
    <t>Fondo General de Participaciones</t>
  </si>
  <si>
    <t>8.1.1.2</t>
  </si>
  <si>
    <t>Fondo de Fomento Municipal</t>
  </si>
  <si>
    <t>8.1.1.3</t>
  </si>
  <si>
    <t>Fondo de Fiscalizacion y Recaudacion</t>
  </si>
  <si>
    <t>8.1.1.4</t>
  </si>
  <si>
    <t>Fondo de compensación</t>
  </si>
  <si>
    <t>8.1.1.5</t>
  </si>
  <si>
    <t>Fondo de extracción de hidrocarburos</t>
  </si>
  <si>
    <t>8.1.1.6</t>
  </si>
  <si>
    <t>Impuesto Especial Sobre Produccion y Servicios</t>
  </si>
  <si>
    <t>8.1.1.7</t>
  </si>
  <si>
    <t>0.136% de la recaudación federal participable</t>
  </si>
  <si>
    <t>8.1.1.8</t>
  </si>
  <si>
    <t>3.17% sobre extraccion de petroleo</t>
  </si>
  <si>
    <t>8.1.1.9</t>
  </si>
  <si>
    <t>Gasolinas y Diesel</t>
  </si>
  <si>
    <t>8.1.1.10</t>
  </si>
  <si>
    <t>Fondo de Impuesto Sobre la Renta</t>
  </si>
  <si>
    <t>8.1.1.11</t>
  </si>
  <si>
    <t>Fondo de Estabilización de los Ingresos de las Entidades Federativas</t>
  </si>
  <si>
    <t>8.1.2</t>
  </si>
  <si>
    <t>Estatales</t>
  </si>
  <si>
    <t>8.1.2.1</t>
  </si>
  <si>
    <t>Participaciones Estatales</t>
  </si>
  <si>
    <t>APORTACIONES</t>
  </si>
  <si>
    <t>8.2.1</t>
  </si>
  <si>
    <t>Aportaciones federales</t>
  </si>
  <si>
    <t>8.2.1.1</t>
  </si>
  <si>
    <t>Del fondo de infraestructura social municipal</t>
  </si>
  <si>
    <t>8.2.1.2</t>
  </si>
  <si>
    <t>Rendimientos financieros del fondo de aportaciones para la infraestructura social</t>
  </si>
  <si>
    <t>8.2.1.3</t>
  </si>
  <si>
    <t>Del fondo para el fortalecimiento municipal</t>
  </si>
  <si>
    <t>8.2.1.4</t>
  </si>
  <si>
    <t>Rendimientos financieros del fondo de aportaciones para el fortalecimiento municipal</t>
  </si>
  <si>
    <t>CONVENIOS</t>
  </si>
  <si>
    <t>8.3.1</t>
  </si>
  <si>
    <t>Convenios</t>
  </si>
  <si>
    <t>8.3.1.1</t>
  </si>
  <si>
    <t>Derivados del Gobierno Federal</t>
  </si>
  <si>
    <t>8.3.1.2</t>
  </si>
  <si>
    <t>Derivados del Gobierno Estatal</t>
  </si>
  <si>
    <t>8.3.1.9</t>
  </si>
  <si>
    <t>Otros Convenios</t>
  </si>
  <si>
    <t>INCENTIVOS DERIVADOS DE LA COLABORACION FISCAL</t>
  </si>
  <si>
    <t>8.4.1</t>
  </si>
  <si>
    <t>INCENTIVOS DE LA COLABORACION FISCAL</t>
  </si>
  <si>
    <t>8.4.1.1</t>
  </si>
  <si>
    <t>Tenencia o Uso de Vehiculos</t>
  </si>
  <si>
    <t>8.4.1.2</t>
  </si>
  <si>
    <t>Fondo de Compensación ISAN</t>
  </si>
  <si>
    <t>8.4.1.3</t>
  </si>
  <si>
    <t>Impuesto Sobre Automoviles Nuevos</t>
  </si>
  <si>
    <t>8.4.1.4</t>
  </si>
  <si>
    <t>Fondo de compensación de repecos-intermedios</t>
  </si>
  <si>
    <t>8.4.1.5</t>
  </si>
  <si>
    <t>Otros Incentivos Economicos</t>
  </si>
  <si>
    <t>FONDOS DISTINTOS DE APORTACIONES</t>
  </si>
  <si>
    <t>TRANSFERENCIAS, ASIGNACIONES, SUBSIDIOS Y SUBVENCIONES, Y PENSIONES Y JUBILACIONES</t>
  </si>
  <si>
    <t>TRANSFERENCIAS Y ASIGNACIONES</t>
  </si>
  <si>
    <t>9.1.1</t>
  </si>
  <si>
    <t>Transferencias internas y asignaciones al sector público</t>
  </si>
  <si>
    <t>9.1.1.1</t>
  </si>
  <si>
    <t>9.3.1</t>
  </si>
  <si>
    <t>Subsidio</t>
  </si>
  <si>
    <t>9.3.1.1</t>
  </si>
  <si>
    <t>9.3.2</t>
  </si>
  <si>
    <t>Subvenciones</t>
  </si>
  <si>
    <t>9.3.2.1</t>
  </si>
  <si>
    <t>PENSIONES Y JUBILACIONES</t>
  </si>
  <si>
    <t>TRANSFERENCIAS DEL FONDO MEXICANO DEL PETROLEO PARA LA ESTABILIZACION Y EL DESARROLLO</t>
  </si>
  <si>
    <t>INGRESOS DERIVADOS DE FINANCIAMIENTO</t>
  </si>
  <si>
    <t>ENDEUDAMIENTO INTERNO</t>
  </si>
  <si>
    <t>10.1.0.1</t>
  </si>
  <si>
    <t>Financiamientos</t>
  </si>
  <si>
    <t>10.1.0.1.1</t>
  </si>
  <si>
    <t>Banca oficial</t>
  </si>
  <si>
    <t>10.1.0.1.2</t>
  </si>
  <si>
    <t>Banca comercial</t>
  </si>
  <si>
    <t>10.1.0.1.3</t>
  </si>
  <si>
    <t>Créditos financieros</t>
  </si>
  <si>
    <t>10.1.0.1.9</t>
  </si>
  <si>
    <t>Otros financiamientos no especificados</t>
  </si>
  <si>
    <t>ENDEUDAMIENTO EXTERNO</t>
  </si>
  <si>
    <t>FINANCIAMIENTO INTERNO</t>
  </si>
  <si>
    <t>18. Servicio de vigilancia para unidades administrativas, predios, ubicaciones con infraestructura hidraulica, unidades deportivas y oficinas centrales del municipio de tlajomulco de zuñiga, jalisco.</t>
  </si>
  <si>
    <t>ESTADO DEL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</si>
</sst>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\ &quot;MDP&quot;"/>
    <numFmt numFmtId="165" formatCode="&quot;$&quot;#,##0.00"/>
    <numFmt numFmtId="166" formatCode="#,##0.00_ ;[Red]\-#,##0.00\ 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FFFFFF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E6CB"/>
        <bgColor indexed="64"/>
      </patternFill>
    </fill>
    <fill>
      <patternFill patternType="solid">
        <fgColor rgb="FF00A79D"/>
        <bgColor indexed="64"/>
      </patternFill>
    </fill>
    <fill>
      <patternFill patternType="solid">
        <fgColor rgb="FFFFF2D4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</cellStyleXfs>
  <cellXfs count="128">
    <xf numFmtId="0" fontId="0" fillId="0" borderId="0" xfId="0"/>
    <xf numFmtId="4" fontId="0" fillId="0" borderId="0" xfId="0" applyNumberFormat="1"/>
    <xf numFmtId="0" fontId="1" fillId="0" borderId="0" xfId="0" applyFont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3" fillId="0" borderId="0" xfId="0" pivotButton="1" applyFont="1"/>
    <xf numFmtId="0" fontId="0" fillId="0" borderId="0" xfId="0" pivotButton="1" applyAlignment="1">
      <alignment horizontal="center"/>
    </xf>
    <xf numFmtId="4" fontId="0" fillId="0" borderId="0" xfId="0" applyNumberFormat="1" applyAlignment="1">
      <alignment horizontal="right"/>
    </xf>
    <xf numFmtId="0" fontId="0" fillId="0" borderId="0" xfId="0" applyAlignment="1">
      <alignment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pivotButton="1" applyFont="1" applyAlignment="1">
      <alignment horizontal="center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2" fillId="6" borderId="0" xfId="0" applyFont="1" applyFill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43" fontId="0" fillId="0" borderId="0" xfId="1" applyFont="1"/>
    <xf numFmtId="43" fontId="0" fillId="0" borderId="0" xfId="0" applyNumberFormat="1"/>
    <xf numFmtId="0" fontId="6" fillId="7" borderId="4" xfId="3" applyFont="1" applyFill="1" applyBorder="1" applyAlignment="1">
      <alignment horizontal="center" vertical="center" wrapText="1"/>
    </xf>
    <xf numFmtId="0" fontId="6" fillId="7" borderId="5" xfId="3" applyFont="1" applyFill="1" applyBorder="1" applyAlignment="1">
      <alignment horizontal="center" vertical="center" wrapText="1"/>
    </xf>
    <xf numFmtId="0" fontId="6" fillId="7" borderId="7" xfId="3" applyFont="1" applyFill="1" applyBorder="1" applyAlignment="1">
      <alignment horizontal="center" vertical="center" wrapText="1"/>
    </xf>
    <xf numFmtId="164" fontId="6" fillId="7" borderId="7" xfId="3" applyNumberFormat="1" applyFont="1" applyFill="1" applyBorder="1" applyAlignment="1">
      <alignment horizontal="center" vertical="center" wrapText="1"/>
    </xf>
    <xf numFmtId="0" fontId="7" fillId="0" borderId="8" xfId="3" applyFont="1" applyBorder="1" applyAlignment="1">
      <alignment horizontal="center" vertical="center" wrapText="1"/>
    </xf>
    <xf numFmtId="0" fontId="7" fillId="0" borderId="8" xfId="3" applyFont="1" applyBorder="1" applyAlignment="1">
      <alignment horizontal="left" vertical="center" wrapText="1"/>
    </xf>
    <xf numFmtId="165" fontId="7" fillId="6" borderId="8" xfId="2" applyNumberFormat="1" applyFont="1" applyFill="1" applyBorder="1" applyAlignment="1">
      <alignment horizontal="center" vertical="center" wrapText="1"/>
    </xf>
    <xf numFmtId="165" fontId="7" fillId="0" borderId="8" xfId="2" applyNumberFormat="1" applyFont="1" applyBorder="1" applyAlignment="1">
      <alignment horizontal="center" vertical="center" wrapText="1"/>
    </xf>
    <xf numFmtId="0" fontId="7" fillId="6" borderId="8" xfId="3" applyFont="1" applyFill="1" applyBorder="1" applyAlignment="1">
      <alignment horizontal="center" vertical="center" wrapText="1"/>
    </xf>
    <xf numFmtId="0" fontId="7" fillId="6" borderId="8" xfId="3" applyFont="1" applyFill="1" applyBorder="1" applyAlignment="1">
      <alignment horizontal="left" vertical="center" wrapText="1"/>
    </xf>
    <xf numFmtId="44" fontId="0" fillId="0" borderId="0" xfId="0" applyNumberFormat="1"/>
    <xf numFmtId="165" fontId="7" fillId="0" borderId="11" xfId="2" applyNumberFormat="1" applyFont="1" applyBorder="1" applyAlignment="1">
      <alignment horizontal="center" vertical="center" wrapText="1"/>
    </xf>
    <xf numFmtId="8" fontId="8" fillId="0" borderId="8" xfId="0" applyNumberFormat="1" applyFont="1" applyBorder="1" applyAlignment="1">
      <alignment horizontal="center" vertical="center"/>
    </xf>
    <xf numFmtId="8" fontId="8" fillId="0" borderId="8" xfId="0" applyNumberFormat="1" applyFont="1" applyBorder="1" applyAlignment="1">
      <alignment horizontal="right" vertical="center"/>
    </xf>
    <xf numFmtId="165" fontId="10" fillId="7" borderId="7" xfId="2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0" xfId="0" applyFont="1"/>
    <xf numFmtId="0" fontId="12" fillId="7" borderId="11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/>
    </xf>
    <xf numFmtId="8" fontId="8" fillId="0" borderId="8" xfId="0" applyNumberFormat="1" applyFont="1" applyBorder="1" applyAlignment="1">
      <alignment horizontal="right" vertical="center" wrapText="1"/>
    </xf>
    <xf numFmtId="0" fontId="8" fillId="0" borderId="8" xfId="0" applyFont="1" applyBorder="1" applyAlignment="1">
      <alignment horizontal="right" vertical="center" wrapText="1"/>
    </xf>
    <xf numFmtId="8" fontId="0" fillId="0" borderId="0" xfId="0" applyNumberFormat="1"/>
    <xf numFmtId="8" fontId="8" fillId="0" borderId="8" xfId="0" applyNumberFormat="1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14" fillId="9" borderId="27" xfId="0" applyFont="1" applyFill="1" applyBorder="1" applyAlignment="1">
      <alignment vertical="center" wrapText="1"/>
    </xf>
    <xf numFmtId="0" fontId="14" fillId="9" borderId="28" xfId="0" applyFont="1" applyFill="1" applyBorder="1" applyAlignment="1">
      <alignment vertical="center" wrapText="1"/>
    </xf>
    <xf numFmtId="166" fontId="14" fillId="9" borderId="28" xfId="0" applyNumberFormat="1" applyFont="1" applyFill="1" applyBorder="1" applyAlignment="1">
      <alignment vertical="center" wrapText="1"/>
    </xf>
    <xf numFmtId="0" fontId="14" fillId="9" borderId="27" xfId="0" applyFont="1" applyFill="1" applyBorder="1" applyAlignment="1">
      <alignment horizontal="center" vertical="center" wrapText="1"/>
    </xf>
    <xf numFmtId="0" fontId="15" fillId="10" borderId="29" xfId="0" applyFont="1" applyFill="1" applyBorder="1" applyAlignment="1">
      <alignment horizontal="center" vertical="center" wrapText="1"/>
    </xf>
    <xf numFmtId="0" fontId="15" fillId="10" borderId="28" xfId="0" applyFont="1" applyFill="1" applyBorder="1" applyAlignment="1">
      <alignment vertical="center" wrapText="1"/>
    </xf>
    <xf numFmtId="166" fontId="15" fillId="10" borderId="30" xfId="0" applyNumberFormat="1" applyFont="1" applyFill="1" applyBorder="1" applyAlignment="1">
      <alignment horizontal="right" vertical="center" wrapText="1"/>
    </xf>
    <xf numFmtId="166" fontId="15" fillId="10" borderId="31" xfId="0" applyNumberFormat="1" applyFont="1" applyFill="1" applyBorder="1" applyAlignment="1">
      <alignment horizontal="right" vertical="center" wrapText="1"/>
    </xf>
    <xf numFmtId="0" fontId="16" fillId="10" borderId="29" xfId="0" applyFont="1" applyFill="1" applyBorder="1" applyAlignment="1">
      <alignment horizontal="center" vertical="center" wrapText="1"/>
    </xf>
    <xf numFmtId="0" fontId="13" fillId="10" borderId="30" xfId="0" applyFont="1" applyFill="1" applyBorder="1" applyAlignment="1">
      <alignment vertical="center" wrapText="1"/>
    </xf>
    <xf numFmtId="166" fontId="13" fillId="10" borderId="30" xfId="0" applyNumberFormat="1" applyFont="1" applyFill="1" applyBorder="1" applyAlignment="1">
      <alignment horizontal="right" vertical="center" wrapText="1"/>
    </xf>
    <xf numFmtId="166" fontId="13" fillId="10" borderId="31" xfId="0" applyNumberFormat="1" applyFont="1" applyFill="1" applyBorder="1" applyAlignment="1">
      <alignment horizontal="right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vertical="center" wrapText="1"/>
    </xf>
    <xf numFmtId="166" fontId="16" fillId="0" borderId="30" xfId="0" applyNumberFormat="1" applyFont="1" applyBorder="1" applyAlignment="1">
      <alignment horizontal="right" vertical="center" wrapText="1"/>
    </xf>
    <xf numFmtId="166" fontId="16" fillId="0" borderId="31" xfId="0" applyNumberFormat="1" applyFont="1" applyBorder="1" applyAlignment="1">
      <alignment horizontal="right" vertical="center" wrapText="1"/>
    </xf>
    <xf numFmtId="166" fontId="0" fillId="0" borderId="0" xfId="0" applyNumberFormat="1"/>
    <xf numFmtId="0" fontId="15" fillId="10" borderId="30" xfId="0" applyFont="1" applyFill="1" applyBorder="1" applyAlignment="1">
      <alignment vertical="center" wrapText="1"/>
    </xf>
    <xf numFmtId="0" fontId="14" fillId="9" borderId="2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vertical="center" wrapText="1"/>
    </xf>
    <xf numFmtId="166" fontId="14" fillId="9" borderId="30" xfId="0" applyNumberFormat="1" applyFont="1" applyFill="1" applyBorder="1" applyAlignment="1">
      <alignment horizontal="right" vertical="center" wrapText="1"/>
    </xf>
    <xf numFmtId="166" fontId="14" fillId="9" borderId="31" xfId="0" applyNumberFormat="1" applyFont="1" applyFill="1" applyBorder="1" applyAlignment="1">
      <alignment horizontal="right" vertical="center" wrapText="1"/>
    </xf>
    <xf numFmtId="0" fontId="16" fillId="0" borderId="30" xfId="0" applyFont="1" applyBorder="1" applyAlignment="1">
      <alignment horizontal="justify" vertical="center" wrapText="1"/>
    </xf>
    <xf numFmtId="0" fontId="13" fillId="10" borderId="29" xfId="0" applyFont="1" applyFill="1" applyBorder="1" applyAlignment="1">
      <alignment horizontal="center" vertical="center" wrapText="1"/>
    </xf>
    <xf numFmtId="4" fontId="0" fillId="0" borderId="32" xfId="0" applyNumberFormat="1" applyBorder="1" applyAlignment="1">
      <alignment horizontal="right"/>
    </xf>
    <xf numFmtId="0" fontId="15" fillId="10" borderId="33" xfId="0" applyFont="1" applyFill="1" applyBorder="1" applyAlignment="1">
      <alignment horizontal="center" vertical="center" wrapText="1"/>
    </xf>
    <xf numFmtId="0" fontId="15" fillId="10" borderId="34" xfId="0" applyFont="1" applyFill="1" applyBorder="1" applyAlignment="1">
      <alignment vertical="center" wrapText="1"/>
    </xf>
    <xf numFmtId="166" fontId="15" fillId="10" borderId="34" xfId="0" applyNumberFormat="1" applyFont="1" applyFill="1" applyBorder="1" applyAlignment="1">
      <alignment horizontal="right" vertical="center" wrapText="1"/>
    </xf>
    <xf numFmtId="166" fontId="15" fillId="10" borderId="28" xfId="0" applyNumberFormat="1" applyFont="1" applyFill="1" applyBorder="1" applyAlignment="1">
      <alignment horizontal="right" vertical="center" wrapText="1"/>
    </xf>
    <xf numFmtId="8" fontId="9" fillId="7" borderId="6" xfId="3" applyNumberFormat="1" applyFont="1" applyFill="1" applyBorder="1" applyAlignment="1">
      <alignment vertical="center" wrapText="1"/>
    </xf>
    <xf numFmtId="0" fontId="11" fillId="0" borderId="0" xfId="0" pivotButton="1" applyFont="1"/>
    <xf numFmtId="0" fontId="11" fillId="0" borderId="0" xfId="0" applyFont="1" applyAlignment="1">
      <alignment horizontal="center"/>
    </xf>
    <xf numFmtId="4" fontId="11" fillId="0" borderId="0" xfId="0" applyNumberFormat="1" applyFont="1"/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2"/>
    </xf>
    <xf numFmtId="0" fontId="11" fillId="0" borderId="0" xfId="0" applyFont="1" applyAlignment="1">
      <alignment horizontal="left" indent="3"/>
    </xf>
    <xf numFmtId="0" fontId="11" fillId="0" borderId="0" xfId="0" applyFont="1" applyAlignment="1">
      <alignment horizontal="left" indent="4"/>
    </xf>
    <xf numFmtId="0" fontId="13" fillId="8" borderId="20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22" xfId="0" applyFont="1" applyFill="1" applyBorder="1" applyAlignment="1">
      <alignment horizontal="center" vertical="center" wrapText="1"/>
    </xf>
    <xf numFmtId="0" fontId="13" fillId="8" borderId="23" xfId="0" applyFont="1" applyFill="1" applyBorder="1" applyAlignment="1">
      <alignment horizontal="center" vertical="center" wrapText="1"/>
    </xf>
    <xf numFmtId="0" fontId="13" fillId="8" borderId="24" xfId="0" applyFont="1" applyFill="1" applyBorder="1" applyAlignment="1">
      <alignment horizontal="center" vertical="center" wrapText="1"/>
    </xf>
    <xf numFmtId="0" fontId="13" fillId="8" borderId="25" xfId="0" applyFont="1" applyFill="1" applyBorder="1" applyAlignment="1">
      <alignment horizontal="center" vertical="center" wrapText="1"/>
    </xf>
    <xf numFmtId="0" fontId="13" fillId="8" borderId="26" xfId="0" applyFont="1" applyFill="1" applyBorder="1" applyAlignment="1">
      <alignment horizontal="center" vertical="center" wrapText="1"/>
    </xf>
    <xf numFmtId="0" fontId="13" fillId="8" borderId="27" xfId="0" applyFont="1" applyFill="1" applyBorder="1" applyAlignment="1">
      <alignment horizontal="center" vertical="center" wrapText="1"/>
    </xf>
    <xf numFmtId="166" fontId="13" fillId="8" borderId="26" xfId="0" applyNumberFormat="1" applyFont="1" applyFill="1" applyBorder="1" applyAlignment="1">
      <alignment horizontal="center" vertical="center" wrapText="1"/>
    </xf>
    <xf numFmtId="166" fontId="13" fillId="8" borderId="27" xfId="0" applyNumberFormat="1" applyFont="1" applyFill="1" applyBorder="1" applyAlignment="1">
      <alignment horizontal="center" vertical="center" wrapText="1"/>
    </xf>
    <xf numFmtId="8" fontId="9" fillId="7" borderId="14" xfId="3" applyNumberFormat="1" applyFont="1" applyFill="1" applyBorder="1" applyAlignment="1">
      <alignment horizontal="center" vertical="center" wrapText="1"/>
    </xf>
    <xf numFmtId="8" fontId="9" fillId="7" borderId="15" xfId="3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7" fillId="0" borderId="9" xfId="3" applyFont="1" applyBorder="1" applyAlignment="1">
      <alignment vertical="center" wrapText="1"/>
    </xf>
    <xf numFmtId="0" fontId="7" fillId="0" borderId="10" xfId="3" applyFont="1" applyBorder="1" applyAlignment="1">
      <alignment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8" fontId="9" fillId="7" borderId="5" xfId="3" applyNumberFormat="1" applyFont="1" applyFill="1" applyBorder="1" applyAlignment="1">
      <alignment horizontal="center" vertical="center" wrapText="1"/>
    </xf>
    <xf numFmtId="8" fontId="9" fillId="7" borderId="6" xfId="3" applyNumberFormat="1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7" fillId="0" borderId="9" xfId="3" applyFont="1" applyBorder="1" applyAlignment="1">
      <alignment vertical="center"/>
    </xf>
    <xf numFmtId="0" fontId="7" fillId="0" borderId="10" xfId="3" applyFont="1" applyBorder="1" applyAlignment="1">
      <alignment vertical="center"/>
    </xf>
    <xf numFmtId="0" fontId="6" fillId="7" borderId="1" xfId="3" applyFont="1" applyFill="1" applyBorder="1" applyAlignment="1">
      <alignment horizontal="center" vertical="center"/>
    </xf>
    <xf numFmtId="0" fontId="6" fillId="7" borderId="2" xfId="3" applyFont="1" applyFill="1" applyBorder="1" applyAlignment="1">
      <alignment horizontal="center" vertical="center"/>
    </xf>
    <xf numFmtId="0" fontId="6" fillId="7" borderId="3" xfId="3" applyFont="1" applyFill="1" applyBorder="1" applyAlignment="1">
      <alignment horizontal="center" vertical="center"/>
    </xf>
    <xf numFmtId="0" fontId="6" fillId="7" borderId="5" xfId="3" applyFont="1" applyFill="1" applyBorder="1" applyAlignment="1">
      <alignment horizontal="center" vertical="center" wrapText="1"/>
    </xf>
    <xf numFmtId="0" fontId="6" fillId="7" borderId="6" xfId="3" applyFont="1" applyFill="1" applyBorder="1" applyAlignment="1">
      <alignment horizontal="center" vertical="center" wrapText="1"/>
    </xf>
    <xf numFmtId="0" fontId="6" fillId="7" borderId="4" xfId="3" applyFont="1" applyFill="1" applyBorder="1" applyAlignment="1">
      <alignment horizontal="center" vertical="center" wrapText="1"/>
    </xf>
    <xf numFmtId="0" fontId="7" fillId="6" borderId="9" xfId="3" applyFont="1" applyFill="1" applyBorder="1" applyAlignment="1">
      <alignment vertical="center" wrapText="1"/>
    </xf>
    <xf numFmtId="0" fontId="7" fillId="6" borderId="10" xfId="3" applyFont="1" applyFill="1" applyBorder="1" applyAlignment="1">
      <alignment vertical="center" wrapText="1"/>
    </xf>
  </cellXfs>
  <cellStyles count="4">
    <cellStyle name="Millares" xfId="1" builtinId="3"/>
    <cellStyle name="Moneda" xfId="2" builtinId="4"/>
    <cellStyle name="Normal" xfId="0" builtinId="0"/>
    <cellStyle name="Normal 3" xfId="3" xr:uid="{DF1ECA41-D021-4E28-A6E4-207567059DF5}"/>
  </cellStyles>
  <dxfs count="699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horizontal="center"/>
    </dxf>
    <dxf>
      <alignment horizontal="center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5"/>
      </font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5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font>
        <color theme="5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right"/>
    </dxf>
    <dxf>
      <alignment horizontal="center"/>
    </dxf>
    <dxf>
      <alignment horizontal="center"/>
    </dxf>
    <dxf>
      <alignment horizontal="center"/>
    </dxf>
    <dxf>
      <font>
        <color theme="5"/>
      </font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IZABETH RODRIGUEZ RUBIO - PC-1074" refreshedDate="45951.700171990742" createdVersion="8" refreshedVersion="8" minRefreshableVersion="3" recordCount="618" xr:uid="{7F55C24B-A68E-45EF-A82B-184CFE9BC899}">
  <cacheSource type="worksheet">
    <worksheetSource ref="A1:AQ619" sheet="Base General 4ta modificacion"/>
  </cacheSource>
  <cacheFields count="43">
    <cacheField name="Codigo Origen" numFmtId="0">
      <sharedItems/>
    </cacheField>
    <cacheField name="Origen (FF)" numFmtId="0">
      <sharedItems containsBlank="1" count="22">
        <s v="PARTICIPACIONES FEDERALES 2025"/>
        <s v="RECURSOS FISCALES 2025"/>
        <s v="PARTICIPACIONES ESTATALES 2025"/>
        <s v="BARRIOS DE PAZ 2025 (APORTACIÓN ESTATAL)"/>
        <s v="SUBSIDIO POLICÍA METROPOLITANA 2025 (APORTACIÓN ESTATAL)"/>
        <s v="FONDO DE APORTACIÓN AL FORTALECIMIENTO MUNICIPAL 2025 (FORTAMUN)"/>
        <s v="ESTRATEGIA ALE 2025 (APORTACIÓN MUNICIPAL)"/>
        <s v="ESTRATEGIA ALE 2025 (APORTACIÓN ESTATAL)"/>
        <s v="PARTICIPACIONES ESTATALES 2024"/>
        <s v="REGULARIZACIÓN DE VEHICULOS USADOS DE PROCEDENCIA EXTRANJERA 2023 (APORTACIÓN FEDERAL)"/>
        <s v="PROGRAMA ESTRATEGIA ALE 2024 (APORTACIÓN ESTATAL)"/>
        <s v="FONDO DE APORTACIÓN AL FORTALECIMIENTO MUNICIPAL 2024 (FORTAMUN)"/>
        <s v="PARTICIPACIONES FEDERALES 2024"/>
        <s v="PRODDER 2024 (APORTACIÓN FEDERAL)"/>
        <s v="FONDO DE APORTACIÓN A LA INFRAESTRUCTURA SOCIAL MUNICIPAL 2024 (FAISM-DF)"/>
        <s v="SUBSIDIO POLICÍA METROPOLITANA 2024 (APORTACIÓN ESTATAL)"/>
        <s v="RECURSOS FISCALES (RESERVAS TERRITORIALES) 2025"/>
        <s v="PRODDER 2025 (APORTACIÓN MUNICIPAL)"/>
        <s v="PRODDER 2025 (APORTACIÓN FEDERAL)"/>
        <s v="FONDO DE APORTACIÓN A LA INFRAESTRUCTURA SOCIAL MUNICIPAL 2025 (FAISMUN)"/>
        <s v="BARRIOS DE PAZ 2025 (APORTACIÓN MUNICIPAL)" u="1"/>
        <m u="1"/>
      </sharedItems>
    </cacheField>
    <cacheField name="Etiquetado" numFmtId="0">
      <sharedItems/>
    </cacheField>
    <cacheField name="Tipo Gasto Nombre" numFmtId="0">
      <sharedItems containsBlank="1" count="4">
        <s v="(GCORR) GASTO CORRIENTE"/>
        <s v="(GCAP) GASTO CAPITAL"/>
        <s v="(ADDP) AMORTIZACIÓN DE LA DEUDA Y DISMINUCIÓN DE PASIVOS"/>
        <m u="1"/>
      </sharedItems>
    </cacheField>
    <cacheField name="Codigo Finalidad" numFmtId="0">
      <sharedItems containsSemiMixedTypes="0" containsString="0" containsNumber="1" containsInteger="1" minValue="1" maxValue="3"/>
    </cacheField>
    <cacheField name="Nombre finalidad" numFmtId="0">
      <sharedItems containsBlank="1" count="4">
        <s v="GOBIERNO"/>
        <s v="DESARROLLO SOCIAL"/>
        <s v="DESARROLLO ECONÓMICO"/>
        <m u="1"/>
      </sharedItems>
    </cacheField>
    <cacheField name="Codigo Funcion" numFmtId="0">
      <sharedItems containsSemiMixedTypes="0" containsString="0" containsNumber="1" minValue="1.3" maxValue="3.8"/>
    </cacheField>
    <cacheField name="Nombre Funcion" numFmtId="0">
      <sharedItems containsBlank="1" count="14">
        <s v="COORDINACIÓN DE LA POLÍTICA DE GOBIERNO"/>
        <s v="ASUNTOS DE ORDEN PÚBLICO Y DE SEGURIDAD INTERIOR"/>
        <s v="OTROS ASUNTOS SOCIALES"/>
        <s v="CIENCIA, TECNOLOGÍA E INNOVACIÓN"/>
        <s v="PROTECCIÓN AMBIENTAL"/>
        <s v="SALUD"/>
        <s v="TURISMO"/>
        <s v="AGROPECUARIA, SILVICULTURA, PESCA Y CAZA"/>
        <s v="VIVIENDA Y SERVICIOS A LA COMUNIDAD"/>
        <s v="ASUNTOS ECONÓMICOS, COMERCIALES Y LABORALES EN GENERAL"/>
        <s v="EDUCACIÓN"/>
        <s v="RECREACIÓN, CULTURA Y OTRAS MANIFESTACIONES SOCIALES"/>
        <s v="PROTECCIÓN SOCIAL"/>
        <m u="1"/>
      </sharedItems>
    </cacheField>
    <cacheField name="Codigo Subfuncion" numFmtId="0">
      <sharedItems/>
    </cacheField>
    <cacheField name="Nombre Subfuncion" numFmtId="0">
      <sharedItems containsBlank="1" count="21">
        <s v="FUNCIÓN PÚBLICA"/>
        <s v="POLICÍA"/>
        <s v="OTROS ASUNTOS SOCIALES"/>
        <s v="ASUNTOS JURÍDICOS"/>
        <s v="PROTECCIÓN CIVIL"/>
        <s v="INNOVACIÓN"/>
        <s v="ORDENACIÓN DE DESECHOS"/>
        <s v="PRESTACIÓN DE SERVICIOS DE SALUD A LA COMUNIDAD"/>
        <s v="TURISMO"/>
        <s v="PROTECCIÓN DE LA DIVERSIDAD BIOLÓGICA Y DEL PAISAJE"/>
        <s v="AGROPECUARIA"/>
        <s v="DESARROLLO REGIONAL"/>
        <s v="ASUNTOS ECONÓMICOS Y COMERCIALES EN GENERAL"/>
        <s v="ALUMBRADO PÚBLICO"/>
        <s v="EDUCACIÓN BÁSICA"/>
        <s v="CULTURA"/>
        <s v="OTROS ASUNTOS DE ORDEN PÚBLICO Y SEGURIDAD"/>
        <s v="DEPORTE Y RECREACIÓN"/>
        <s v="OTROS GRUPOS VULNERABLES"/>
        <s v="FAMILIA E HIJOS"/>
        <m u="1"/>
      </sharedItems>
    </cacheField>
    <cacheField name="Codigo Clasifi. Prog" numFmtId="0">
      <sharedItems/>
    </cacheField>
    <cacheField name="Detalle Clasifi Prog" numFmtId="0">
      <sharedItems/>
    </cacheField>
    <cacheField name="Cod. Dependencia" numFmtId="0">
      <sharedItems/>
    </cacheField>
    <cacheField name="Dependencia" numFmtId="0">
      <sharedItems containsBlank="1" count="20">
        <s v="OFICIALÍA MAYOR ADMINISTRATIVA"/>
        <s v="COORDINACIÓN GENERAL DE CERCANÍA Y CORRESPONSABILIDAD SOCIAL"/>
        <s v="TESORERÍA MUNICIPAL"/>
        <s v="SINDICATURA MUNICIPAL"/>
        <s v="SECRETARÍA GENERAL DEL AYUNTAMIENTO"/>
        <s v="COORDINACIÓN GENERAL DE PREVENCIÓN Y SERVICIOS DE EMERGENCIA"/>
        <s v="JEFATURA DE GABINETE"/>
        <s v="COORDINACIÓN GENERAL DE INTELIGENCIA E INNOVACIÓN SOCIAL"/>
        <s v="COORDINACIÓN GENERAL DE FORTALECIMIENTO A LOS SERVICIOS PÚBLICOS MUNICIPALES"/>
        <s v="COORDINACIÓN GENERAL DE POTENCIA ECONÓMICA"/>
        <s v="COORDINACIÓN GENERAL DE GESTIÓN DEL TERRITORIO Y OBRAS PÚBLICAS"/>
        <s v="ORGANO INTERNO DE CONTROL"/>
        <s v="CONSEJO MUNICIPAL DEL DEPORTE"/>
        <s v="CENTRO DE ESTIMULACIÓN PARA PERSONAS CON DISCAPACIDAD INTELECTUAL (CENDI)"/>
        <s v="INSTITUTO MUNICIPAL DE LA MUJER TLAJOMULQUENSE"/>
        <s v="SISTEMA INTEGRAL PARA EL DESARROLLO DE LA FAMILIA  (DIF)"/>
        <s v="INSTITUTO DE ALTERNATIVAS PARA LOS JÓVEN (INDAJO)"/>
        <s v="PRESIDENCIA"/>
        <s v="COORDINACIÓN GENERAL DE TRAMITES Y SERVICIOS"/>
        <m u="1"/>
      </sharedItems>
    </cacheField>
    <cacheField name="Codigo Programa" numFmtId="0">
      <sharedItems containsSemiMixedTypes="0" containsString="0" containsNumber="1" containsInteger="1" minValue="0" maxValue="7"/>
    </cacheField>
    <cacheField name="Nombre programa" numFmtId="0">
      <sharedItems containsBlank="1" count="9">
        <s v="GOBIERNO INTELIGENTE"/>
        <s v="SEGURIDAD CIUDADANA"/>
        <s v="CORRESPONSABILIDAD SOCIAL (TRANSVERSAL)"/>
        <s v="INFRAESTRUCTURA Y SERVICIOS PÚBLICOS"/>
        <s v="DESARROLLO ECONÓMICO Y EMPLEO"/>
        <s v="CIUDAD SUSTENTABLE"/>
        <s v="GESTIÓN INTEGRAL DEL AGUA"/>
        <s v="SOCIEDAD COHESIVA Y RESILENTE"/>
        <m u="1"/>
      </sharedItems>
    </cacheField>
    <cacheField name="Codigo Proyecto" numFmtId="0">
      <sharedItems containsSemiMixedTypes="0" containsString="0" containsNumber="1" containsInteger="1" minValue="1" maxValue="68"/>
    </cacheField>
    <cacheField name="Proyecto" numFmtId="0">
      <sharedItems containsBlank="1" count="61">
        <s v="SERVICIOS PERSONALES"/>
        <s v="DESPLIEGUE OPERATIVO COMISARIA DE LA POLICIA"/>
        <s v="DESPACHO DE LA COORDINACIÓN GENERAL DE CERCANÍA Y CORRESPONSABILIDAD SOCIAL"/>
        <s v="DESPACHO DE LA TESORERÍA MUNICIPAL"/>
        <s v="BIENES ADQUIRIDOS"/>
        <s v="DEFENSORÍA LEGAL"/>
        <s v="DESPACHO DE LA SECRETARÍA GENERAL"/>
        <s v="EQUIPAMIENTO"/>
        <s v="CHAMBA PARA TODOS"/>
        <s v="ADMINISTRACIÓN CENTRAL DE PROTECCIÓN CIVIL Y BOMBEROS"/>
        <s v="SEGUIMIENTO A LA POLÍTICA PÚBLICA DE GOBIERNO E IMAGEN INSTITUCIONAL"/>
        <s v="ATENCIÓN A EVENTOS DEL GOBIERNO MUNICIPAL  Y AGENDA GUBERNAMENTAL"/>
        <s v="INFRAESTRUCTURA TECNOLOGICA ENTREGADA"/>
        <s v="SERVICIO DE MANTENIMIENTO EN LOS ESPACIOS PÚBLICOS"/>
        <s v="SACRIFICIO DE BOVINOS Y PORCINOS EN EL RASTRO MUNICIPAL"/>
        <s v="RECOLECCION DE RESIDUOS SOLIDOS URBANOS"/>
        <s v="SERVICIOS MÉDICOS DE CALIDAD"/>
        <s v="RED DE BASES DEL MUNICIPIO"/>
        <s v="RECURSOS RECAUDADOS DE MANERA EFICIENTE PROGRAMADOS"/>
        <s v="PROMOCIÓN CULTURAL Y APOYO A LAS TRADICIONES"/>
        <s v="CONTROL DE FELINOS, CANINOS Y VIDA SILVESTRE EN EL MUNICIPIO"/>
        <s v="DESARROLLO RURAL Y AGRICOLA EN EL MUNICIPIO"/>
        <s v="SUMINISTRO DE AGUA"/>
        <s v="ADMINISTRACIÓN CENTRAL DE LA COORDINACIÓN GENERAL DE POTENCIA ECONÓMICA"/>
        <s v="SERVICIO DE MANTENIMIENTO DE ALUMBRADO PÚBLICO"/>
        <s v="APOYO A INSTITUCIONES EDUCATIVAS"/>
        <s v="INFRAESTRUCTURA HIDRÁULICA PARA EL SUMINISTRO DE AGUA"/>
        <s v="EQUIPOS DE PROTECCIÓN  Y HERRAMIENTA MANUAL"/>
        <s v="POLITICA CULTURAL DE TLAJOMULCO DE ZUÑIGA"/>
        <s v="POLITICA AMBIENTAL DEL MUNICIPIO"/>
        <s v="DESPLIEGUE OPERATIVO PROTECCIÓN CIVIL Y SERVICIOS MEDICOS"/>
        <s v="DESPACHO DE LA COORDINACIÓN GENERAL DE PREVENCIÓN Y PROTECCIÓN CIUDADANA"/>
        <s v="SISTEMAS INFORMATICOS MODERNIZADOS RECIBIDOS"/>
        <s v="COMUNICACIÓN ESTRATÉGICA DEL GOBIERNO"/>
        <s v="SERVICIO DE UNIDADES MOVILES ARRENDADAS"/>
        <s v="CONTROL, VIGILANCIA Y SUPERVISIÓN DE LAS ACTIVIDADES,PROGRAMAS Y POLITICAS MUNICIPALES"/>
        <s v="DESPACHO DE LA COORDINACIÓN GENERAL DE TERRITORIO Y OBRAS PÚBLICAS"/>
        <s v="CAPACITACIÓN"/>
        <s v="PROGRAMA BECAS A SECUNDARIA"/>
        <s v="MODERNIZACION CATASTRAL"/>
        <s v="PROCESOS ESTADISTICOS DEL MUNICIPIO"/>
        <s v="PROGRAMA ESCOLAR"/>
        <s v="MEJORAMIENTO URBANO"/>
        <s v="PROGRAMAS CUIDADORAS"/>
        <s v="APOYO A LAS AGENCIAS Y DELEGACIONES DEL MUNICIPIO"/>
        <s v="PROYECTO DE PRESUPUESTO"/>
        <s v="ACTIVIDADES DEPORTIVAS Y RECREATIVAS EN EL MUNICIPIO"/>
        <s v="ATENCIÓN PARA PERSONAS CON DISCAPACIDAD INTELECTUAL"/>
        <s v="ATENCION A MUJERES DEL MUNICIPIO"/>
        <s v="SISTEMA INTEGRAL PARA EL DESARROLLO DE LA FAMILIA"/>
        <s v="PROGRAMAS Y ACCIONES CULTURALES, RECREATIVOS Y DEPORTIVAS"/>
        <s v="PROMOCIÓN ECONOMICA Y DE EMPLEO EN EL MUNICIPIO"/>
        <s v="RENTA TU CASA"/>
        <s v="APOYO ECONÓMICO A PERSONAS FÍSICAS, ASOCIACIONES E INSTITUCIONES SIN FINES DE LUCRO"/>
        <s v="PROGRAMA ABC Y REZAGO EDUCATIVO"/>
        <s v="FOEDEN"/>
        <s v="ATENCIÓN DE TRAMITES Y SERVICIOS DEL GOBIERNO MUNICIPAL"/>
        <s v="OBRAS DE INFRAESTRUCTURA MUNICIPAL"/>
        <s v="OBRAS MULTIANUALES"/>
        <s v="PRESUPUESTO PARTICIPATIVO"/>
        <m u="1"/>
      </sharedItems>
    </cacheField>
    <cacheField name="Cod. Unidad Ejectura" numFmtId="0">
      <sharedItems/>
    </cacheField>
    <cacheField name="Centro costos" numFmtId="0">
      <sharedItems/>
    </cacheField>
    <cacheField name="Capitulo codigo" numFmtId="0">
      <sharedItems containsSemiMixedTypes="0" containsString="0" containsNumber="1" containsInteger="1" minValue="1000" maxValue="9000" count="7">
        <n v="1000"/>
        <n v="2000"/>
        <n v="3000"/>
        <n v="5000"/>
        <n v="4000"/>
        <n v="6000"/>
        <n v="9000"/>
      </sharedItems>
    </cacheField>
    <cacheField name="Capitulo nombre" numFmtId="0">
      <sharedItems containsBlank="1" count="8">
        <s v="SERVICIOS PERSONALES"/>
        <s v="MATERIALES Y SUMINISTROS"/>
        <s v="SERVICIOS GENERALES"/>
        <s v="BIENES MUEBLES, INMUEBLES E INTANGIBLES"/>
        <s v="TRANSFERENCIAS, ASIGNACIONES, SUBSIDIOS Y OTRAS AYUDAS"/>
        <s v="INVERSION PUBLICA"/>
        <s v="DEUDA PUBLICA"/>
        <m u="1"/>
      </sharedItems>
    </cacheField>
    <cacheField name="Concepto codigo" numFmtId="0">
      <sharedItems containsSemiMixedTypes="0" containsString="0" containsNumber="1" containsInteger="1" minValue="1100" maxValue="9200"/>
    </cacheField>
    <cacheField name="Concepto nombre" numFmtId="0">
      <sharedItems/>
    </cacheField>
    <cacheField name="Partida generica codigo" numFmtId="0">
      <sharedItems containsSemiMixedTypes="0" containsString="0" containsNumber="1" containsInteger="1" minValue="1110" maxValue="9210"/>
    </cacheField>
    <cacheField name="Partida generica nombre" numFmtId="0">
      <sharedItems/>
    </cacheField>
    <cacheField name="Partida" numFmtId="0">
      <sharedItems containsSemiMixedTypes="0" containsString="0" containsNumber="1" containsInteger="1" minValue="1111" maxValue="9211" count="149">
        <n v="1111"/>
        <n v="1131"/>
        <n v="1211"/>
        <n v="2141"/>
        <n v="1221"/>
        <n v="1231"/>
        <n v="1321"/>
        <n v="1322"/>
        <n v="1331"/>
        <n v="1341"/>
        <n v="1411"/>
        <n v="1421"/>
        <n v="1431"/>
        <n v="1432"/>
        <n v="1441"/>
        <n v="1521"/>
        <n v="1591"/>
        <n v="1711"/>
        <n v="2111"/>
        <n v="2171"/>
        <n v="2121"/>
        <n v="2131"/>
        <n v="2611"/>
        <n v="3361"/>
        <n v="2161"/>
        <n v="3391"/>
        <n v="5121"/>
        <n v="2181"/>
        <n v="2211"/>
        <n v="2221"/>
        <n v="2231"/>
        <n v="2351"/>
        <n v="2391"/>
        <n v="2411"/>
        <n v="2421"/>
        <n v="2441"/>
        <n v="2451"/>
        <n v="2461"/>
        <n v="2471"/>
        <n v="2481"/>
        <n v="2491"/>
        <n v="2511"/>
        <n v="2521"/>
        <n v="2531"/>
        <n v="2541"/>
        <n v="2551"/>
        <n v="2561"/>
        <n v="2591"/>
        <n v="5151"/>
        <n v="2711"/>
        <n v="2721"/>
        <n v="2731"/>
        <n v="2741"/>
        <n v="2821"/>
        <n v="2831"/>
        <n v="2911"/>
        <n v="2921"/>
        <n v="2931"/>
        <n v="2941"/>
        <n v="2961"/>
        <n v="2981"/>
        <n v="2991"/>
        <n v="3111"/>
        <n v="3141"/>
        <n v="3161"/>
        <n v="3171"/>
        <n v="3181"/>
        <n v="3221"/>
        <n v="3231"/>
        <n v="3251"/>
        <n v="3261"/>
        <n v="3271"/>
        <n v="3291"/>
        <n v="3311"/>
        <n v="3321"/>
        <n v="3331"/>
        <n v="3341"/>
        <n v="3351"/>
        <n v="3371"/>
        <n v="3381"/>
        <n v="3411"/>
        <n v="3421"/>
        <n v="3431"/>
        <n v="3441"/>
        <n v="3451"/>
        <n v="3461"/>
        <n v="3481"/>
        <n v="3511"/>
        <n v="3521"/>
        <n v="3531"/>
        <n v="3541"/>
        <n v="3551"/>
        <n v="3561"/>
        <n v="3571"/>
        <n v="3581"/>
        <n v="3591"/>
        <n v="3611"/>
        <n v="3631"/>
        <n v="3651"/>
        <n v="3661"/>
        <n v="3711"/>
        <n v="3721"/>
        <n v="3751"/>
        <n v="3761"/>
        <n v="3791"/>
        <n v="3821"/>
        <n v="3841"/>
        <n v="3911"/>
        <n v="3921"/>
        <n v="3922"/>
        <n v="3941"/>
        <n v="3942"/>
        <n v="3961"/>
        <n v="3962"/>
        <n v="4211"/>
        <n v="4251"/>
        <n v="4311"/>
        <n v="4351"/>
        <n v="4391"/>
        <n v="4411"/>
        <n v="4421"/>
        <n v="4431"/>
        <n v="4451"/>
        <n v="4481"/>
        <n v="5111"/>
        <n v="5191"/>
        <n v="5211"/>
        <n v="5231"/>
        <n v="5311"/>
        <n v="5321"/>
        <n v="5411"/>
        <n v="5611"/>
        <n v="5621"/>
        <n v="5641"/>
        <n v="5651"/>
        <n v="5661"/>
        <n v="5662"/>
        <n v="5671"/>
        <n v="5691"/>
        <n v="5781"/>
        <n v="5811"/>
        <n v="5911"/>
        <n v="5971"/>
        <n v="6121"/>
        <n v="6131"/>
        <n v="6151"/>
        <n v="6321"/>
        <n v="9111"/>
        <n v="9211"/>
      </sharedItems>
    </cacheField>
    <cacheField name="Descripción" numFmtId="0">
      <sharedItems containsBlank="1" count="150">
        <s v="DIETAS"/>
        <s v="SUELDO BASE AL PERSONAL PERMANENTE"/>
        <s v="HONORARIOS ASIMILABLES A SALARIOS"/>
        <s v="MATERIALES, ÚTILES Y EQUIPOS MENORES DE TECNOLOGÍAS DE LA INFORMACIÓN Y COMUNICACIONES"/>
        <s v="SUELDOS BASE AL PERSONAL EVENTUAL"/>
        <s v="RETRIBUCIONES POR SERVICIOS DE CARÁCTER SOCIAL"/>
        <s v="PRIMAS VACACIONALES"/>
        <s v="GRATIFICACIÓN DE FIN DE AÑO"/>
        <s v="HORAS EXTRAORDINARIAS"/>
        <s v="COMPENSACIONES"/>
        <s v="CUOTAS AL IMSS POR ENFERMEDADES Y MATERNIDAD (Modalidad 38)"/>
        <s v="CUOTAS PARA LA VIVIENDA (IPEJAL 3%)"/>
        <s v="APORTACIONES AL SISTEMA DE RETIRO SEDAR"/>
        <s v="APORTACIONES AL SISTEMA DE RETIRO DE PENSIONES"/>
        <s v="APORTACIONES PARA SEGUROS"/>
        <s v="INDEMNIZACIONES"/>
        <s v="OTRAS PRESTACIONES SOCIALES Y ECONÓMICAS"/>
        <s v="ESTÍMULOS"/>
        <s v="MATERIALES, ÚTILES Y EQUIPOS MENORES DE OFICINA"/>
        <s v="MATERIALES Y ÚTILES DE ENSEÑANZA"/>
        <s v="MATERIALES Y ÚTILES DE IMPRESIÓN Y REPRODUCCIÓN"/>
        <s v="MATERIAL ESTADÍSTICO Y GEOGRÁFICO"/>
        <s v="COMBUSTIBLES, LUBRICANTES Y ADITIVOS"/>
        <s v="SERVICIOS DE APOYO ADMINISTRATIVO, FOTOCOPIADO E IMPRESIÓN"/>
        <s v="MATERIAL DE LIMPIEZA"/>
        <s v="SERVICIOS PROFESIONALES, CIENTÍFICOS Y TÉCNICOS INTEGRALES"/>
        <s v="MUEBLES, EXCEPTO DE OFICINA Y ESTANTERÍA"/>
        <s v="MATERIALES PARA EL REGISTRO E IDENTIFICACIÓN DE BIENES Y PERSONAS"/>
        <s v="PRODUCTOS ALIMENTICIOS PARA PERSONAS"/>
        <s v="PRODUCTOS ALIMENTICIOS PARA ANIMALES"/>
        <s v="UTENSILIOS PARA EL SERVICIO DE ALIMENTACIÓN"/>
        <s v="PRODUCTOS QUÍMICOS, FARMACÉUTICOS Y DE LABORATORIO ADQUIRIDOS COMO MATERIA PRIMA"/>
        <s v="OTROS PRODUCTOS ADQUIRIDOS COMO MATERIA PRIMA"/>
        <s v="PRODUCTOS MINERALES NO METÁLICOS"/>
        <s v="CEMENTO Y PRODUCTOS DE CONCRETO"/>
        <s v="MADERA Y PRODUCTOS DE MADERA"/>
        <s v="VIDRIO Y PRODUCTOS DE VIDRIO"/>
        <s v="MATERIAL ELÉCTRICO Y ELECTRÓNICO"/>
        <s v="ARTÍCULOS METÁLICOS PARA LA CONSTRUCCIÓN"/>
        <s v="MATERIALES COMPLEMENTARIOS"/>
        <s v="OTROS MATERIALES Y ARTÍCULOS DE CONSTRUCCIÓN Y REPARACIÓN"/>
        <s v="PRODUCTOS QUÍMICOS BÁSICOS"/>
        <s v="FERTILIZANTES, PESTICIDAS Y OTROS AGROQUÍMICOS"/>
        <s v="MEDICINAS Y PRODUCTOS FARMACÉUTICOS"/>
        <s v="MATERIALES, ACCESORIOS Y SUMINISTROS MÉDICOS"/>
        <s v="MATERIALES, ACCESORIOS Y SUMINISTROS DE LABORATORIO"/>
        <s v="FIBRAS SINTÉTICAS, HULES PLÁSTICOS Y DERIVADOS"/>
        <s v="OTROS PRODUCTOS QUÍMICOS"/>
        <s v="EQUIPO DE CÓMPUTO DE TECNOLOGÍAS DE LA INFORMACIÓN"/>
        <s v="VESTUARIO Y UNIFORMES"/>
        <s v="PRENDAS DE SEGURIDAD Y PROTECCIÓN PERSONAL"/>
        <s v="ARTÍCULOS DEPORTIVOS"/>
        <s v="PRODUCTOS TEXTILES"/>
        <s v="MATRIALES Y SUMINISTROS PARA SEGURIDAD"/>
        <s v="PRENDAS DE PROTECCIÓN PARA SEGURIDAD PÚBLICA Y NACIONAL"/>
        <s v="HERRAMIENTAS MENORES"/>
        <s v="REFACCIONES Y ACCESORIOS MENORES DE EDIFICIOS"/>
        <s v="REFACCIONES Y ACCESORIOS MENORES DE MOBILIARIO Y EQUIPO DE ADMINISTRACIÓN EDUCACIONAL Y RECREATIVO"/>
        <s v="REFACCIONES Y ACCESORIOS MENORES DE EQUIPO DE CÓMPUTO Y TECNOLOGÍAS DE LA INFORMACIÓN"/>
        <s v="REFACCIONES Y ACCESORIOS MENORES DE EQUIPO DE TRANSPORTE"/>
        <s v="REFACCIONES Y ACCESORIOS MENORES DE MAQUINARIA Y OTROS EQUIPOS"/>
        <s v="HERRAMIENTAS, REFACCIONES Y ACCESORIOS MENORES"/>
        <s v="ENERGÍA ELÉCTRICA"/>
        <s v="TELEFONÍA TRADICIONAL"/>
        <s v="SERVICIOS DE TELECOMUNICACIONES Y SATÉLITES"/>
        <s v="SERVICIOS DE ACCESO DE INTERNET, REDES Y PROCESAMIENTO DE INFORMACIÓN"/>
        <s v="SERVICIOS POSTALES Y TELEGRÁFICOS"/>
        <s v="ARRENDAMIENTO DE EDIFICIOS"/>
        <s v="ARRENDAMIENTO DE MOBILIARIO Y EQUIPO DE ADMINISTRACIÓN, EDUCACIONAL Y RECREATIVO"/>
        <s v="ARRENDAMIENTO DE EQUIPO DE TRANSPORTE"/>
        <s v="ARRENDAMIENTO DE MAQUINARIA, OTROS EQUIPOS Y HERRAMIENTAS"/>
        <s v="ARRENDAMIENTO DE ACTIVOS INTANGIBLES"/>
        <s v="OTROS ARRENDAMIENTOS"/>
        <s v="SERVICIOS LEGALES, DE CONTABILIDAD, AUDITORÍA Y RELACIONADOS"/>
        <s v="SERVICIOS DE DISEÑO, ARQUITECTURA, INGENIERÍA Y ACTIVIDADES RELACIONADAS"/>
        <s v="SERVICIOS DE CONSULTORÍA ADMINISTRATIVA, PROCESOS, TÉCNICA Y EN TECNOLOGÍAS DE LA INFORMACIÓN"/>
        <s v="SERVICIOS DE CAPACITACIÓN"/>
        <s v="SERVICIOS DE INVESTIGACION CIENTIFICA Y DESARROLLO"/>
        <s v="SERVICIOS DE PROTECCIÓN Y SEGURIDAD"/>
        <s v="SERVICIOS DE VIGILANCIA"/>
        <s v="SERVICIOS FINANCIEROS Y BANCARIOS"/>
        <s v="SERVICIOS DE COBRANZA, INVESTIGACIÓN CREDITICIA Y SIMILAR"/>
        <s v="SERVICIOS DE RECAUDACIÓN, TRASLADO Y CUSTODIA DE VALORES"/>
        <s v="SEGUROS DE RESPONSABILIDAD PATRIMONIAL Y FIANZAS"/>
        <s v="SEGURO DE BIENES PATRIMONIALES"/>
        <s v="ALMACENAJE, ENVASE Y EMBALAJE"/>
        <s v="COMISIONES POR VENTAS"/>
        <s v="CONSERVACIÓN Y MANTENIMIENTO MENOR DE INMUEBLES"/>
        <s v="INSTALACIÓN, REPARACIÓN Y MANTENIMIENTO DE MOBILIARIO Y EQUIPO DE ADMINISTRACIÓN, EDUCACIONAL Y RECREATIVO"/>
        <s v="INSTALACIÓN, REPARACIÓN Y MANTENIMIENTO DE EQUIPO DE CÓMPUTO Y TECNOLOGÍA DE LA INFORMACIÓN"/>
        <s v="INSTALACIÓN, REPARACIÓN Y MANTENIMIENTO DE EQUIPO E INSTRUMENTAL MÉDICO Y DE LABORATORIO"/>
        <s v="REPARACIÓN Y MANTENIMIENTO DE EQUIPO DE TRANSPORTE"/>
        <s v="REPARACIÓN Y MANTENIMIENTO DE EQUIPO DE DEFENSA Y SEGURIDAD"/>
        <s v="INSTALACIÓN, REPARACIÓN Y MANTENIMIENTO DE MAQUINARIA, OTROS EQUIPOS Y HERRAMIENTA"/>
        <s v="SERVICIOS DE LIMPIEZA Y MANEJO DE DESECHOS"/>
        <s v="SERVICIOS DE JARDINERÍA Y FUMIGACIÓN"/>
        <s v="DIFUSIÓN POR RADIO, TELEVISIÓN Y OTROS MEDIOS DE MENSAJES SOBRE PROGRAMAS Y ACTIVIDADES GUBERNAMENTALES"/>
        <s v="SERVICIOS DE CREATIVIDAD, PREPRODUCCIÓN Y PRODUCCIÓN DE PUBLICIDAD, EXCEPTO INTERNET"/>
        <s v="SERVICIOS DE LA INDUSTRIA FÍLMICA, DEL SONIDO Y DEL VIDEO"/>
        <s v="SERVICIO DE CREACIÓN Y DIFUSIÓN DE CONTENIDO EXCLUSIVAMENTE A  TRAVÉS DE INTERNET"/>
        <s v="PASAJES AÉREOS"/>
        <s v="PASAJES TERRESTRES"/>
        <s v="VIÁTICOS EN EL PAÍS"/>
        <s v="VIÁTICOS EN EL EXTRANJERO"/>
        <s v="OTROS SERVICIOS DE TRASLADO Y HOSPEDAJE"/>
        <s v="GASTOS DE ORDEN  SOCIAL Y CULTURAL"/>
        <s v="EXPOSICIONES"/>
        <s v="SERVICIOS FUNERARIOS Y DE CEMENTERIOS"/>
        <s v="Reintegro de Remanentes de Recursos Federales y Estatales"/>
        <s v="IMPUESTOS Y DERECHOS"/>
        <s v="SENTENCIAS Y RESOLUCIONES POR AUTORIDAD COMPETENTE"/>
        <s v="DIVERSAS DEVOLUCIONES"/>
        <s v="OTROS GASTOS POR RESPONSABILIDADES"/>
        <s v="DIVERSOS GASTOS POR INCIDENTE VIAL"/>
        <s v="TRANSFERENCIAS OTORGADAS A ENTIDADES PARAESTATALES NO EMPRESARIALES Y NO FINANCIERAS"/>
        <s v="TRANSFERENCIAS A FIDEICOMISOS DE ENTIDADES FEDERATIVAS Y MUNICIPIOS"/>
        <s v="SUBSIDIOS A LA PRODUCCIÓN"/>
        <s v="SUBSIDIOS PARA CUBRIR DIFERENCIALES DE TASAS DE PRECIOS"/>
        <s v="OTROS SUBSIDIOS"/>
        <s v="AYUDAS SOCIALES A PERSONAS"/>
        <s v="BECAS Y OTRAS AYUDAS PARA PROGRAMAS DE CAPACITACIÓN"/>
        <s v="AYUDAS SOCIALES A INSTITUCIONES DE ENSEÑANZA"/>
        <s v="AYUDAS SOCIALES A INSTITUCIONES SIN FINES DE LUCRO"/>
        <s v="AYUDAS POR DESASTRES NATURALES Y OTROS SINIESTROS"/>
        <s v="MUEBLES DE OFICINA Y ESTANTERÍA"/>
        <s v="OTROS MOBILIARIOS Y EQUIPOS DE ADMINISTRACIÓN"/>
        <s v="EQUIPOS Y APARATOS AUDIOVISUALES"/>
        <s v="CÁMARAS FOTOGRÁFICAS Y DE VIDEO"/>
        <s v="EQUIPO MÉDICO Y DE LABORATORIO"/>
        <s v="INSTRUMENTAL MÉDICO Y DE LABORATORIO"/>
        <s v="VEHICULOS Y EQUIPO DE TRANSPORTE"/>
        <s v="MAQUINARIA Y EQUIPO AGROPECUARIO"/>
        <s v="MAQUINARIA Y EQUIPO INDUSTRIAL"/>
        <s v="SISTEMAS DE AIRE ACONDICIONADO, CALEFACCIÓN Y DE REFRIGERACIÓN INDUSTRIAL Y COMERCIAL"/>
        <s v="EQUIPO DE COMUNICACIÓN Y TELECOMUNICACIÓN"/>
        <s v="EQUIPO DE GENERACIÓN ELÉCTRICA, APARATOS Y ACCESORIOS ELÉCTRICOS"/>
        <s v="PANELES SOLARES"/>
        <s v="HERRAMIENTAS Y MÁQUINAS-HERRAMIENTA"/>
        <s v="OTROS EQUIPOS"/>
        <s v="ÁRBOLES Y PLANTAS"/>
        <s v="TERRENOS"/>
        <s v="SOFTWARE"/>
        <s v="LICENCIAS INFORMÁTICAS E INTELECTUALES"/>
        <s v="EDIFICACIÓN NO  HABITACIONAL"/>
        <s v="CONSTRUCCIÓN DE OBRAS PARA EL ABASTECIMIENTO DE AGUA, PETRÓLEO, GAS, ELECTRICIDAD Y TELECOMUNICACIONES"/>
        <s v="CONSTRUCCIÓN DE VÍAS DE COMUNICACIÓN"/>
        <s v="EJECUCIÓN DE PROYECTOS PRODUCTIVOS NO INCLUIDOS EN CONCEPTOS ANTERIORES DE ESTE CAPÍTULO"/>
        <s v="AMORTIZACIÓN DE LA DEUDA INTERNA CON INSTITUCIONES DE CRÉDITO"/>
        <s v="INTERESES DE LA DEUDA INTERNA CON INSTITUCIONES  DE CRÉDITO"/>
        <m u="1"/>
      </sharedItems>
    </cacheField>
    <cacheField name="Codigo Destino" numFmtId="0">
      <sharedItems containsString="0" containsBlank="1" containsNumber="1" containsInteger="1" minValue="0" maxValue="66"/>
    </cacheField>
    <cacheField name="Concepto Destino" numFmtId="0">
      <sharedItems containsBlank="1"/>
    </cacheField>
    <cacheField name="Importe Ajustado" numFmtId="4">
      <sharedItems containsSemiMixedTypes="0" containsString="0" containsNumber="1" minValue="0" maxValue="391584817.69999999"/>
    </cacheField>
    <cacheField name="Presupuestado" numFmtId="4">
      <sharedItems containsSemiMixedTypes="0" containsString="0" containsNumber="1" minValue="0" maxValue="669497019"/>
    </cacheField>
    <cacheField name="Pre-Comprometido" numFmtId="4">
      <sharedItems containsSemiMixedTypes="0" containsString="0" containsNumber="1" minValue="-22624.38" maxValue="391529292.26999998"/>
    </cacheField>
    <cacheField name="Comprometido" numFmtId="4">
      <sharedItems containsSemiMixedTypes="0" containsString="0" containsNumber="1" minValue="-22624.38" maxValue="391529292.26999998"/>
    </cacheField>
    <cacheField name="Devengado" numFmtId="4">
      <sharedItems containsSemiMixedTypes="0" containsString="0" containsNumber="1" minValue="-22624.38" maxValue="391529292.26999998"/>
    </cacheField>
    <cacheField name="Ejercido" numFmtId="4">
      <sharedItems containsSemiMixedTypes="0" containsString="0" containsNumber="1" minValue="-22624.38" maxValue="391520497.05000001"/>
    </cacheField>
    <cacheField name="Pagado" numFmtId="4">
      <sharedItems containsSemiMixedTypes="0" containsString="0" containsNumber="1" minValue="-22624.38" maxValue="391520497.05000001"/>
    </cacheField>
    <cacheField name="Disponible/Subejercicio" numFmtId="4">
      <sharedItems containsSemiMixedTypes="0" containsString="0" containsNumber="1" minValue="0" maxValue="133808601.59"/>
    </cacheField>
    <cacheField name="Incremento" numFmtId="4">
      <sharedItems containsString="0" containsBlank="1" containsNumber="1" minValue="0" maxValue="87199793.900000006"/>
    </cacheField>
    <cacheField name="Disminución" numFmtId="4">
      <sharedItems containsString="0" containsBlank="1" containsNumber="1" minValue="0" maxValue="37335552.660000026"/>
    </cacheField>
    <cacheField name="Incremento / Disminución" numFmtId="4">
      <sharedItems containsSemiMixedTypes="0" containsString="0" containsNumber="1" minValue="-37335552.660000026" maxValue="87199793.900000006"/>
    </cacheField>
    <cacheField name="4ta Modificación" numFmtId="4">
      <sharedItems containsSemiMixedTypes="0" containsString="0" containsNumber="1" minValue="0" maxValue="391584817.69999999"/>
    </cacheField>
    <cacheField name="Nuevo Saldo" numFmtId="4">
      <sharedItems containsSemiMixedTypes="0" containsString="0" containsNumber="1" minValue="-14628168.560000032" maxValue="168808601.58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8"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100"/>
    <s v="REMUNERACIONES AL PERSONAL DE CARACTER PERMANENTE"/>
    <n v="1110"/>
    <s v="SERVICIOS PERSONALES"/>
    <x v="0"/>
    <x v="0"/>
    <n v="1"/>
    <s v="PLANTILLA"/>
    <n v="8492637.0999999996"/>
    <n v="14346945"/>
    <n v="8492637.0999999996"/>
    <n v="8492637.0999999996"/>
    <n v="8492637.0999999996"/>
    <n v="8492637.0999999996"/>
    <n v="8492637.0999999996"/>
    <n v="0"/>
    <m/>
    <m/>
    <n v="0"/>
    <n v="8492637.0999999996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100"/>
    <s v="REMUNERACIONES AL PERSONAL DE CARACTER PERMANENTE"/>
    <n v="1110"/>
    <s v="SERVICIOS PERSONALES"/>
    <x v="0"/>
    <x v="0"/>
    <n v="1"/>
    <s v="PLANTILLA"/>
    <n v="5454324.0999999996"/>
    <n v="0"/>
    <n v="2323413.6"/>
    <n v="2323413.6"/>
    <n v="2323413.6"/>
    <n v="2323413.6"/>
    <n v="2323413.6"/>
    <n v="3130910.4999999995"/>
    <m/>
    <m/>
    <n v="0"/>
    <n v="5454324.0999999996"/>
    <n v="3130910.4999999995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100"/>
    <s v="REMUNERACIONES AL PERSONAL DE CARACTER PERMANENTE"/>
    <n v="1110"/>
    <s v="SERVICIOS PERSONALES"/>
    <x v="0"/>
    <x v="0"/>
    <n v="1"/>
    <s v="PLANTILLA"/>
    <n v="400000"/>
    <n v="0"/>
    <n v="0"/>
    <n v="0"/>
    <n v="0"/>
    <n v="0"/>
    <n v="0"/>
    <n v="400000"/>
    <m/>
    <m/>
    <n v="0"/>
    <n v="400000"/>
    <n v="40000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100"/>
    <s v="REMUNERACIONES AL PERSONAL DE CARACTER PERMANENTE"/>
    <n v="1130"/>
    <s v="SERVICIOS PERSONALES"/>
    <x v="1"/>
    <x v="1"/>
    <n v="1"/>
    <s v="PLANTILLA"/>
    <n v="391584817.69999999"/>
    <n v="669497019"/>
    <n v="391529292.26999998"/>
    <n v="391529292.26999998"/>
    <n v="391529292.26999998"/>
    <n v="391520497.05000001"/>
    <n v="391520497.05000001"/>
    <n v="55525.430000007153"/>
    <m/>
    <m/>
    <n v="0"/>
    <n v="391584817.69999999"/>
    <n v="55525.430000007153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100"/>
    <s v="REMUNERACIONES AL PERSONAL DE CARACTER PERMANENTE"/>
    <n v="1130"/>
    <s v="SERVICIOS PERSONALES"/>
    <x v="1"/>
    <x v="1"/>
    <n v="1"/>
    <s v="PLANTILLA"/>
    <n v="240706488.65000001"/>
    <n v="0"/>
    <n v="106897887.06"/>
    <n v="106897887.06"/>
    <n v="106897887.06"/>
    <n v="106893268.23999999"/>
    <n v="106893268.23999999"/>
    <n v="133808601.59"/>
    <n v="35000000"/>
    <n v="0"/>
    <n v="35000000"/>
    <n v="275706488.64999998"/>
    <n v="168808601.58999997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100"/>
    <s v="REMUNERACIONES AL PERSONAL DE CARACTER PERMANENTE"/>
    <n v="1130"/>
    <s v="SERVICIOS PERSONALES"/>
    <x v="1"/>
    <x v="1"/>
    <n v="3"/>
    <s v="COMISARIA"/>
    <n v="37478348.009999998"/>
    <n v="0"/>
    <n v="37478348.009999998"/>
    <n v="37478348.009999998"/>
    <n v="37478348.009999998"/>
    <n v="37478348.009999998"/>
    <n v="37478348.009999998"/>
    <n v="0"/>
    <m/>
    <m/>
    <n v="0"/>
    <n v="37478348.009999998"/>
    <n v="0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100"/>
    <s v="REMUNERACIONES AL PERSONAL DE CARACTER PERMANENTE"/>
    <n v="1130"/>
    <s v="SERVICIOS PERSONALES"/>
    <x v="1"/>
    <x v="1"/>
    <n v="3"/>
    <s v="COMISARIA"/>
    <n v="69842860.419999987"/>
    <n v="0"/>
    <n v="30182368.84"/>
    <n v="30182368.84"/>
    <n v="30182368.84"/>
    <n v="30182368.84"/>
    <n v="30182368.84"/>
    <n v="39660491.579999983"/>
    <m/>
    <m/>
    <n v="0"/>
    <n v="69842860.419999987"/>
    <n v="39660491.579999983"/>
  </r>
  <r>
    <s v="1.6-01-25"/>
    <x v="2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100"/>
    <s v="REMUNERACIONES AL PERSONAL DE CARACTER PERMANENTE"/>
    <n v="1130"/>
    <s v="SERVICIOS PERSONALES"/>
    <x v="1"/>
    <x v="1"/>
    <n v="3"/>
    <s v="COMISARIA"/>
    <n v="75459130.170000002"/>
    <n v="213089057"/>
    <n v="75459130.170000002"/>
    <n v="75459130.170000002"/>
    <n v="75459130.170000002"/>
    <n v="75459130.170000002"/>
    <n v="75459130.170000002"/>
    <n v="0"/>
    <m/>
    <m/>
    <n v="0"/>
    <n v="75459130.170000002"/>
    <n v="0"/>
  </r>
  <r>
    <s v="1.6-01-25"/>
    <x v="2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100"/>
    <s v="REMUNERACIONES AL PERSONAL DE CARACTER PERMANENTE"/>
    <n v="1130"/>
    <s v="SERVICIOS PERSONALES"/>
    <x v="1"/>
    <x v="1"/>
    <n v="3"/>
    <s v="COMISARIA"/>
    <n v="16685283.300000008"/>
    <n v="0"/>
    <n v="0"/>
    <n v="0"/>
    <n v="0"/>
    <n v="0"/>
    <n v="0"/>
    <n v="16685283.300000008"/>
    <m/>
    <m/>
    <n v="0"/>
    <n v="16685283.300000008"/>
    <n v="16685283.30000000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100"/>
    <s v="REMUNERACIONES AL PERSONAL DE CARACTER PERMANENTE"/>
    <n v="1130"/>
    <s v="SERVICIOS PERSONALES"/>
    <x v="1"/>
    <x v="1"/>
    <n v="1"/>
    <s v="PLANTILLA"/>
    <n v="35000000"/>
    <n v="0"/>
    <n v="-12150.4"/>
    <n v="-12150.4"/>
    <n v="-12150.4"/>
    <n v="-12150.4"/>
    <n v="-12150.4"/>
    <n v="35012150.399999999"/>
    <n v="0"/>
    <n v="35000000"/>
    <n v="-35000000"/>
    <n v="0"/>
    <n v="12150.4"/>
  </r>
  <r>
    <s v="2.6-06-25"/>
    <x v="3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200"/>
    <s v="REMUNERACIONES AL PERSONAL DE CARACTER TRANSITORIO"/>
    <n v="1210"/>
    <s v="SERVICIOS PERSONALES"/>
    <x v="2"/>
    <x v="2"/>
    <n v="60"/>
    <s v="EDUCANDO PARA LA IGUALDAD"/>
    <n v="0"/>
    <n v="0"/>
    <n v="0"/>
    <n v="0"/>
    <n v="0"/>
    <n v="0"/>
    <n v="0"/>
    <n v="0"/>
    <n v="210000"/>
    <n v="0"/>
    <n v="210000"/>
    <n v="210000"/>
    <n v="210000"/>
  </r>
  <r>
    <s v="2.6-06-25"/>
    <x v="3"/>
    <s v="Si"/>
    <x v="0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1"/>
    <x v="1"/>
    <n v="2100"/>
    <s v="MATERIALES DE ADMINISTRACION, EMISION DE DOCUMENTOS Y ARTICULOS OFICIALES"/>
    <n v="2140"/>
    <s v="MATERIALES Y SUMINISTROS"/>
    <x v="3"/>
    <x v="3"/>
    <n v="60"/>
    <s v="EDUCANDO PARA LA IGUALDAD"/>
    <n v="2500"/>
    <n v="0"/>
    <n v="1260.54"/>
    <n v="0"/>
    <n v="0"/>
    <n v="0"/>
    <n v="0"/>
    <n v="1239.46"/>
    <m/>
    <m/>
    <n v="0"/>
    <n v="2500"/>
    <n v="1239.46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200"/>
    <s v="REMUNERACIONES AL PERSONAL DE CARACTER TRANSITORIO"/>
    <n v="1210"/>
    <s v="SERVICIOS PERSONALES"/>
    <x v="2"/>
    <x v="2"/>
    <n v="2"/>
    <s v="EVENTUAL"/>
    <n v="949002.65"/>
    <n v="6052682"/>
    <n v="949002.65"/>
    <n v="949002.65"/>
    <n v="949002.65"/>
    <n v="949002.65"/>
    <n v="949002.65"/>
    <n v="0"/>
    <m/>
    <m/>
    <n v="0"/>
    <n v="949002.65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200"/>
    <s v="REMUNERACIONES AL PERSONAL DE CARACTER TRANSITORIO"/>
    <n v="1210"/>
    <s v="SERVICIOS PERSONALES"/>
    <x v="2"/>
    <x v="2"/>
    <n v="2"/>
    <s v="EVENTUAL"/>
    <n v="7103679.3499999996"/>
    <n v="0"/>
    <n v="1611353.32"/>
    <n v="1611353.32"/>
    <n v="1611353.32"/>
    <n v="1611353.32"/>
    <n v="1611353.32"/>
    <n v="5492326.0299999993"/>
    <m/>
    <m/>
    <n v="0"/>
    <n v="7103679.3499999996"/>
    <n v="5492326.0299999993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200"/>
    <s v="REMUNERACIONES AL PERSONAL DE CARACTER TRANSITORIO"/>
    <n v="1220"/>
    <s v="SERVICIOS PERSONALES"/>
    <x v="4"/>
    <x v="4"/>
    <n v="2"/>
    <s v="EVENTUAL"/>
    <n v="19150970.760000002"/>
    <n v="1237440.08"/>
    <n v="19150970.760000002"/>
    <n v="19150970.760000002"/>
    <n v="19150970.760000002"/>
    <n v="19150970.760000002"/>
    <n v="19150970.760000002"/>
    <n v="0"/>
    <m/>
    <m/>
    <n v="0"/>
    <n v="19150970.760000002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200"/>
    <s v="REMUNERACIONES AL PERSONAL DE CARACTER TRANSITORIO"/>
    <n v="1220"/>
    <s v="SERVICIOS PERSONALES"/>
    <x v="4"/>
    <x v="4"/>
    <n v="2"/>
    <s v="EVENTUAL"/>
    <n v="30306762.390000001"/>
    <n v="0"/>
    <n v="15727211.869999999"/>
    <n v="15727211.869999999"/>
    <n v="15727211.869999999"/>
    <n v="15727211.869999999"/>
    <n v="15727211.869999999"/>
    <n v="14579550.520000001"/>
    <m/>
    <m/>
    <n v="0"/>
    <n v="30306762.390000001"/>
    <n v="14579550.520000001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200"/>
    <s v="REMUNERACIONES AL PERSONAL DE CARACTER TRANSITORIO"/>
    <n v="1220"/>
    <s v="SERVICIOS PERSONALES"/>
    <x v="4"/>
    <x v="4"/>
    <n v="2"/>
    <s v="EVENTUAL"/>
    <n v="37780162.590000004"/>
    <n v="40995131.840000004"/>
    <n v="37779695.920000002"/>
    <n v="37779695.920000002"/>
    <n v="37779695.920000002"/>
    <n v="37779695.920000002"/>
    <n v="37779695.920000002"/>
    <n v="466.67000000178814"/>
    <m/>
    <m/>
    <n v="0"/>
    <n v="37780162.590000004"/>
    <n v="466.67000000178814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200"/>
    <s v="REMUNERACIONES AL PERSONAL DE CARACTER TRANSITORIO"/>
    <n v="1220"/>
    <s v="SERVICIOS PERSONALES"/>
    <x v="4"/>
    <x v="4"/>
    <n v="2"/>
    <s v="EVENTUAL"/>
    <n v="2076257.67"/>
    <n v="0"/>
    <n v="-22624.38"/>
    <n v="-22624.38"/>
    <n v="-22624.38"/>
    <n v="-22624.38"/>
    <n v="-22624.38"/>
    <n v="2098882.0499999998"/>
    <m/>
    <m/>
    <n v="0"/>
    <n v="2076257.67"/>
    <n v="2098882.049999999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200"/>
    <s v="REMUNERACIONES AL PERSONAL DE CARACTER TRANSITORIO"/>
    <n v="1220"/>
    <s v="SERVICIOS PERSONALES"/>
    <x v="4"/>
    <x v="4"/>
    <n v="2"/>
    <s v="EVENTUAL"/>
    <n v="0"/>
    <n v="710868.08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200"/>
    <s v="REMUNERACIONES AL PERSONAL DE CARACTER TRANSITORIO"/>
    <n v="1230"/>
    <s v="SERVICIOS PERSONALES"/>
    <x v="5"/>
    <x v="5"/>
    <n v="2"/>
    <s v="EVENTUAL"/>
    <n v="0"/>
    <n v="264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200"/>
    <s v="REMUNERACIONES AL PERSONAL DE CARACTER TRANSITORIO"/>
    <n v="1230"/>
    <s v="SERVICIOS PERSONALES"/>
    <x v="5"/>
    <x v="5"/>
    <n v="2"/>
    <s v="EVENTUAL"/>
    <n v="26400"/>
    <n v="0"/>
    <n v="0"/>
    <n v="0"/>
    <n v="0"/>
    <n v="0"/>
    <n v="0"/>
    <n v="26400"/>
    <m/>
    <m/>
    <n v="0"/>
    <n v="26400"/>
    <n v="2640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21"/>
    <s v="SERVICIOS PERSONALES"/>
    <x v="6"/>
    <x v="6"/>
    <n v="1"/>
    <s v="PLANTILLA"/>
    <n v="6468088.8200000003"/>
    <n v="9497844.4000000004"/>
    <n v="6456667.4100000001"/>
    <n v="6456667.4100000001"/>
    <n v="6456667.4100000001"/>
    <n v="6447000.8399999999"/>
    <n v="6447000.8399999999"/>
    <n v="11421.410000000149"/>
    <m/>
    <m/>
    <n v="0"/>
    <n v="6468088.8200000003"/>
    <n v="11421.410000000149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300"/>
    <s v="REMUNERACIONES ADICIONALES Y ESPECIALES"/>
    <n v="1321"/>
    <s v="SERVICIOS PERSONALES"/>
    <x v="6"/>
    <x v="6"/>
    <n v="1"/>
    <s v="PLANTILLA"/>
    <n v="2999109.34"/>
    <n v="0"/>
    <n v="49676.28"/>
    <n v="49676.28"/>
    <n v="49676.28"/>
    <n v="41060.089999999997"/>
    <n v="41060.089999999997"/>
    <n v="2949433.06"/>
    <m/>
    <m/>
    <n v="0"/>
    <n v="2999109.34"/>
    <n v="2949433.06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21"/>
    <s v="SERVICIOS PERSONALES"/>
    <x v="6"/>
    <x v="6"/>
    <n v="2"/>
    <s v="EVENTUAL"/>
    <n v="516247.64"/>
    <n v="596425.6"/>
    <n v="514896.52"/>
    <n v="514896.52"/>
    <n v="514896.52"/>
    <n v="513924.29"/>
    <n v="513924.29"/>
    <n v="1351.1199999999953"/>
    <m/>
    <m/>
    <n v="0"/>
    <n v="516247.64"/>
    <n v="1351.1199999999953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300"/>
    <s v="REMUNERACIONES ADICIONALES Y ESPECIALES"/>
    <n v="1321"/>
    <s v="SERVICIOS PERSONALES"/>
    <x v="6"/>
    <x v="6"/>
    <n v="2"/>
    <s v="EVENTUAL"/>
    <n v="1069046.6499999999"/>
    <n v="0"/>
    <n v="12266.96"/>
    <n v="12266.96"/>
    <n v="12266.96"/>
    <n v="11283.61"/>
    <n v="11283.61"/>
    <n v="1056779.69"/>
    <m/>
    <m/>
    <n v="0"/>
    <n v="1069046.6499999999"/>
    <n v="1056779.69"/>
  </r>
  <r>
    <s v="1.6-01-25"/>
    <x v="2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300"/>
    <s v="REMUNERACIONES ADICIONALES Y ESPECIALES"/>
    <n v="1321"/>
    <s v="SERVICIOS PERSONALES"/>
    <x v="6"/>
    <x v="6"/>
    <n v="3"/>
    <s v="COMISARIA"/>
    <n v="2414843.81"/>
    <n v="2959570"/>
    <n v="2414843.81"/>
    <n v="2414843.81"/>
    <n v="2414843.81"/>
    <n v="2414843.81"/>
    <n v="2414843.81"/>
    <n v="0"/>
    <m/>
    <m/>
    <n v="0"/>
    <n v="2414843.81"/>
    <n v="0"/>
  </r>
  <r>
    <s v="1.6-01-25"/>
    <x v="2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300"/>
    <s v="REMUNERACIONES ADICIONALES Y ESPECIALES"/>
    <n v="1321"/>
    <s v="SERVICIOS PERSONALES"/>
    <x v="6"/>
    <x v="6"/>
    <n v="3"/>
    <s v="COMISARIA"/>
    <n v="355512.05"/>
    <n v="0"/>
    <n v="0"/>
    <n v="0"/>
    <n v="0"/>
    <n v="0"/>
    <n v="0"/>
    <n v="355512.05"/>
    <m/>
    <m/>
    <n v="0"/>
    <n v="355512.05"/>
    <n v="355512.05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22"/>
    <s v="SERVICIOS PERSONALES"/>
    <x v="7"/>
    <x v="7"/>
    <n v="1"/>
    <s v="PLANTILLA"/>
    <n v="8543520.2400000002"/>
    <n v="94978329"/>
    <n v="2757303.85"/>
    <n v="2757303.85"/>
    <n v="2757303.85"/>
    <n v="2648977.46"/>
    <n v="2648977.46"/>
    <n v="5786216.3900000006"/>
    <m/>
    <m/>
    <n v="0"/>
    <n v="8543520.2400000002"/>
    <n v="5786216.3900000006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22"/>
    <s v="SERVICIOS PERSONALES"/>
    <x v="7"/>
    <x v="7"/>
    <n v="2"/>
    <s v="EVENTUAL"/>
    <n v="37330.28"/>
    <n v="0"/>
    <n v="37330.28"/>
    <n v="37330.28"/>
    <n v="37330.28"/>
    <n v="37330.28"/>
    <n v="37330.28"/>
    <n v="0"/>
    <m/>
    <m/>
    <n v="0"/>
    <n v="37330.28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300"/>
    <s v="REMUNERACIONES ADICIONALES Y ESPECIALES"/>
    <n v="1322"/>
    <s v="SERVICIOS PERSONALES"/>
    <x v="7"/>
    <x v="7"/>
    <n v="1"/>
    <s v="PLANTILLA"/>
    <n v="86128461.359999999"/>
    <n v="0"/>
    <n v="860631.77"/>
    <n v="860631.77"/>
    <n v="860631.77"/>
    <n v="722216.65"/>
    <n v="722216.65"/>
    <n v="85267829.590000004"/>
    <m/>
    <m/>
    <n v="0"/>
    <n v="86128461.359999999"/>
    <n v="85267829.590000004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300"/>
    <s v="REMUNERACIONES ADICIONALES Y ESPECIALES"/>
    <n v="1322"/>
    <s v="SERVICIOS PERSONALES"/>
    <x v="7"/>
    <x v="7"/>
    <n v="2"/>
    <s v="EVENTUAL"/>
    <n v="14389442.25"/>
    <n v="0"/>
    <n v="3605054.17"/>
    <n v="3605054.17"/>
    <n v="3605054.17"/>
    <n v="3593137.32"/>
    <n v="3593137.32"/>
    <n v="10784388.08"/>
    <m/>
    <m/>
    <n v="0"/>
    <n v="14389442.25"/>
    <n v="10784388.08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300"/>
    <s v="REMUNERACIONES ADICIONALES Y ESPECIALES"/>
    <n v="1322"/>
    <s v="SERVICIOS PERSONALES"/>
    <x v="7"/>
    <x v="7"/>
    <n v="3"/>
    <s v="COMISARIA"/>
    <n v="0"/>
    <n v="29595702"/>
    <n v="0"/>
    <n v="0"/>
    <n v="0"/>
    <n v="0"/>
    <n v="0"/>
    <n v="0"/>
    <m/>
    <m/>
    <n v="0"/>
    <n v="0"/>
    <n v="0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300"/>
    <s v="REMUNERACIONES ADICIONALES Y ESPECIALES"/>
    <n v="1322"/>
    <s v="SERVICIOS PERSONALES"/>
    <x v="7"/>
    <x v="7"/>
    <n v="3"/>
    <s v="COMISARIA"/>
    <n v="27703558.600000001"/>
    <n v="0"/>
    <n v="2288171.61"/>
    <n v="2288171.61"/>
    <n v="2288171.61"/>
    <n v="2288171.61"/>
    <n v="2288171.61"/>
    <n v="25415386.990000002"/>
    <m/>
    <m/>
    <n v="0"/>
    <n v="27703558.600000001"/>
    <n v="25415386.990000002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22"/>
    <s v="SERVICIOS PERSONALES"/>
    <x v="7"/>
    <x v="7"/>
    <n v="2"/>
    <s v="EVENTUAL"/>
    <n v="238740.71"/>
    <n v="245185.92000000001"/>
    <n v="229940.22"/>
    <n v="229940.22"/>
    <n v="229940.22"/>
    <n v="219523.5"/>
    <n v="219523.5"/>
    <n v="8800.4899999999907"/>
    <m/>
    <m/>
    <n v="0"/>
    <n v="238740.71"/>
    <n v="8800.4899999999907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22"/>
    <s v="SERVICIOS PERSONALES"/>
    <x v="7"/>
    <x v="7"/>
    <n v="1"/>
    <s v="PLANTILLA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22"/>
    <s v="SERVICIOS PERSONALES"/>
    <x v="7"/>
    <x v="7"/>
    <n v="2"/>
    <s v="EVENTUAL"/>
    <n v="0"/>
    <n v="5719181.0800000001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300"/>
    <s v="REMUNERACIONES ADICIONALES Y ESPECIALES"/>
    <n v="1322"/>
    <s v="SERVICIOS PERSONALES"/>
    <x v="7"/>
    <x v="7"/>
    <n v="2"/>
    <s v="EVENTUAL"/>
    <n v="1187429.69"/>
    <n v="0"/>
    <n v="0"/>
    <n v="0"/>
    <n v="0"/>
    <n v="0"/>
    <n v="0"/>
    <n v="1187429.69"/>
    <m/>
    <m/>
    <n v="0"/>
    <n v="1187429.69"/>
    <n v="1187429.69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30"/>
    <s v="SERVICIOS PERSONALES"/>
    <x v="8"/>
    <x v="8"/>
    <n v="1"/>
    <s v="PLANTILLA"/>
    <n v="554327.31000000006"/>
    <n v="0"/>
    <n v="554327.31000000006"/>
    <n v="554327.31000000006"/>
    <n v="554327.31000000006"/>
    <n v="554327.31000000006"/>
    <n v="554327.31000000006"/>
    <n v="0"/>
    <m/>
    <m/>
    <n v="0"/>
    <n v="554327.31000000006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30"/>
    <s v="SERVICIOS PERSONALES"/>
    <x v="8"/>
    <x v="8"/>
    <n v="2"/>
    <s v="EVENTUAL"/>
    <n v="0"/>
    <n v="7300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300"/>
    <s v="REMUNERACIONES ADICIONALES Y ESPECIALES"/>
    <n v="1330"/>
    <s v="SERVICIOS PERSONALES"/>
    <x v="8"/>
    <x v="8"/>
    <n v="1"/>
    <s v="PLANTILLA"/>
    <n v="175672.69"/>
    <n v="0"/>
    <n v="0"/>
    <n v="0"/>
    <n v="0"/>
    <n v="0"/>
    <n v="0"/>
    <n v="175672.69"/>
    <m/>
    <m/>
    <n v="0"/>
    <n v="175672.69"/>
    <n v="175672.69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300"/>
    <s v="REMUNERACIONES ADICIONALES Y ESPECIALES"/>
    <n v="1340"/>
    <s v="COMPENSACIONES"/>
    <x v="9"/>
    <x v="9"/>
    <n v="3"/>
    <s v="COMISARIA"/>
    <n v="0"/>
    <n v="0"/>
    <n v="0"/>
    <n v="0"/>
    <n v="0"/>
    <n v="0"/>
    <n v="0"/>
    <n v="0"/>
    <m/>
    <m/>
    <n v="0"/>
    <n v="0"/>
    <n v="0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40"/>
    <s v="COMPENSACIONES"/>
    <x v="9"/>
    <x v="9"/>
    <n v="0"/>
    <s v="SIN DESCRIPCIÓN PARA DESTINOS 00"/>
    <n v="725191.4"/>
    <n v="0"/>
    <n v="725191.4"/>
    <n v="725191.4"/>
    <n v="725191.4"/>
    <n v="725191.4"/>
    <n v="725191.4"/>
    <n v="0"/>
    <m/>
    <m/>
    <n v="0"/>
    <n v="725191.4"/>
    <n v="0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40"/>
    <s v="COMPENSACIONES"/>
    <x v="9"/>
    <x v="9"/>
    <n v="1"/>
    <s v="PLANTILLA"/>
    <n v="0"/>
    <n v="0"/>
    <n v="0"/>
    <n v="0"/>
    <n v="0"/>
    <n v="0"/>
    <n v="0"/>
    <n v="0"/>
    <m/>
    <m/>
    <n v="0"/>
    <n v="0"/>
    <n v="0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40"/>
    <s v="COMPENSACIONES"/>
    <x v="9"/>
    <x v="9"/>
    <n v="2"/>
    <s v="EVENTUAL"/>
    <n v="0"/>
    <n v="1500000"/>
    <n v="0"/>
    <n v="0"/>
    <n v="0"/>
    <n v="0"/>
    <n v="0"/>
    <n v="0"/>
    <m/>
    <m/>
    <n v="0"/>
    <n v="0"/>
    <n v="0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300"/>
    <s v="REMUNERACIONES ADICIONALES Y ESPECIALES"/>
    <n v="1340"/>
    <s v="COMPENSACIONES"/>
    <x v="9"/>
    <x v="9"/>
    <n v="0"/>
    <s v="SIN DESCRIPCIÓN PARA DESTINOS 00"/>
    <n v="774808.6"/>
    <n v="0"/>
    <n v="487796.8"/>
    <n v="487796.8"/>
    <n v="487796.8"/>
    <n v="487796.8"/>
    <n v="487796.8"/>
    <n v="287011.8"/>
    <m/>
    <m/>
    <n v="0"/>
    <n v="774808.6"/>
    <n v="287011.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300"/>
    <s v="REMUNERACIONES ADICIONALES Y ESPECIALES"/>
    <n v="1340"/>
    <s v="COMPENSACIONES"/>
    <x v="9"/>
    <x v="9"/>
    <n v="2"/>
    <s v="EVENTUAL"/>
    <n v="0"/>
    <n v="0"/>
    <n v="0"/>
    <n v="0"/>
    <n v="0"/>
    <n v="0"/>
    <n v="0"/>
    <n v="0"/>
    <m/>
    <m/>
    <n v="0"/>
    <n v="0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10"/>
    <s v="SERVICIOS PERSONALES"/>
    <x v="10"/>
    <x v="10"/>
    <n v="1"/>
    <s v="PLANTILLA"/>
    <n v="30764225.109999999"/>
    <n v="41030639.359999999"/>
    <n v="30764225.109999999"/>
    <n v="30764225.109999999"/>
    <n v="30764225.109999999"/>
    <n v="30764225.109999999"/>
    <n v="30764225.109999999"/>
    <n v="0"/>
    <m/>
    <m/>
    <n v="0"/>
    <n v="30764225.109999999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10"/>
    <s v="SERVICIOS PERSONALES"/>
    <x v="10"/>
    <x v="10"/>
    <n v="2"/>
    <s v="EVENTUAL"/>
    <n v="3493236.12"/>
    <n v="2576604.64"/>
    <n v="3493236.12"/>
    <n v="3493236.12"/>
    <n v="3493236.12"/>
    <n v="3493236.12"/>
    <n v="3493236.12"/>
    <n v="0"/>
    <m/>
    <m/>
    <n v="0"/>
    <n v="3493236.12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10"/>
    <s v="SERVICIOS PERSONALES"/>
    <x v="10"/>
    <x v="10"/>
    <n v="1"/>
    <s v="PLANTILLA"/>
    <n v="18102008.260000002"/>
    <n v="0"/>
    <n v="3918605.61"/>
    <n v="3918605.61"/>
    <n v="3918605.61"/>
    <n v="3918605.61"/>
    <n v="3918605.61"/>
    <n v="14183402.650000002"/>
    <m/>
    <m/>
    <n v="0"/>
    <n v="18102008.260000002"/>
    <n v="14183402.650000002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10"/>
    <s v="SERVICIOS PERSONALES"/>
    <x v="10"/>
    <x v="10"/>
    <n v="2"/>
    <s v="EVENTUAL"/>
    <n v="1865613.08"/>
    <n v="0"/>
    <n v="675122.39"/>
    <n v="675122.39"/>
    <n v="675122.39"/>
    <n v="675122.39"/>
    <n v="675122.39"/>
    <n v="1190490.69"/>
    <m/>
    <m/>
    <n v="0"/>
    <n v="1865613.08"/>
    <n v="1190490.69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400"/>
    <s v="SEGURIDAD SOCIAL"/>
    <n v="1410"/>
    <s v="SERVICIOS PERSONALES"/>
    <x v="10"/>
    <x v="10"/>
    <n v="3"/>
    <s v="COMISARIA"/>
    <n v="0"/>
    <n v="12785343"/>
    <n v="0"/>
    <n v="0"/>
    <n v="0"/>
    <n v="0"/>
    <n v="0"/>
    <n v="0"/>
    <m/>
    <m/>
    <n v="0"/>
    <n v="0"/>
    <n v="0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400"/>
    <s v="SEGURIDAD SOCIAL"/>
    <n v="1410"/>
    <s v="SERVICIOS PERSONALES"/>
    <x v="10"/>
    <x v="10"/>
    <n v="3"/>
    <s v="COMISARIA"/>
    <n v="0"/>
    <n v="0"/>
    <n v="0"/>
    <n v="0"/>
    <n v="0"/>
    <n v="0"/>
    <n v="0"/>
    <n v="0"/>
    <m/>
    <m/>
    <n v="0"/>
    <n v="0"/>
    <n v="0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10"/>
    <s v="SERVICIOS PERSONALES"/>
    <x v="10"/>
    <x v="10"/>
    <n v="2"/>
    <s v="EVENTUAL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10"/>
    <s v="SERVICIOS PERSONALES"/>
    <x v="10"/>
    <x v="10"/>
    <n v="1"/>
    <s v="PLANTILLA"/>
    <n v="4000000"/>
    <n v="0"/>
    <n v="115085.99"/>
    <n v="115085.99"/>
    <n v="115085.99"/>
    <n v="115085.99"/>
    <n v="115085.99"/>
    <n v="3884914.01"/>
    <m/>
    <m/>
    <n v="0"/>
    <n v="4000000"/>
    <n v="3884914.01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20"/>
    <s v="APORTACIONES A FONDOS DE VIVIENDA"/>
    <x v="11"/>
    <x v="11"/>
    <n v="1"/>
    <s v="PLANTILLA"/>
    <n v="12958641.289999999"/>
    <n v="20515317.440000001"/>
    <n v="12957250.689999999"/>
    <n v="12957250.689999999"/>
    <n v="12957250.689999999"/>
    <n v="12957250.689999999"/>
    <n v="12957250.689999999"/>
    <n v="1390.5999999996275"/>
    <m/>
    <m/>
    <n v="0"/>
    <n v="12958641.289999999"/>
    <n v="1390.5999999996275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20"/>
    <s v="APORTACIONES A FONDOS DE VIVIENDA"/>
    <x v="11"/>
    <x v="11"/>
    <n v="1"/>
    <s v="PLANTILLA"/>
    <n v="7490506.7300000004"/>
    <n v="0"/>
    <n v="3288061.4"/>
    <n v="3288061.4"/>
    <n v="3288061.4"/>
    <n v="3288061.4"/>
    <n v="3288061.4"/>
    <n v="4202445.33"/>
    <m/>
    <m/>
    <n v="0"/>
    <n v="7490506.7300000004"/>
    <n v="4202445.33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400"/>
    <s v="SEGURIDAD SOCIAL"/>
    <n v="1420"/>
    <s v="APORTACIONES A FONDOS DE VIVIENDA"/>
    <x v="11"/>
    <x v="11"/>
    <n v="3"/>
    <s v="COMISARIA"/>
    <n v="2487815.65"/>
    <n v="6392672"/>
    <n v="2487815.65"/>
    <n v="2487815.65"/>
    <n v="2487815.65"/>
    <n v="2487815.65"/>
    <n v="2487815.65"/>
    <n v="0"/>
    <m/>
    <m/>
    <n v="0"/>
    <n v="2487815.65"/>
    <n v="0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400"/>
    <s v="SEGURIDAD SOCIAL"/>
    <n v="1420"/>
    <s v="APORTACIONES A FONDOS DE VIVIENDA"/>
    <x v="11"/>
    <x v="11"/>
    <n v="3"/>
    <s v="COMISARIA"/>
    <n v="3496153.01"/>
    <n v="0"/>
    <n v="912810.02"/>
    <n v="912810.02"/>
    <n v="912810.02"/>
    <n v="912810.02"/>
    <n v="912810.02"/>
    <n v="2583342.9899999998"/>
    <m/>
    <m/>
    <n v="0"/>
    <n v="3496153.01"/>
    <n v="2583342.9899999998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20"/>
    <s v="APORTACIONES A FONDOS DE VIVIENDA"/>
    <x v="11"/>
    <x v="11"/>
    <n v="2"/>
    <s v="EVENTUAL"/>
    <n v="1713332.44"/>
    <n v="1288304.56"/>
    <n v="1712852.44"/>
    <n v="1712852.44"/>
    <n v="1712852.44"/>
    <n v="1712852.44"/>
    <n v="1712852.44"/>
    <n v="480"/>
    <m/>
    <m/>
    <n v="0"/>
    <n v="1713332.44"/>
    <n v="480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20"/>
    <s v="APORTACIONES A FONDOS DE VIVIENDA"/>
    <x v="11"/>
    <x v="11"/>
    <n v="2"/>
    <s v="EVENTUAL"/>
    <n v="966092.17"/>
    <n v="0"/>
    <n v="474884.29"/>
    <n v="474884.29"/>
    <n v="474884.29"/>
    <n v="474884.29"/>
    <n v="474884.29"/>
    <n v="491207.88000000006"/>
    <m/>
    <m/>
    <n v="0"/>
    <n v="966092.17"/>
    <n v="491207.88000000006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31"/>
    <s v="SERVICIOS PERSONALES"/>
    <x v="12"/>
    <x v="12"/>
    <n v="1"/>
    <s v="PLANTILLA"/>
    <n v="8640304.9399999995"/>
    <n v="13676882.960000001"/>
    <n v="8640304.9399999995"/>
    <n v="8640304.9399999995"/>
    <n v="8640304.9399999995"/>
    <n v="8640304.9399999995"/>
    <n v="8640304.9399999995"/>
    <n v="0"/>
    <m/>
    <m/>
    <n v="0"/>
    <n v="8640304.9399999995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31"/>
    <s v="SERVICIOS PERSONALES"/>
    <x v="12"/>
    <x v="12"/>
    <n v="1"/>
    <s v="PLANTILLA"/>
    <n v="4992460.41"/>
    <n v="0"/>
    <n v="1644605.93"/>
    <n v="1644605.93"/>
    <n v="1644605.93"/>
    <n v="1644605.93"/>
    <n v="1644605.93"/>
    <n v="3347854.4800000004"/>
    <m/>
    <m/>
    <n v="0"/>
    <n v="4992460.41"/>
    <n v="3347854.4800000004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400"/>
    <s v="SEGURIDAD SOCIAL"/>
    <n v="1431"/>
    <s v="SERVICIOS PERSONALES"/>
    <x v="12"/>
    <x v="12"/>
    <n v="3"/>
    <s v="COMISARIA"/>
    <n v="1658589.82"/>
    <n v="4261782"/>
    <n v="1658589.82"/>
    <n v="1658589.82"/>
    <n v="1658589.82"/>
    <n v="1658589.82"/>
    <n v="1658589.82"/>
    <n v="0"/>
    <m/>
    <m/>
    <n v="0"/>
    <n v="1658589.82"/>
    <n v="0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400"/>
    <s v="SEGURIDAD SOCIAL"/>
    <n v="1431"/>
    <s v="SERVICIOS PERSONALES"/>
    <x v="12"/>
    <x v="12"/>
    <n v="3"/>
    <s v="COMISARIA"/>
    <n v="2330722.62"/>
    <n v="0"/>
    <n v="455559.01"/>
    <n v="455559.01"/>
    <n v="455559.01"/>
    <n v="455559.01"/>
    <n v="455559.01"/>
    <n v="1875163.61"/>
    <m/>
    <m/>
    <n v="0"/>
    <n v="2330722.62"/>
    <n v="1875163.61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31"/>
    <s v="SERVICIOS PERSONALES"/>
    <x v="12"/>
    <x v="12"/>
    <n v="2"/>
    <s v="EVENTUAL"/>
    <n v="1142421.19"/>
    <n v="858864.04"/>
    <n v="1142421.19"/>
    <n v="1142421.19"/>
    <n v="1142421.19"/>
    <n v="1142421.19"/>
    <n v="1142421.19"/>
    <n v="0"/>
    <m/>
    <m/>
    <n v="0"/>
    <n v="1142421.19"/>
    <n v="0"/>
  </r>
  <r>
    <s v="1.6-01-25"/>
    <x v="2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31"/>
    <s v="SERVICIOS PERSONALES"/>
    <x v="12"/>
    <x v="12"/>
    <n v="2"/>
    <s v="EVENTUAL"/>
    <n v="643861.88"/>
    <n v="0"/>
    <n v="234970.39"/>
    <n v="234970.39"/>
    <n v="234970.39"/>
    <n v="234970.39"/>
    <n v="234970.39"/>
    <n v="408891.49"/>
    <m/>
    <m/>
    <n v="0"/>
    <n v="643861.88"/>
    <n v="408891.49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32"/>
    <s v="SERVICIOS PERSONALES"/>
    <x v="13"/>
    <x v="13"/>
    <n v="1"/>
    <s v="PLANTILLA"/>
    <n v="78233387.480000004"/>
    <n v="119672681.44"/>
    <n v="78225275.579999998"/>
    <n v="78225275.579999998"/>
    <n v="78225275.579999998"/>
    <n v="78225275.579999998"/>
    <n v="78225275.579999998"/>
    <n v="8111.9000000059605"/>
    <m/>
    <m/>
    <n v="0"/>
    <n v="78233387.480000004"/>
    <n v="8111.9000000059605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32"/>
    <s v="SERVICIOS PERSONALES"/>
    <x v="13"/>
    <x v="13"/>
    <n v="2"/>
    <s v="EVENTUAL"/>
    <n v="9989240.4299999997"/>
    <n v="0"/>
    <n v="9986440.3900000006"/>
    <n v="9986440.3900000006"/>
    <n v="9986440.3900000006"/>
    <n v="9986440.3900000006"/>
    <n v="9986440.3900000006"/>
    <n v="2800.0399999991059"/>
    <m/>
    <m/>
    <n v="0"/>
    <n v="9989240.4299999997"/>
    <n v="2800.0399999991059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32"/>
    <s v="SERVICIOS PERSONALES"/>
    <x v="13"/>
    <x v="13"/>
    <n v="3"/>
    <s v="COMISARIA"/>
    <n v="10529356.359999999"/>
    <n v="0"/>
    <n v="10529356.359999999"/>
    <n v="10529356.359999999"/>
    <n v="10529356.359999999"/>
    <n v="10529356.359999999"/>
    <n v="10529356.359999999"/>
    <n v="0"/>
    <m/>
    <m/>
    <n v="0"/>
    <n v="10529356.359999999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32"/>
    <s v="SERVICIOS PERSONALES"/>
    <x v="13"/>
    <x v="13"/>
    <n v="1"/>
    <s v="PLANTILLA"/>
    <n v="36053309.340000004"/>
    <n v="0"/>
    <n v="19180383.829999998"/>
    <n v="19180383.829999998"/>
    <n v="19180383.829999998"/>
    <n v="19180383.829999998"/>
    <n v="19180383.829999998"/>
    <n v="16872925.510000005"/>
    <m/>
    <m/>
    <n v="0"/>
    <n v="36053309.340000004"/>
    <n v="16872925.510000005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32"/>
    <s v="SERVICIOS PERSONALES"/>
    <x v="13"/>
    <x v="13"/>
    <n v="2"/>
    <s v="EVENTUAL"/>
    <n v="5640736.4199999999"/>
    <n v="0"/>
    <n v="2770181.94"/>
    <n v="2770181.94"/>
    <n v="2770181.94"/>
    <n v="2770181.94"/>
    <n v="2770181.94"/>
    <n v="2870554.48"/>
    <m/>
    <m/>
    <n v="0"/>
    <n v="5640736.4199999999"/>
    <n v="2870554.48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32"/>
    <s v="SERVICIOS PERSONALES"/>
    <x v="13"/>
    <x v="13"/>
    <n v="3"/>
    <s v="COMISARIA"/>
    <n v="23042581.850000001"/>
    <n v="0"/>
    <n v="5324784.8"/>
    <n v="5324784.8"/>
    <n v="5324784.8"/>
    <n v="5324784.8"/>
    <n v="5324784.8"/>
    <n v="17717797.050000001"/>
    <m/>
    <m/>
    <n v="0"/>
    <n v="23042581.850000001"/>
    <n v="17717797.05000000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32"/>
    <s v="SERVICIOS PERSONALES"/>
    <x v="13"/>
    <x v="13"/>
    <n v="2"/>
    <s v="EVENTUAL"/>
    <n v="0"/>
    <n v="7515113.5599999996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400"/>
    <s v="SEGURIDAD SOCIAL"/>
    <n v="1432"/>
    <s v="SERVICIOS PERSONALES"/>
    <x v="13"/>
    <x v="13"/>
    <n v="1"/>
    <s v="PLANTILLA"/>
    <n v="5000000"/>
    <n v="0"/>
    <n v="0"/>
    <n v="0"/>
    <n v="0"/>
    <n v="0"/>
    <n v="0"/>
    <n v="5000000"/>
    <m/>
    <m/>
    <n v="0"/>
    <n v="5000000"/>
    <n v="5000000"/>
  </r>
  <r>
    <s v="1.1-00-25"/>
    <x v="1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400"/>
    <s v="SEGURIDAD SOCIAL"/>
    <n v="1432"/>
    <s v="SERVICIOS PERSONALES"/>
    <x v="13"/>
    <x v="13"/>
    <n v="3"/>
    <s v="COMISARIA"/>
    <n v="1334545.6200000001"/>
    <n v="37290585"/>
    <n v="1334545.6200000001"/>
    <n v="1334545.6200000001"/>
    <n v="1334545.6200000001"/>
    <n v="1334545.6200000001"/>
    <n v="1334545.6200000001"/>
    <n v="0"/>
    <m/>
    <m/>
    <n v="0"/>
    <n v="1334545.6200000001"/>
    <n v="0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400"/>
    <s v="SEGURIDAD SOCIAL"/>
    <n v="1440"/>
    <s v="SERVICIOS PERSONALES"/>
    <x v="14"/>
    <x v="14"/>
    <n v="3"/>
    <s v="COMISARIA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400"/>
    <s v="SEGURIDAD SOCIAL"/>
    <n v="1440"/>
    <s v="SERVICIOS PERSONALES"/>
    <x v="14"/>
    <x v="14"/>
    <n v="2"/>
    <s v="EVENTUAL"/>
    <n v="13356175.300000001"/>
    <n v="15000000"/>
    <n v="13356175.300000001"/>
    <n v="13356175.300000001"/>
    <n v="13356175.300000001"/>
    <n v="13356175.300000001"/>
    <n v="13356175.300000001"/>
    <n v="0"/>
    <m/>
    <m/>
    <n v="0"/>
    <n v="13356175.300000001"/>
    <n v="0"/>
  </r>
  <r>
    <s v="1.1-00-25"/>
    <x v="1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400"/>
    <s v="SEGURIDAD SOCIAL"/>
    <n v="1440"/>
    <s v="SERVICIOS PERSONALES"/>
    <x v="14"/>
    <x v="14"/>
    <n v="3"/>
    <s v="COMISARIA"/>
    <n v="8306768.4900000002"/>
    <n v="9500000"/>
    <n v="8306768.4900000002"/>
    <n v="8306768.4900000002"/>
    <n v="8306768.4900000002"/>
    <n v="8306768.4900000002"/>
    <n v="8306768.4900000002"/>
    <n v="0"/>
    <m/>
    <m/>
    <n v="0"/>
    <n v="8306768.4900000002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500"/>
    <s v="OTRAS PRESTACIONES SOCIALES Y ECONOMICAS"/>
    <n v="1520"/>
    <s v="SERVICIOS PERSONALES"/>
    <x v="15"/>
    <x v="15"/>
    <n v="2"/>
    <s v="EVENTUAL"/>
    <n v="0"/>
    <n v="30000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500"/>
    <s v="OTRAS PRESTACIONES SOCIALES Y ECONOMICAS"/>
    <n v="1520"/>
    <s v="SERVICIOS PERSONALES"/>
    <x v="15"/>
    <x v="15"/>
    <n v="2"/>
    <s v="EVENTUAL"/>
    <n v="1000000"/>
    <n v="0"/>
    <n v="0"/>
    <n v="0"/>
    <n v="0"/>
    <n v="0"/>
    <n v="0"/>
    <n v="1000000"/>
    <m/>
    <m/>
    <n v="0"/>
    <n v="1000000"/>
    <n v="100000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500"/>
    <s v="OTRAS PRESTACIONES SOCIALES Y ECONOMICAS"/>
    <n v="1590"/>
    <s v="SERVICIOS PERSONALES"/>
    <x v="16"/>
    <x v="16"/>
    <n v="1"/>
    <s v="PLANTILLA"/>
    <n v="89834468.019999996"/>
    <n v="86510824.640000001"/>
    <n v="89834468.019999996"/>
    <n v="89834468.019999996"/>
    <n v="63421941.079999998"/>
    <n v="63421941.079999998"/>
    <n v="63421941.079999998"/>
    <n v="0"/>
    <m/>
    <m/>
    <n v="0"/>
    <n v="89834468.019999996"/>
    <n v="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500"/>
    <s v="OTRAS PRESTACIONES SOCIALES Y ECONOMICAS"/>
    <n v="1590"/>
    <s v="SERVICIOS PERSONALES"/>
    <x v="16"/>
    <x v="16"/>
    <n v="1"/>
    <s v="PLANTILLA"/>
    <n v="16320981.949999999"/>
    <n v="0"/>
    <n v="14376368.640000001"/>
    <n v="14376368.640000001"/>
    <n v="14376368.640000001"/>
    <n v="14376368.640000001"/>
    <n v="14376368.640000001"/>
    <n v="1944613.3099999987"/>
    <m/>
    <m/>
    <n v="0"/>
    <n v="16320981.949999999"/>
    <n v="1944613.3099999987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500"/>
    <s v="OTRAS PRESTACIONES SOCIALES Y ECONOMICAS"/>
    <n v="1590"/>
    <s v="SERVICIOS PERSONALES"/>
    <x v="16"/>
    <x v="16"/>
    <n v="3"/>
    <s v="COMISARIA"/>
    <n v="1954400"/>
    <n v="0"/>
    <n v="1954400"/>
    <n v="1954400"/>
    <n v="1954400"/>
    <n v="1954400"/>
    <n v="1954400"/>
    <n v="0"/>
    <m/>
    <m/>
    <n v="0"/>
    <n v="1954400"/>
    <n v="0"/>
  </r>
  <r>
    <s v="1.5-01-25"/>
    <x v="0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500"/>
    <s v="OTRAS PRESTACIONES SOCIALES Y ECONOMICAS"/>
    <n v="1590"/>
    <s v="SERVICIOS PERSONALES"/>
    <x v="16"/>
    <x v="16"/>
    <n v="3"/>
    <s v="COMISARIA"/>
    <n v="1084382.46"/>
    <n v="0"/>
    <n v="992588.77"/>
    <n v="992588.77"/>
    <n v="992588.77"/>
    <n v="992588.77"/>
    <n v="992588.77"/>
    <n v="91793.689999999944"/>
    <m/>
    <m/>
    <n v="0"/>
    <n v="1084382.46"/>
    <n v="91793.689999999944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n v="1500"/>
    <s v="OTRAS PRESTACIONES SOCIALES Y ECONOMICAS"/>
    <n v="1590"/>
    <s v="SERVICIOS PERSONALES"/>
    <x v="16"/>
    <x v="16"/>
    <n v="1"/>
    <s v="PLANTILLA"/>
    <n v="0"/>
    <n v="7502684.3600000003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500"/>
    <s v="OTRAS PRESTACIONES SOCIALES Y ECONOMICAS"/>
    <n v="1590"/>
    <s v="SERVICIOS PERSONALES"/>
    <x v="16"/>
    <x v="16"/>
    <n v="3"/>
    <s v="COMISARIA"/>
    <n v="7721679.2599999998"/>
    <n v="28471763"/>
    <n v="7721679.2599999998"/>
    <n v="7721679.2599999998"/>
    <n v="7721679.2599999998"/>
    <n v="7721679.2599999998"/>
    <n v="7721679.2599999998"/>
    <n v="0"/>
    <m/>
    <m/>
    <n v="0"/>
    <n v="7721679.2599999998"/>
    <n v="0"/>
  </r>
  <r>
    <s v="1.1-00-25"/>
    <x v="1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500"/>
    <s v="OTRAS PRESTACIONES SOCIALES Y ECONOMICAS"/>
    <n v="1590"/>
    <s v="SERVICIOS PERSONALES"/>
    <x v="16"/>
    <x v="16"/>
    <n v="3"/>
    <s v="COMISARIA"/>
    <n v="3000000"/>
    <n v="0"/>
    <n v="0"/>
    <n v="0"/>
    <n v="0"/>
    <n v="0"/>
    <n v="0"/>
    <n v="3000000"/>
    <m/>
    <m/>
    <n v="0"/>
    <n v="3000000"/>
    <n v="3000000"/>
  </r>
  <r>
    <s v="2.6-01-25"/>
    <x v="4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700"/>
    <s v="PAGO DE ESTIMULOS A SERVIDORES PUBLICOS"/>
    <n v="1710"/>
    <s v="ESTÍMULOS"/>
    <x v="17"/>
    <x v="17"/>
    <n v="0"/>
    <s v="SIN DESCRIPCIÓN PARA DESTINOS 00"/>
    <n v="11691383.619999999"/>
    <n v="0"/>
    <n v="11691383.619999999"/>
    <n v="11691383.619999999"/>
    <n v="11691383.619999999"/>
    <n v="11691383.619999999"/>
    <n v="11691383.619999999"/>
    <n v="0"/>
    <m/>
    <m/>
    <n v="0"/>
    <n v="11691383.619999999"/>
    <n v="0"/>
  </r>
  <r>
    <s v="2.6-01-25"/>
    <x v="4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0"/>
    <x v="0"/>
    <n v="1700"/>
    <s v="PAGO DE ESTIMULOS A SERVIDORES PUBLICOS"/>
    <n v="1710"/>
    <s v="ESTÍMULOS"/>
    <x v="17"/>
    <x v="17"/>
    <n v="49"/>
    <s v="COMISIONADOS POLICIA METROPOLITANA"/>
    <n v="1362579.98"/>
    <n v="0"/>
    <n v="1362579.98"/>
    <n v="1362579.98"/>
    <n v="1362579.98"/>
    <n v="1362579.98"/>
    <n v="1362579.98"/>
    <n v="0"/>
    <m/>
    <m/>
    <n v="0"/>
    <n v="1362579.98"/>
    <n v="0"/>
  </r>
  <r>
    <s v="2.6-01-25"/>
    <x v="4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700"/>
    <s v="PAGO DE ESTIMULOS A SERVIDORES PUBLICOS"/>
    <n v="1710"/>
    <s v="ESTÍMULOS"/>
    <x v="17"/>
    <x v="17"/>
    <n v="0"/>
    <s v="SIN DESCRIPCIÓN PARA DESTINOS 00"/>
    <n v="11308616.380000001"/>
    <n v="0"/>
    <n v="3366482.81"/>
    <n v="3366482.81"/>
    <n v="3366482.81"/>
    <n v="3366482.81"/>
    <n v="3366482.81"/>
    <n v="7942133.5700000003"/>
    <m/>
    <m/>
    <n v="0"/>
    <n v="11308616.380000001"/>
    <n v="7942133.5700000003"/>
  </r>
  <r>
    <s v="2.6-01-25"/>
    <x v="4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0"/>
    <x v="0"/>
    <n v="1700"/>
    <s v="PAGO DE ESTIMULOS A SERVIDORES PUBLICOS"/>
    <n v="1710"/>
    <s v="ESTÍMULOS"/>
    <x v="17"/>
    <x v="17"/>
    <n v="49"/>
    <s v="COMISIONADOS POLICIA METROPOLITANA"/>
    <n v="1325820.02"/>
    <n v="0"/>
    <n v="384001.7"/>
    <n v="384001.7"/>
    <n v="384001.7"/>
    <n v="384001.7"/>
    <n v="384001.7"/>
    <n v="941818.32000000007"/>
    <m/>
    <m/>
    <n v="0"/>
    <n v="1325820.02"/>
    <n v="941818.32000000007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100"/>
    <s v="MATERIALES DE ADMINISTRACION, EMISION DE DOCUMENTOS Y ARTICULOS OFICIALES"/>
    <n v="2110"/>
    <s v="MATERIALES Y SUMINISTROS"/>
    <x v="18"/>
    <x v="18"/>
    <n v="0"/>
    <s v="SIN DESCRIPCIÓN PARA DESTINOS 00"/>
    <n v="2330000.06"/>
    <n v="2335000.06"/>
    <n v="52273.01"/>
    <n v="52273.01"/>
    <n v="30221.87"/>
    <n v="30221.87"/>
    <n v="30221.87"/>
    <n v="2277727.0500000003"/>
    <m/>
    <m/>
    <n v="0"/>
    <n v="2330000.06"/>
    <n v="2277727.0500000003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100"/>
    <s v="MATERIALES DE ADMINISTRACION, EMISION DE DOCUMENTOS Y ARTICULOS OFICIALES"/>
    <n v="2110"/>
    <s v="MATERIALES Y SUMINISTROS"/>
    <x v="18"/>
    <x v="18"/>
    <n v="0"/>
    <s v="SIN DESCRIPCIÓN PARA DESTINOS 00"/>
    <n v="2389616.23"/>
    <n v="2500000"/>
    <n v="862402.84"/>
    <n v="862402.84"/>
    <n v="726100.33"/>
    <n v="713070.53"/>
    <n v="713070.53"/>
    <n v="1527213.3900000001"/>
    <m/>
    <m/>
    <n v="0"/>
    <n v="2389616.23"/>
    <n v="1527213.3900000001"/>
  </r>
  <r>
    <s v="2.6-06-25"/>
    <x v="3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100"/>
    <s v="MATERIALES DE ADMINISTRACION, EMISION DE DOCUMENTOS Y ARTICULOS OFICIALES"/>
    <n v="2140"/>
    <s v="MATERIALES Y SUMINISTROS"/>
    <x v="3"/>
    <x v="3"/>
    <n v="60"/>
    <s v="EDUCANDO PARA LA IGUALDAD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5"/>
    <x v="3"/>
    <s v="E"/>
    <s v="Actividades del sector público, que realiza en for"/>
    <s v="03_25"/>
    <x v="3"/>
    <n v="5"/>
    <x v="0"/>
    <n v="4"/>
    <x v="5"/>
    <s v="003_25"/>
    <s v="DESPACHO DE LA SINDICATURA"/>
    <x v="1"/>
    <x v="1"/>
    <n v="2100"/>
    <s v="MATERIALES DE ADMINISTRACION, EMISION DE DOCUMENTOS Y ARTICULOS OFICIALES"/>
    <n v="2110"/>
    <s v="MATERIALES Y SUMINISTROS"/>
    <x v="18"/>
    <x v="18"/>
    <n v="0"/>
    <s v="SIN DESCRIPCIÓN PARA DESTINOS 00"/>
    <n v="20000"/>
    <n v="0"/>
    <n v="7302.99"/>
    <n v="7302.99"/>
    <n v="7302.99"/>
    <n v="7302.99"/>
    <n v="7302.99"/>
    <n v="12697.01"/>
    <m/>
    <m/>
    <n v="0"/>
    <n v="20000"/>
    <n v="12697.01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1"/>
    <x v="1"/>
    <n v="2100"/>
    <s v="MATERIALES DE ADMINISTRACION, EMISION DE DOCUMENTOS Y ARTICULOS OFICIALES"/>
    <n v="2110"/>
    <s v="MATERIALES Y SUMINISTROS"/>
    <x v="18"/>
    <x v="18"/>
    <n v="0"/>
    <s v="SIN DESCRIPCIÓN PARA DESTINOS 00"/>
    <n v="20000"/>
    <n v="0"/>
    <n v="9297.8700000000008"/>
    <n v="9297.8700000000008"/>
    <n v="9297.8700000000008"/>
    <n v="6394.56"/>
    <n v="6394.56"/>
    <n v="10702.13"/>
    <m/>
    <m/>
    <n v="0"/>
    <n v="20000"/>
    <n v="10702.13"/>
  </r>
  <r>
    <s v="2.6-06-25"/>
    <x v="3"/>
    <s v="Si"/>
    <x v="0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1"/>
    <x v="1"/>
    <n v="2100"/>
    <s v="MATERIALES DE ADMINISTRACION, EMISION DE DOCUMENTOS Y ARTICULOS OFICIALES"/>
    <n v="2170"/>
    <s v="MATERIALES Y SUMINISTROS"/>
    <x v="19"/>
    <x v="19"/>
    <n v="60"/>
    <s v="EDUCANDO PARA LA IGUALDAD"/>
    <n v="10600"/>
    <n v="0"/>
    <n v="10427.57"/>
    <n v="0"/>
    <n v="0"/>
    <n v="0"/>
    <n v="0"/>
    <n v="172.43000000000029"/>
    <m/>
    <m/>
    <n v="0"/>
    <n v="10600"/>
    <n v="172.43000000000029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100"/>
    <s v="MATERIALES DE ADMINISTRACION, EMISION DE DOCUMENTOS Y ARTICULOS OFICIALES"/>
    <n v="2110"/>
    <s v="MATERIALES Y SUMINISTROS"/>
    <x v="18"/>
    <x v="18"/>
    <n v="0"/>
    <s v="SIN DESCRIPCIÓN PARA DESTINOS 00"/>
    <n v="3100"/>
    <n v="0"/>
    <n v="1673.5"/>
    <n v="1673.5"/>
    <n v="1673.5"/>
    <n v="1673.5"/>
    <n v="1673.5"/>
    <n v="1426.5"/>
    <m/>
    <m/>
    <n v="0"/>
    <n v="3100"/>
    <n v="1426.5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1"/>
    <x v="1"/>
    <n v="2100"/>
    <s v="MATERIALES DE ADMINISTRACION, EMISION DE DOCUMENTOS Y ARTICULOS OFICIALES"/>
    <n v="2110"/>
    <s v="MATERIALES Y SUMINISTROS"/>
    <x v="18"/>
    <x v="18"/>
    <n v="0"/>
    <s v="SIN DESCRIPCIÓN PARA DESTINOS 00"/>
    <n v="14000"/>
    <n v="0"/>
    <n v="0"/>
    <n v="0"/>
    <n v="0"/>
    <n v="0"/>
    <n v="0"/>
    <n v="14000"/>
    <m/>
    <m/>
    <n v="0"/>
    <n v="14000"/>
    <n v="14000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100"/>
    <s v="MATERIALES DE ADMINISTRACION, EMISION DE DOCUMENTOS Y ARTICULOS OFICIALES"/>
    <n v="2120"/>
    <s v="MATERIALES Y SUMINISTROS"/>
    <x v="20"/>
    <x v="20"/>
    <n v="0"/>
    <s v="SIN DESCRIPCIÓN PARA DESTINOS 00"/>
    <n v="180"/>
    <n v="0"/>
    <n v="180"/>
    <n v="180"/>
    <n v="180"/>
    <n v="180"/>
    <n v="180"/>
    <n v="0"/>
    <m/>
    <m/>
    <n v="0"/>
    <n v="180"/>
    <n v="0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1"/>
    <x v="1"/>
    <n v="2100"/>
    <s v="MATERIALES DE ADMINISTRACION, EMISION DE DOCUMENTOS Y ARTICULOS OFICIALES"/>
    <n v="2130"/>
    <s v="MATERIALES Y SUMINISTROS"/>
    <x v="21"/>
    <x v="21"/>
    <n v="0"/>
    <s v="SIN DESCRIPCIÓN PARA DESTINOS 00"/>
    <n v="110000"/>
    <n v="2200000"/>
    <n v="0"/>
    <n v="0"/>
    <n v="0"/>
    <n v="0"/>
    <n v="0"/>
    <n v="110000"/>
    <m/>
    <m/>
    <n v="0"/>
    <n v="110000"/>
    <n v="11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100"/>
    <s v="MATERIALES DE ADMINISTRACION, EMISION DE DOCUMENTOS Y ARTICULOS OFICIALES"/>
    <n v="2140"/>
    <s v="MATERIALES Y SUMINISTROS"/>
    <x v="3"/>
    <x v="3"/>
    <n v="0"/>
    <s v="SIN DESCRIPCIÓN PARA DESTINOS 00"/>
    <n v="30000"/>
    <n v="10000"/>
    <n v="3571.27"/>
    <n v="3571.27"/>
    <n v="3571.27"/>
    <n v="3571.27"/>
    <n v="3571.27"/>
    <n v="26428.73"/>
    <m/>
    <m/>
    <n v="0"/>
    <n v="30000"/>
    <n v="26428.73"/>
  </r>
  <r>
    <s v="2.6-06-25"/>
    <x v="3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600"/>
    <s v="COMBUSTIBLES, LUBRICANTES Y ADITIVOS"/>
    <n v="2610"/>
    <s v="MATERIALES Y SUMINISTROS"/>
    <x v="22"/>
    <x v="22"/>
    <n v="60"/>
    <s v="EDUCANDO PARA LA IGUALDAD"/>
    <n v="32400"/>
    <n v="0"/>
    <n v="0"/>
    <n v="0"/>
    <n v="0"/>
    <n v="0"/>
    <n v="0"/>
    <n v="32400"/>
    <n v="0"/>
    <n v="30000"/>
    <n v="-30000"/>
    <n v="2400"/>
    <n v="24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1"/>
    <x v="1"/>
    <n v="2100"/>
    <s v="MATERIALES DE ADMINISTRACION, EMISION DE DOCUMENTOS Y ARTICULOS OFICIALES"/>
    <n v="2140"/>
    <s v="MATERIALES Y SUMINISTROS"/>
    <x v="3"/>
    <x v="3"/>
    <n v="0"/>
    <s v="SIN DESCRIPCIÓN PARA DESTINOS 00"/>
    <n v="18700"/>
    <n v="0"/>
    <n v="0"/>
    <n v="0"/>
    <n v="0"/>
    <n v="0"/>
    <n v="0"/>
    <n v="18700"/>
    <m/>
    <m/>
    <n v="0"/>
    <n v="18700"/>
    <n v="18700"/>
  </r>
  <r>
    <s v="2.6-06-25"/>
    <x v="3"/>
    <s v="Si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300"/>
    <s v="SERVICIOS PROFESIONALES, CIENTIFICOS, TECNICOS Y OTROS SERVICIOS"/>
    <n v="3360"/>
    <s v="SERVICIOS GENERALES"/>
    <x v="23"/>
    <x v="23"/>
    <n v="60"/>
    <s v="EDUCANDO PARA LA IGUALDAD"/>
    <n v="10000"/>
    <n v="0"/>
    <n v="0"/>
    <n v="0"/>
    <n v="0"/>
    <n v="0"/>
    <n v="0"/>
    <n v="10000"/>
    <m/>
    <m/>
    <n v="0"/>
    <n v="10000"/>
    <n v="1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1"/>
    <x v="1"/>
    <n v="2100"/>
    <s v="MATERIALES DE ADMINISTRACION, EMISION DE DOCUMENTOS Y ARTICULOS OFICIALES"/>
    <n v="2140"/>
    <s v="MATERIALES Y SUMINISTROS"/>
    <x v="3"/>
    <x v="3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100"/>
    <s v="MATERIALES DE ADMINISTRACION, EMISION DE DOCUMENTOS Y ARTICULOS OFICIALES"/>
    <n v="2140"/>
    <s v="MATERIALES Y SUMINISTROS"/>
    <x v="3"/>
    <x v="3"/>
    <n v="0"/>
    <s v="SIN DESCRIPCIÓN PARA DESTINOS 00"/>
    <n v="22590.32"/>
    <n v="0"/>
    <n v="20068.93"/>
    <n v="20068.93"/>
    <n v="12785.29"/>
    <n v="0"/>
    <n v="0"/>
    <n v="2521.3899999999994"/>
    <m/>
    <m/>
    <n v="0"/>
    <n v="22590.32"/>
    <n v="2521.3899999999994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1"/>
    <x v="1"/>
    <n v="2100"/>
    <s v="MATERIALES DE ADMINISTRACION, EMISION DE DOCUMENTOS Y ARTICULOS OFICIALES"/>
    <n v="2140"/>
    <s v="MATERIALES Y SUMINISTROS"/>
    <x v="3"/>
    <x v="3"/>
    <n v="0"/>
    <s v="SIN DESCRIPCIÓN PARA DESTINOS 00"/>
    <n v="1050000"/>
    <n v="1950000"/>
    <n v="20880"/>
    <n v="20880"/>
    <n v="20880"/>
    <n v="0"/>
    <n v="0"/>
    <n v="1029120"/>
    <m/>
    <m/>
    <n v="0"/>
    <n v="1050000"/>
    <n v="102912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100"/>
    <s v="MATERIALES DE ADMINISTRACION, EMISION DE DOCUMENTOS Y ARTICULOS OFICIALES"/>
    <n v="2160"/>
    <s v="MATERIALES Y SUMINISTROS"/>
    <x v="24"/>
    <x v="24"/>
    <n v="0"/>
    <s v="SIN DESCRIPCIÓN PARA DESTINOS 00"/>
    <n v="2000"/>
    <n v="0"/>
    <n v="1044"/>
    <n v="1044"/>
    <n v="1044"/>
    <n v="1044"/>
    <n v="1044"/>
    <n v="956"/>
    <m/>
    <m/>
    <n v="0"/>
    <n v="2000"/>
    <n v="956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100"/>
    <s v="MATERIALES DE ADMINISTRACION, EMISION DE DOCUMENTOS Y ARTICULOS OFICIALES"/>
    <n v="2160"/>
    <s v="MATERIALES Y SUMINISTROS"/>
    <x v="24"/>
    <x v="24"/>
    <n v="0"/>
    <s v="SIN DESCRIPCIÓN PARA DESTINOS 00"/>
    <n v="640000"/>
    <n v="600000"/>
    <n v="626695.09"/>
    <n v="626695.09"/>
    <n v="626695.09"/>
    <n v="33179.56"/>
    <n v="33179.56"/>
    <n v="13304.910000000033"/>
    <m/>
    <m/>
    <n v="0"/>
    <n v="640000"/>
    <n v="13304.910000000033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100"/>
    <s v="MATERIALES DE ADMINISTRACION, EMISION DE DOCUMENTOS Y ARTICULOS OFICIALES"/>
    <n v="2160"/>
    <s v="MATERIALES Y SUMINISTROS"/>
    <x v="24"/>
    <x v="24"/>
    <n v="0"/>
    <s v="SIN DESCRIPCIÓN PARA DESTINOS 00"/>
    <n v="2043890.93"/>
    <n v="1000000"/>
    <n v="2024250.46"/>
    <n v="1092359.53"/>
    <n v="1092359.53"/>
    <n v="0"/>
    <n v="0"/>
    <n v="19640.469999999972"/>
    <n v="0"/>
    <n v="5415.31"/>
    <n v="-5415.31"/>
    <n v="2038475.6199999999"/>
    <n v="14225.159999999916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8"/>
    <x v="14"/>
    <s v="020_25"/>
    <s v="DIRECCIÓN DE RASTROS MUNICIPALES"/>
    <x v="1"/>
    <x v="1"/>
    <n v="2100"/>
    <s v="MATERIALES DE ADMINISTRACION, EMISION DE DOCUMENTOS Y ARTICULOS OFICIALES"/>
    <n v="2160"/>
    <s v="MATERIALES Y SUMINISTROS"/>
    <x v="24"/>
    <x v="24"/>
    <n v="0"/>
    <s v="SIN DESCRIPCIÓN PARA DESTINOS 00"/>
    <n v="50000"/>
    <n v="50000"/>
    <n v="47766.5"/>
    <n v="47766.5"/>
    <n v="47766.5"/>
    <n v="0"/>
    <n v="0"/>
    <n v="2233.5"/>
    <m/>
    <m/>
    <n v="0"/>
    <n v="50000"/>
    <n v="2233.5"/>
  </r>
  <r>
    <s v="1.1-00-25"/>
    <x v="1"/>
    <s v="No"/>
    <x v="0"/>
    <n v="2"/>
    <x v="1"/>
    <n v="2.1"/>
    <x v="4"/>
    <s v="2.1.1"/>
    <x v="6"/>
    <s v="E"/>
    <s v="Actividades del sector público, que realiza en for"/>
    <s v="09_25"/>
    <x v="8"/>
    <n v="2"/>
    <x v="3"/>
    <n v="27"/>
    <x v="15"/>
    <s v="019_25"/>
    <s v="DIRECCIÓN DE ASEO PÚBLICO"/>
    <x v="1"/>
    <x v="1"/>
    <n v="2100"/>
    <s v="MATERIALES DE ADMINISTRACION, EMISION DE DOCUMENTOS Y ARTICULOS OFICIALES"/>
    <n v="2160"/>
    <s v="MATERIALES Y SUMINISTROS"/>
    <x v="24"/>
    <x v="24"/>
    <n v="0"/>
    <s v="SIN DESCRIPCIÓN PARA DESTINOS 00"/>
    <n v="170000"/>
    <n v="170000"/>
    <n v="166632.63"/>
    <n v="166632.63"/>
    <n v="166632.63"/>
    <n v="0"/>
    <n v="0"/>
    <n v="3367.3699999999953"/>
    <m/>
    <m/>
    <n v="0"/>
    <n v="170000"/>
    <n v="3367.3699999999953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100"/>
    <s v="MATERIALES DE ADMINISTRACION, EMISION DE DOCUMENTOS Y ARTICULOS OFICIALES"/>
    <n v="2160"/>
    <s v="MATERIALES Y SUMINISTROS"/>
    <x v="24"/>
    <x v="24"/>
    <n v="0"/>
    <s v="SIN DESCRIPCIÓN PARA DESTINOS 00"/>
    <n v="350000"/>
    <n v="350000"/>
    <n v="344000.4"/>
    <n v="344000.4"/>
    <n v="344000.4"/>
    <n v="369"/>
    <n v="369"/>
    <n v="5999.5999999999767"/>
    <m/>
    <m/>
    <n v="0"/>
    <n v="350000"/>
    <n v="5999.5999999999767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1"/>
    <x v="1"/>
    <n v="2100"/>
    <s v="MATERIALES DE ADMINISTRACION, EMISION DE DOCUMENTOS Y ARTICULOS OFICIALES"/>
    <n v="2160"/>
    <s v="MATERIALES Y SUMINISTROS"/>
    <x v="24"/>
    <x v="24"/>
    <n v="0"/>
    <s v="SIN DESCRIPCIÓN PARA DESTINOS 00"/>
    <n v="425000"/>
    <n v="0"/>
    <n v="0"/>
    <n v="0"/>
    <n v="0"/>
    <n v="0"/>
    <n v="0"/>
    <n v="425000"/>
    <m/>
    <m/>
    <n v="0"/>
    <n v="425000"/>
    <n v="425000"/>
  </r>
  <r>
    <s v="2.6-06-25"/>
    <x v="3"/>
    <s v="Si"/>
    <x v="0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2"/>
    <x v="2"/>
    <n v="3300"/>
    <s v="SERVICIOS PROFESIONALES, CIENTIFICOS, TECNICOS Y OTROS SERVICIOS"/>
    <n v="3390"/>
    <s v="SERVICIOS GENERALES"/>
    <x v="25"/>
    <x v="25"/>
    <n v="60"/>
    <s v="EDUCANDO PARA LA IGUALDAD"/>
    <n v="180000"/>
    <n v="0"/>
    <n v="0"/>
    <n v="0"/>
    <n v="0"/>
    <n v="0"/>
    <n v="0"/>
    <n v="180000"/>
    <n v="0"/>
    <n v="180000"/>
    <n v="-180000"/>
    <n v="0"/>
    <n v="0"/>
  </r>
  <r>
    <s v="2.6-06-25"/>
    <x v="3"/>
    <s v="Si"/>
    <x v="1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3"/>
    <x v="3"/>
    <n v="5100"/>
    <s v="MOBILIARIO Y EQUIPO DE ADMINISTRACION"/>
    <n v="5120"/>
    <s v="BIENES MUEBLES, INMUEBLES E INTANGIBLES"/>
    <x v="26"/>
    <x v="26"/>
    <n v="60"/>
    <s v="EDUCANDO PARA LA IGUALDAD"/>
    <n v="11500"/>
    <n v="0"/>
    <n v="11478.67"/>
    <n v="0"/>
    <n v="0"/>
    <n v="0"/>
    <n v="0"/>
    <n v="21.329999999999927"/>
    <m/>
    <m/>
    <n v="0"/>
    <n v="11500"/>
    <n v="21.329999999999927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100"/>
    <s v="MATERIALES DE ADMINISTRACION, EMISION DE DOCUMENTOS Y ARTICULOS OFICIALES"/>
    <n v="2170"/>
    <s v="MATERIALES Y SUMINISTROS"/>
    <x v="19"/>
    <x v="19"/>
    <n v="0"/>
    <s v="SIN DESCRIPCIÓN PARA DESTINOS 00"/>
    <n v="640667.56999999995"/>
    <n v="300000"/>
    <n v="625147.19999999995"/>
    <n v="625147.19999999995"/>
    <n v="0"/>
    <n v="0"/>
    <n v="0"/>
    <n v="15520.369999999995"/>
    <m/>
    <m/>
    <n v="0"/>
    <n v="640667.56999999995"/>
    <n v="15520.369999999995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100"/>
    <s v="MATERIALES DE ADMINISTRACION, EMISION DE DOCUMENTOS Y ARTICULOS OFICIALES"/>
    <n v="2180"/>
    <s v="MATERIALES Y SUMINISTROS"/>
    <x v="27"/>
    <x v="27"/>
    <n v="0"/>
    <s v="SIN DESCRIPCIÓN PARA DESTINOS 00"/>
    <n v="5971800"/>
    <n v="0"/>
    <n v="3424320"/>
    <n v="3424320"/>
    <n v="2988160"/>
    <n v="2988160"/>
    <n v="2988160"/>
    <n v="2547480"/>
    <m/>
    <m/>
    <n v="0"/>
    <n v="5971800"/>
    <n v="254748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8"/>
    <x v="18"/>
    <s v="006_25"/>
    <s v="DIRECCIÓN DE INGRESOS"/>
    <x v="1"/>
    <x v="1"/>
    <n v="2100"/>
    <s v="MATERIALES DE ADMINISTRACION, EMISION DE DOCUMENTOS Y ARTICULOS OFICIALES"/>
    <n v="2180"/>
    <s v="MATERIALES Y SUMINISTROS"/>
    <x v="27"/>
    <x v="27"/>
    <n v="0"/>
    <s v="SIN DESCRIPCIÓN PARA DESTINOS 00"/>
    <n v="1954000"/>
    <n v="8000000"/>
    <n v="1383080"/>
    <n v="1383080"/>
    <n v="1357080"/>
    <n v="1357080"/>
    <n v="1357080"/>
    <n v="570920"/>
    <n v="300000"/>
    <n v="0"/>
    <n v="300000"/>
    <n v="2254000"/>
    <n v="870920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100"/>
    <s v="MATERIALES DE ADMINISTRACION, EMISION DE DOCUMENTOS Y ARTICULOS OFICIALES"/>
    <n v="2180"/>
    <s v="MATERIALES Y SUMINISTROS"/>
    <x v="27"/>
    <x v="27"/>
    <n v="0"/>
    <s v="SIN DESCRIPCIÓN PARA DESTINOS 00"/>
    <n v="47500"/>
    <n v="60000"/>
    <n v="42224"/>
    <n v="42224"/>
    <n v="42224"/>
    <n v="42224"/>
    <n v="42224"/>
    <n v="5276"/>
    <m/>
    <m/>
    <n v="0"/>
    <n v="47500"/>
    <n v="5276"/>
  </r>
  <r>
    <s v="1.1-00-25"/>
    <x v="1"/>
    <s v="No"/>
    <x v="0"/>
    <n v="1"/>
    <x v="0"/>
    <n v="1.3"/>
    <x v="0"/>
    <s v="1.3.5"/>
    <x v="3"/>
    <s v="E"/>
    <s v="Actividades del sector público, que realiza en for"/>
    <s v="03_25"/>
    <x v="3"/>
    <n v="5"/>
    <x v="0"/>
    <n v="4"/>
    <x v="5"/>
    <s v="003_25"/>
    <s v="DESPACHO DE LA SINDICATURA"/>
    <x v="1"/>
    <x v="1"/>
    <n v="2200"/>
    <s v="ALIMENTOS Y UTENSILIOS"/>
    <n v="2210"/>
    <s v="MATERIALES Y SUMINISTROS"/>
    <x v="28"/>
    <x v="28"/>
    <n v="0"/>
    <s v="SIN DESCRIPCIÓN PARA DESTINOS 00"/>
    <n v="20000"/>
    <n v="0"/>
    <n v="2697.01"/>
    <n v="2697.01"/>
    <n v="2697.01"/>
    <n v="2697.01"/>
    <n v="2697.01"/>
    <n v="17302.989999999998"/>
    <m/>
    <m/>
    <n v="0"/>
    <n v="20000"/>
    <n v="17302.989999999998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200"/>
    <s v="ALIMENTOS Y UTENSILIOS"/>
    <n v="2210"/>
    <s v="MATERIALES Y SUMINISTROS"/>
    <x v="28"/>
    <x v="28"/>
    <n v="0"/>
    <s v="SIN DESCRIPCIÓN PARA DESTINOS 00"/>
    <n v="40000"/>
    <n v="40000"/>
    <n v="20497.240000000002"/>
    <n v="20497.240000000002"/>
    <n v="20497.240000000002"/>
    <n v="20497.240000000002"/>
    <n v="20497.240000000002"/>
    <n v="19502.759999999998"/>
    <m/>
    <m/>
    <n v="0"/>
    <n v="40000"/>
    <n v="19502.759999999998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1"/>
    <x v="1"/>
    <n v="2200"/>
    <s v="ALIMENTOS Y UTENSILIOS"/>
    <n v="2210"/>
    <s v="MATERIALES Y SUMINISTROS"/>
    <x v="28"/>
    <x v="28"/>
    <n v="0"/>
    <s v="SIN DESCRIPCIÓN PARA DESTINOS 00"/>
    <n v="20000"/>
    <n v="0"/>
    <n v="8897.3799999999992"/>
    <n v="8897.3799999999992"/>
    <n v="8897.3799999999992"/>
    <n v="2502.8200000000002"/>
    <n v="2502.8200000000002"/>
    <n v="11102.62"/>
    <m/>
    <m/>
    <n v="0"/>
    <n v="20000"/>
    <n v="11102.62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200"/>
    <s v="ALIMENTOS Y UTENSILIOS"/>
    <n v="2210"/>
    <s v="MATERIALES Y SUMINISTROS"/>
    <x v="28"/>
    <x v="28"/>
    <n v="0"/>
    <s v="SIN DESCRIPCIÓN PARA DESTINOS 00"/>
    <n v="542448"/>
    <n v="0"/>
    <n v="531916.43000000005"/>
    <n v="531916.43000000005"/>
    <n v="283334.93"/>
    <n v="273267.39"/>
    <n v="273267.39"/>
    <n v="10531.569999999949"/>
    <m/>
    <m/>
    <n v="0"/>
    <n v="542448"/>
    <n v="10531.569999999949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1"/>
    <x v="1"/>
    <n v="2200"/>
    <s v="ALIMENTOS Y UTENSILIOS"/>
    <n v="2210"/>
    <s v="MATERIALES Y SUMINISTROS"/>
    <x v="28"/>
    <x v="28"/>
    <n v="0"/>
    <s v="SIN DESCRIPCIÓN PARA DESTINOS 00"/>
    <n v="150000"/>
    <n v="180000"/>
    <n v="144517.81"/>
    <n v="144517.81"/>
    <n v="144517.81"/>
    <n v="124140.92"/>
    <n v="124140.92"/>
    <n v="5482.1900000000023"/>
    <m/>
    <m/>
    <n v="0"/>
    <n v="150000"/>
    <n v="5482.1900000000023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200"/>
    <s v="ALIMENTOS Y UTENSILIOS"/>
    <n v="2210"/>
    <s v="MATERIALES Y SUMINISTROS"/>
    <x v="28"/>
    <x v="28"/>
    <n v="0"/>
    <s v="SIN DESCRIPCIÓN PARA DESTINOS 00"/>
    <n v="1129854.1599999999"/>
    <n v="390000"/>
    <n v="1108222.31"/>
    <n v="908702.31"/>
    <n v="635243.91"/>
    <n v="292133.01"/>
    <n v="292133.01"/>
    <n v="21631.84999999986"/>
    <m/>
    <m/>
    <n v="0"/>
    <n v="1129854.1599999999"/>
    <n v="21631.84999999986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1"/>
    <x v="1"/>
    <n v="2200"/>
    <s v="ALIMENTOS Y UTENSILIOS"/>
    <n v="2210"/>
    <s v="MATERIALES Y SUMINISTROS"/>
    <x v="28"/>
    <x v="28"/>
    <n v="0"/>
    <s v="SIN DESCRIPCIÓN PARA DESTINOS 00"/>
    <n v="390000"/>
    <n v="390000"/>
    <n v="374708.6"/>
    <n v="119508.6"/>
    <n v="89882.2"/>
    <n v="89882.2"/>
    <n v="89882.2"/>
    <n v="15291.400000000023"/>
    <m/>
    <m/>
    <n v="0"/>
    <n v="390000"/>
    <n v="15291.400000000023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1"/>
    <x v="1"/>
    <n v="2200"/>
    <s v="ALIMENTOS Y UTENSILIOS"/>
    <n v="2210"/>
    <s v="MATERIALES Y SUMINISTROS"/>
    <x v="28"/>
    <x v="28"/>
    <n v="4"/>
    <s v="CAJITITLAN"/>
    <n v="572669"/>
    <n v="600000"/>
    <n v="572668.80000000005"/>
    <n v="572668.80000000005"/>
    <n v="572668.80000000005"/>
    <n v="572668.80000000005"/>
    <n v="572668.80000000005"/>
    <n v="0.19999999995343387"/>
    <m/>
    <m/>
    <n v="0"/>
    <n v="572669"/>
    <n v="0.19999999995343387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8"/>
    <x v="14"/>
    <s v="020_25"/>
    <s v="DIRECCIÓN DE RASTROS MUNICIPALES"/>
    <x v="1"/>
    <x v="1"/>
    <n v="2200"/>
    <s v="ALIMENTOS Y UTENSILIOS"/>
    <n v="2220"/>
    <s v="MATERIALES Y SUMINISTROS"/>
    <x v="29"/>
    <x v="29"/>
    <n v="0"/>
    <s v="SIN DESCRIPCIÓN PARA DESTINOS 00"/>
    <n v="70000"/>
    <n v="70000"/>
    <n v="38150"/>
    <n v="0"/>
    <n v="0"/>
    <n v="0"/>
    <n v="0"/>
    <n v="31850"/>
    <m/>
    <m/>
    <n v="0"/>
    <n v="70000"/>
    <n v="31850"/>
  </r>
  <r>
    <s v="1.1-00-25"/>
    <x v="1"/>
    <s v="No"/>
    <x v="0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1"/>
    <x v="1"/>
    <n v="2200"/>
    <s v="ALIMENTOS Y UTENSILIOS"/>
    <n v="2220"/>
    <s v="MATERIALES Y SUMINISTROS"/>
    <x v="29"/>
    <x v="29"/>
    <n v="0"/>
    <s v="SIN DESCRIPCIÓN PARA DESTINOS 00"/>
    <n v="800000"/>
    <n v="800000"/>
    <n v="798004.27"/>
    <n v="798004.27"/>
    <n v="245794"/>
    <n v="245794"/>
    <n v="245794"/>
    <n v="1995.7299999999814"/>
    <m/>
    <m/>
    <n v="0"/>
    <n v="800000"/>
    <n v="1995.7299999999814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1"/>
    <x v="1"/>
    <n v="2200"/>
    <s v="ALIMENTOS Y UTENSILIOS"/>
    <n v="2220"/>
    <s v="MATERIALES Y SUMINISTROS"/>
    <x v="29"/>
    <x v="29"/>
    <n v="5"/>
    <s v="ALIMENTO PARA ESCUELA DE CHARRERIA"/>
    <n v="140400"/>
    <n v="150000"/>
    <n v="140400"/>
    <n v="140400"/>
    <n v="140400"/>
    <n v="140400"/>
    <n v="140400"/>
    <n v="0"/>
    <m/>
    <m/>
    <n v="0"/>
    <n v="14040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1"/>
    <x v="1"/>
    <n v="2200"/>
    <s v="ALIMENTOS Y UTENSILIOS"/>
    <n v="2230"/>
    <s v="MATERIALES Y SUMINISTROS"/>
    <x v="30"/>
    <x v="30"/>
    <n v="0"/>
    <s v="SIN DESCRIPCIÓN PARA DESTINOS 00"/>
    <n v="5000"/>
    <n v="0"/>
    <n v="4337.96"/>
    <n v="4337.96"/>
    <n v="4337.96"/>
    <n v="4337.96"/>
    <n v="4337.96"/>
    <n v="662.04"/>
    <m/>
    <m/>
    <n v="0"/>
    <n v="5000"/>
    <n v="662.04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200"/>
    <s v="ALIMENTOS Y UTENSILIOS"/>
    <n v="2230"/>
    <s v="MATERIALES Y SUMINISTROS"/>
    <x v="30"/>
    <x v="30"/>
    <n v="0"/>
    <s v="SIN DESCRIPCIÓN PARA DESTINOS 00"/>
    <n v="2100"/>
    <n v="0"/>
    <n v="0"/>
    <n v="0"/>
    <n v="0"/>
    <n v="0"/>
    <n v="0"/>
    <n v="2100"/>
    <m/>
    <m/>
    <n v="0"/>
    <n v="2100"/>
    <n v="2100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1"/>
    <x v="1"/>
    <n v="2200"/>
    <s v="ALIMENTOS Y UTENSILIOS"/>
    <n v="2230"/>
    <s v="MATERIALES Y SUMINISTROS"/>
    <x v="30"/>
    <x v="30"/>
    <n v="0"/>
    <s v="SIN DESCRIPCIÓN PARA DESTINOS 00"/>
    <n v="5000"/>
    <n v="5000"/>
    <n v="4897.5200000000004"/>
    <n v="0"/>
    <n v="0"/>
    <n v="0"/>
    <n v="0"/>
    <n v="102.47999999999956"/>
    <m/>
    <m/>
    <n v="0"/>
    <n v="5000"/>
    <n v="102.47999999999956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1"/>
    <x v="1"/>
    <n v="2300"/>
    <s v="MATERIAS PRIMAS Y MATERIALES DE PRODUCCION Y COMERCIALIZACION"/>
    <n v="2350"/>
    <s v="MATERIALES Y SUMINISTROS"/>
    <x v="31"/>
    <x v="31"/>
    <n v="0"/>
    <s v="SIN DESCRIPCIÓN PARA DESTINOS 00"/>
    <n v="500000"/>
    <n v="500000"/>
    <n v="498984.23"/>
    <n v="231907.20000000001"/>
    <n v="231907.20000000001"/>
    <n v="0"/>
    <n v="0"/>
    <n v="1015.7700000000186"/>
    <m/>
    <m/>
    <n v="0"/>
    <n v="500000"/>
    <n v="1015.7700000000186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1"/>
    <x v="1"/>
    <n v="2300"/>
    <s v="MATERIAS PRIMAS Y MATERIALES DE PRODUCCION Y COMERCIALIZACION"/>
    <n v="2350"/>
    <s v="MATERIALES Y SUMINISTROS"/>
    <x v="31"/>
    <x v="31"/>
    <n v="0"/>
    <s v="SIN DESCRIPCIÓN PARA DESTINOS 00"/>
    <n v="200000"/>
    <n v="0"/>
    <n v="199970"/>
    <n v="0"/>
    <n v="0"/>
    <n v="0"/>
    <n v="0"/>
    <n v="30"/>
    <m/>
    <m/>
    <n v="0"/>
    <n v="200000"/>
    <n v="30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1"/>
    <x v="1"/>
    <n v="2300"/>
    <s v="MATERIAS PRIMAS Y MATERIALES DE PRODUCCION Y COMERCIALIZACION"/>
    <n v="2390"/>
    <s v="MATERIALES Y SUMINISTROS"/>
    <x v="32"/>
    <x v="32"/>
    <n v="0"/>
    <s v="SIN DESCRIPCIÓN PARA DESTINOS 00"/>
    <n v="918873"/>
    <n v="700000"/>
    <n v="918350"/>
    <n v="692750"/>
    <n v="692750"/>
    <n v="692750"/>
    <n v="692750"/>
    <n v="523"/>
    <m/>
    <m/>
    <n v="0"/>
    <n v="918873"/>
    <n v="523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400"/>
    <s v="MATERIALES Y ARTÍCULOS DE CONSTRUCCIÓN Y DE REPARACIÓN."/>
    <n v="2410"/>
    <s v="MATERIALES Y SUMINISTROS"/>
    <x v="33"/>
    <x v="33"/>
    <n v="0"/>
    <s v="SIN DESCRIPCIÓN PARA DESTINOS 00"/>
    <n v="31620"/>
    <n v="12000"/>
    <n v="21804.25"/>
    <n v="0"/>
    <n v="0"/>
    <n v="0"/>
    <n v="0"/>
    <n v="9815.75"/>
    <m/>
    <m/>
    <n v="0"/>
    <n v="31620"/>
    <n v="9815.75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400"/>
    <s v="MATERIALES Y ARTÍCULOS DE CONSTRUCCIÓN Y DE REPARACIÓN."/>
    <n v="2410"/>
    <s v="MATERIALES Y SUMINISTROS"/>
    <x v="33"/>
    <x v="33"/>
    <n v="0"/>
    <s v="SIN DESCRIPCIÓN PARA DESTINOS 00"/>
    <n v="1407200"/>
    <n v="1407200"/>
    <n v="1321368.4099999999"/>
    <n v="485982.81"/>
    <n v="24766.81"/>
    <n v="24766.81"/>
    <n v="24766.81"/>
    <n v="85831.590000000084"/>
    <m/>
    <m/>
    <n v="0"/>
    <n v="1407200"/>
    <n v="85831.590000000084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400"/>
    <s v="MATERIALES Y ARTÍCULOS DE CONSTRUCCIÓN Y DE REPARACIÓN."/>
    <n v="2410"/>
    <s v="MATERIALES Y SUMINISTROS"/>
    <x v="33"/>
    <x v="33"/>
    <n v="0"/>
    <s v="SIN DESCRIPCIÓN PARA DESTINOS 00"/>
    <n v="2204"/>
    <n v="100000"/>
    <n v="2204"/>
    <n v="2204"/>
    <n v="2204"/>
    <n v="2204"/>
    <n v="2204"/>
    <n v="0"/>
    <m/>
    <m/>
    <n v="0"/>
    <n v="2204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1"/>
    <x v="1"/>
    <n v="2400"/>
    <s v="MATERIALES Y ARTÍCULOS DE CONSTRUCCIÓN Y DE REPARACIÓN."/>
    <n v="2410"/>
    <s v="MATERIALES Y SUMINISTROS"/>
    <x v="33"/>
    <x v="33"/>
    <n v="0"/>
    <s v="SIN DESCRIPCIÓN PARA DESTINOS 00"/>
    <n v="97796"/>
    <n v="0"/>
    <n v="0"/>
    <n v="0"/>
    <n v="0"/>
    <n v="0"/>
    <n v="0"/>
    <n v="97796"/>
    <m/>
    <m/>
    <n v="0"/>
    <n v="97796"/>
    <n v="97796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400"/>
    <s v="MATERIALES Y ARTÍCULOS DE CONSTRUCCIÓN Y DE REPARACIÓN."/>
    <n v="2410"/>
    <s v="MATERIALES Y SUMINISTROS"/>
    <x v="33"/>
    <x v="33"/>
    <n v="0"/>
    <s v="SIN DESCRIPCIÓN PARA DESTINOS 00"/>
    <n v="0"/>
    <n v="400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400"/>
    <s v="MATERIALES Y ARTÍCULOS DE CONSTRUCCIÓN Y DE REPARACIÓN."/>
    <n v="2420"/>
    <s v="MATERIALES Y SUMINISTROS"/>
    <x v="34"/>
    <x v="34"/>
    <n v="0"/>
    <s v="SIN DESCRIPCIÓN PARA DESTINOS 00"/>
    <n v="80200"/>
    <n v="500000"/>
    <n v="76198.880000000005"/>
    <n v="0"/>
    <n v="0"/>
    <n v="0"/>
    <n v="0"/>
    <n v="4001.1199999999953"/>
    <m/>
    <m/>
    <n v="0"/>
    <n v="80200"/>
    <n v="4001.1199999999953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400"/>
    <s v="MATERIALES Y ARTÍCULOS DE CONSTRUCCIÓN Y DE REPARACIÓN."/>
    <n v="2420"/>
    <s v="MATERIALES Y SUMINISTROS"/>
    <x v="34"/>
    <x v="34"/>
    <n v="0"/>
    <s v="SIN DESCRIPCIÓN PARA DESTINOS 00"/>
    <n v="15272862.869999999"/>
    <n v="20000000"/>
    <n v="12977568.439999999"/>
    <n v="12771798.130000001"/>
    <n v="3779553.76"/>
    <n v="3779553.76"/>
    <n v="3779553.76"/>
    <n v="2295294.4299999997"/>
    <m/>
    <m/>
    <n v="0"/>
    <n v="15272862.869999999"/>
    <n v="2295294.4299999997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400"/>
    <s v="MATERIALES Y ARTÍCULOS DE CONSTRUCCIÓN Y DE REPARACIÓN."/>
    <n v="2420"/>
    <s v="MATERIALES Y SUMINISTROS"/>
    <x v="34"/>
    <x v="34"/>
    <n v="0"/>
    <s v="SIN DESCRIPCIÓN PARA DESTINOS 00"/>
    <n v="75690"/>
    <n v="1000000"/>
    <n v="75690"/>
    <n v="75690"/>
    <n v="75690"/>
    <n v="75690"/>
    <n v="75690"/>
    <n v="0"/>
    <m/>
    <m/>
    <n v="0"/>
    <n v="7569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1"/>
    <x v="1"/>
    <n v="2400"/>
    <s v="MATERIALES Y ARTÍCULOS DE CONSTRUCCIÓN Y DE REPARACIÓN."/>
    <n v="2420"/>
    <s v="MATERIALES Y SUMINISTROS"/>
    <x v="34"/>
    <x v="34"/>
    <n v="0"/>
    <s v="SIN DESCRIPCIÓN PARA DESTINOS 00"/>
    <n v="898297.49"/>
    <n v="0"/>
    <n v="822652.28"/>
    <n v="822652.28"/>
    <n v="0"/>
    <n v="0"/>
    <n v="0"/>
    <n v="75645.209999999963"/>
    <m/>
    <m/>
    <n v="0"/>
    <n v="898297.49"/>
    <n v="75645.209999999963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400"/>
    <s v="MATERIALES Y ARTÍCULOS DE CONSTRUCCIÓN Y DE REPARACIÓN."/>
    <n v="2420"/>
    <s v="MATERIALES Y SUMINISTROS"/>
    <x v="34"/>
    <x v="34"/>
    <n v="0"/>
    <s v="SIN DESCRIPCIÓN PARA DESTINOS 00"/>
    <n v="10000"/>
    <n v="10000"/>
    <n v="0"/>
    <n v="0"/>
    <n v="0"/>
    <n v="0"/>
    <n v="0"/>
    <n v="10000"/>
    <m/>
    <m/>
    <n v="0"/>
    <n v="10000"/>
    <n v="1000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400"/>
    <s v="MATERIALES Y ARTÍCULOS DE CONSTRUCCIÓN Y DE REPARACIÓN."/>
    <n v="2420"/>
    <s v="MATERIALES Y SUMINISTROS"/>
    <x v="34"/>
    <x v="34"/>
    <n v="0"/>
    <s v="SIN DESCRIPCIÓN PARA DESTINOS 00"/>
    <n v="3000"/>
    <n v="80000"/>
    <n v="0"/>
    <n v="0"/>
    <n v="0"/>
    <n v="0"/>
    <n v="0"/>
    <n v="3000"/>
    <m/>
    <m/>
    <n v="0"/>
    <n v="3000"/>
    <n v="3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400"/>
    <s v="MATERIALES Y ARTÍCULOS DE CONSTRUCCIÓN Y DE REPARACIÓN."/>
    <n v="2440"/>
    <s v="MATERIALES Y SUMINISTROS"/>
    <x v="35"/>
    <x v="35"/>
    <n v="0"/>
    <s v="SIN DESCRIPCIÓN PARA DESTINOS 00"/>
    <n v="4000"/>
    <n v="0"/>
    <n v="3785.08"/>
    <n v="3785.08"/>
    <n v="3785.08"/>
    <n v="3785.08"/>
    <n v="3785.08"/>
    <n v="214.92000000000007"/>
    <m/>
    <m/>
    <n v="0"/>
    <n v="4000"/>
    <n v="214.92000000000007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400"/>
    <s v="MATERIALES Y ARTÍCULOS DE CONSTRUCCIÓN Y DE REPARACIÓN."/>
    <n v="2440"/>
    <s v="MATERIALES Y SUMINISTROS"/>
    <x v="35"/>
    <x v="35"/>
    <n v="0"/>
    <s v="SIN DESCRIPCIÓN PARA DESTINOS 00"/>
    <n v="15727"/>
    <n v="100000"/>
    <n v="5907.3"/>
    <n v="0"/>
    <n v="0"/>
    <n v="0"/>
    <n v="0"/>
    <n v="9819.7000000000007"/>
    <m/>
    <m/>
    <n v="0"/>
    <n v="15727"/>
    <n v="9819.7000000000007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400"/>
    <s v="MATERIALES Y ARTÍCULOS DE CONSTRUCCIÓN Y DE REPARACIÓN."/>
    <n v="2440"/>
    <s v="MATERIALES Y SUMINISTROS"/>
    <x v="35"/>
    <x v="35"/>
    <n v="0"/>
    <s v="SIN DESCRIPCIÓN PARA DESTINOS 00"/>
    <n v="23000"/>
    <n v="23000"/>
    <n v="0"/>
    <n v="0"/>
    <n v="0"/>
    <n v="0"/>
    <n v="0"/>
    <n v="23000"/>
    <m/>
    <m/>
    <n v="0"/>
    <n v="23000"/>
    <n v="23000"/>
  </r>
  <r>
    <s v="1.1-00-25"/>
    <x v="1"/>
    <s v="No"/>
    <x v="0"/>
    <n v="3"/>
    <x v="2"/>
    <n v="3.1"/>
    <x v="9"/>
    <s v="3.1.1"/>
    <x v="12"/>
    <s v="E"/>
    <s v="Actividades del sector público, que realiza en for"/>
    <s v="12_25"/>
    <x v="9"/>
    <n v="7"/>
    <x v="4"/>
    <n v="50"/>
    <x v="23"/>
    <s v="034_25"/>
    <s v="DESPACHO DE LA COORDINACIÓN GENERAL DE P"/>
    <x v="1"/>
    <x v="1"/>
    <n v="2400"/>
    <s v="MATERIALES Y ARTÍCULOS DE CONSTRUCCIÓN Y DE REPARACIÓN."/>
    <n v="2440"/>
    <s v="MATERIALES Y SUMINISTROS"/>
    <x v="35"/>
    <x v="35"/>
    <n v="0"/>
    <s v="SIN DESCRIPCIÓN PARA DESTINOS 00"/>
    <n v="10000"/>
    <n v="0"/>
    <n v="10000"/>
    <n v="10000"/>
    <n v="0"/>
    <n v="0"/>
    <n v="0"/>
    <n v="0"/>
    <m/>
    <m/>
    <n v="0"/>
    <n v="1000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400"/>
    <s v="MATERIALES Y ARTÍCULOS DE CONSTRUCCIÓN Y DE REPARACIÓN."/>
    <n v="2450"/>
    <s v="MATERIALES Y SUMINISTROS"/>
    <x v="36"/>
    <x v="36"/>
    <n v="0"/>
    <s v="SIN DESCRIPCIÓN PARA DESTINOS 00"/>
    <n v="24980"/>
    <n v="100000"/>
    <n v="24014"/>
    <n v="24014"/>
    <n v="24014"/>
    <n v="24014"/>
    <n v="24014"/>
    <n v="966"/>
    <m/>
    <m/>
    <n v="0"/>
    <n v="24980"/>
    <n v="966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500"/>
    <n v="0"/>
    <n v="299"/>
    <n v="299"/>
    <n v="299"/>
    <n v="299"/>
    <n v="299"/>
    <n v="201"/>
    <m/>
    <m/>
    <n v="0"/>
    <n v="500"/>
    <n v="20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10000"/>
    <n v="150000"/>
    <n v="2705.12"/>
    <n v="2705.12"/>
    <n v="2705.12"/>
    <n v="2705.12"/>
    <n v="2705.12"/>
    <n v="7294.88"/>
    <m/>
    <m/>
    <n v="0"/>
    <n v="10000"/>
    <n v="7294.88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10000"/>
    <n v="0"/>
    <n v="5551.2"/>
    <n v="5551.2"/>
    <n v="5551.2"/>
    <n v="5551.2"/>
    <n v="5551.2"/>
    <n v="4448.8"/>
    <m/>
    <m/>
    <n v="0"/>
    <n v="10000"/>
    <n v="4448.8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4238"/>
    <n v="800000"/>
    <n v="4238"/>
    <n v="4238"/>
    <n v="4238"/>
    <n v="4238"/>
    <n v="4238"/>
    <n v="0"/>
    <m/>
    <m/>
    <n v="0"/>
    <n v="4238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795762"/>
    <n v="0"/>
    <n v="2204"/>
    <n v="2204"/>
    <n v="2204"/>
    <n v="2204"/>
    <n v="2204"/>
    <n v="793558"/>
    <m/>
    <m/>
    <n v="0"/>
    <n v="795762"/>
    <n v="793558"/>
  </r>
  <r>
    <s v="1.1-00-25"/>
    <x v="1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11000000"/>
    <n v="12000000"/>
    <n v="10831416.119999999"/>
    <n v="10831416.119999999"/>
    <n v="10831416.119999999"/>
    <n v="10550217.9"/>
    <n v="10550217.9"/>
    <n v="168583.88000000082"/>
    <m/>
    <m/>
    <n v="0"/>
    <n v="11000000"/>
    <n v="168583.88000000082"/>
  </r>
  <r>
    <s v="1.1-00-25"/>
    <x v="1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1"/>
    <x v="1"/>
    <n v="2400"/>
    <s v="MATERIALES Y ARTÍCULOS DE CONSTRUCCIÓN Y DE REPARACIÓN."/>
    <n v="2460"/>
    <s v="MATERIALES Y SUMINISTROS"/>
    <x v="37"/>
    <x v="37"/>
    <n v="45"/>
    <s v="RENOVACIÓN DE LUMINARIAS LED"/>
    <n v="251000000"/>
    <n v="250000000"/>
    <n v="250893546.40000001"/>
    <n v="250893546.40000001"/>
    <n v="250893546.40000001"/>
    <n v="221313743.59999999"/>
    <n v="221313743.59999999"/>
    <n v="106453.59999999404"/>
    <n v="30000000"/>
    <n v="0"/>
    <n v="30000000"/>
    <n v="281000000"/>
    <n v="30106453.599999994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50000"/>
    <n v="50000"/>
    <n v="5296.08"/>
    <n v="5296.08"/>
    <n v="5296.08"/>
    <n v="5296.08"/>
    <n v="5296.08"/>
    <n v="44703.92"/>
    <m/>
    <m/>
    <n v="0"/>
    <n v="50000"/>
    <n v="44703.92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5000"/>
    <n v="0"/>
    <n v="4918.84"/>
    <n v="0"/>
    <n v="0"/>
    <n v="0"/>
    <n v="0"/>
    <n v="81.159999999999854"/>
    <m/>
    <m/>
    <n v="0"/>
    <n v="5000"/>
    <n v="81.159999999999854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1"/>
    <x v="1"/>
    <n v="2400"/>
    <s v="MATERIALES Y ARTÍCULOS DE CONSTRUCCIÓN Y DE REPARACIÓN."/>
    <n v="2460"/>
    <s v="MATERIALES Y SUMINISTROS"/>
    <x v="37"/>
    <x v="37"/>
    <n v="0"/>
    <s v="SIN DESCRIPCIÓN PARA DESTINOS 00"/>
    <n v="600000"/>
    <n v="600000"/>
    <n v="0"/>
    <n v="0"/>
    <n v="0"/>
    <n v="0"/>
    <n v="0"/>
    <n v="600000"/>
    <m/>
    <m/>
    <n v="0"/>
    <n v="600000"/>
    <n v="60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400"/>
    <s v="MATERIALES Y ARTÍCULOS DE CONSTRUCCIÓN Y DE REPARACIÓN."/>
    <n v="2470"/>
    <s v="MATERIALES Y SUMINISTROS"/>
    <x v="38"/>
    <x v="38"/>
    <n v="0"/>
    <s v="SIN DESCRIPCIÓN PARA DESTINOS 00"/>
    <n v="12000"/>
    <n v="0"/>
    <n v="10904"/>
    <n v="10904"/>
    <n v="10904"/>
    <n v="10904"/>
    <n v="10904"/>
    <n v="1096"/>
    <m/>
    <m/>
    <n v="0"/>
    <n v="12000"/>
    <n v="1096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400"/>
    <s v="MATERIALES Y ARTÍCULOS DE CONSTRUCCIÓN Y DE REPARACIÓN."/>
    <n v="2470"/>
    <s v="MATERIALES Y SUMINISTROS"/>
    <x v="38"/>
    <x v="38"/>
    <n v="0"/>
    <s v="SIN DESCRIPCIÓN PARA DESTINOS 00"/>
    <n v="195289"/>
    <n v="150000"/>
    <n v="190765.17"/>
    <n v="0"/>
    <n v="0"/>
    <n v="0"/>
    <n v="0"/>
    <n v="4523.8299999999872"/>
    <m/>
    <m/>
    <n v="0"/>
    <n v="195289"/>
    <n v="4523.8299999999872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400"/>
    <s v="MATERIALES Y ARTÍCULOS DE CONSTRUCCIÓN Y DE REPARACIÓN."/>
    <n v="2470"/>
    <s v="MATERIALES Y SUMINISTROS"/>
    <x v="38"/>
    <x v="38"/>
    <n v="0"/>
    <s v="SIN DESCRIPCIÓN PARA DESTINOS 00"/>
    <n v="1300000"/>
    <n v="1300000"/>
    <n v="1286416.1299999999"/>
    <n v="618343.13"/>
    <n v="197223.23"/>
    <n v="51657.29"/>
    <n v="51657.29"/>
    <n v="13583.870000000112"/>
    <m/>
    <m/>
    <n v="0"/>
    <n v="1300000"/>
    <n v="13583.870000000112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400"/>
    <s v="MATERIALES Y ARTÍCULOS DE CONSTRUCCIÓN Y DE REPARACIÓN."/>
    <n v="2470"/>
    <s v="MATERIALES Y SUMINISTROS"/>
    <x v="38"/>
    <x v="38"/>
    <n v="0"/>
    <s v="SIN DESCRIPCIÓN PARA DESTINOS 00"/>
    <n v="422596.45"/>
    <n v="3000000"/>
    <n v="422596.45"/>
    <n v="393445.33"/>
    <n v="393445.33"/>
    <n v="393445.33"/>
    <n v="393445.33"/>
    <n v="0"/>
    <m/>
    <m/>
    <n v="0"/>
    <n v="422596.45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1"/>
    <x v="1"/>
    <n v="2400"/>
    <s v="MATERIALES Y ARTÍCULOS DE CONSTRUCCIÓN Y DE REPARACIÓN."/>
    <n v="2470"/>
    <s v="MATERIALES Y SUMINISTROS"/>
    <x v="38"/>
    <x v="38"/>
    <n v="0"/>
    <s v="SIN DESCRIPCIÓN PARA DESTINOS 00"/>
    <n v="2957099.04"/>
    <n v="0"/>
    <n v="2935956.12"/>
    <n v="2935956.12"/>
    <n v="9901.1200000000008"/>
    <n v="9901.1200000000008"/>
    <n v="9901.1200000000008"/>
    <n v="21142.919999999925"/>
    <m/>
    <m/>
    <n v="0"/>
    <n v="2957099.04"/>
    <n v="21142.919999999925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400"/>
    <s v="MATERIALES Y ARTÍCULOS DE CONSTRUCCIÓN Y DE REPARACIÓN."/>
    <n v="2470"/>
    <s v="MATERIALES Y SUMINISTROS"/>
    <x v="38"/>
    <x v="38"/>
    <n v="0"/>
    <s v="SIN DESCRIPCIÓN PARA DESTINOS 00"/>
    <n v="5000"/>
    <n v="20000"/>
    <n v="4230.1400000000003"/>
    <n v="1693.54"/>
    <n v="0"/>
    <n v="0"/>
    <n v="0"/>
    <n v="769.85999999999967"/>
    <m/>
    <m/>
    <n v="0"/>
    <n v="5000"/>
    <n v="769.85999999999967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400"/>
    <s v="MATERIALES Y ARTÍCULOS DE CONSTRUCCIÓN Y DE REPARACIÓN."/>
    <n v="2480"/>
    <s v="MATERIALES Y SUMINISTROS"/>
    <x v="39"/>
    <x v="39"/>
    <n v="0"/>
    <s v="SIN DESCRIPCIÓN PARA DESTINOS 00"/>
    <n v="10000"/>
    <n v="10000"/>
    <n v="5842.05"/>
    <n v="5842.05"/>
    <n v="5842.05"/>
    <n v="5842.05"/>
    <n v="5842.05"/>
    <n v="4157.95"/>
    <m/>
    <m/>
    <n v="0"/>
    <n v="10000"/>
    <n v="4157.95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491743.77"/>
    <n v="200000"/>
    <n v="491743.77"/>
    <n v="12260.8"/>
    <n v="12260.8"/>
    <n v="12260.8"/>
    <n v="12260.8"/>
    <n v="0"/>
    <m/>
    <m/>
    <n v="0"/>
    <n v="491743.77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10633388.51"/>
    <n v="6500000"/>
    <n v="10476196.91"/>
    <n v="5897875"/>
    <n v="5751280"/>
    <n v="5751280"/>
    <n v="5751280"/>
    <n v="157191.59999999963"/>
    <n v="0"/>
    <n v="134125"/>
    <n v="-134125"/>
    <n v="10499263.51"/>
    <n v="23066.599999999627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0"/>
    <n v="9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100000"/>
    <n v="100000"/>
    <n v="11234.03"/>
    <n v="11234.03"/>
    <n v="11234.03"/>
    <n v="11234.03"/>
    <n v="11234.03"/>
    <n v="88765.97"/>
    <m/>
    <m/>
    <n v="0"/>
    <n v="100000"/>
    <n v="88765.97"/>
  </r>
  <r>
    <s v="1.1-00-25"/>
    <x v="1"/>
    <s v="No"/>
    <x v="0"/>
    <n v="2"/>
    <x v="1"/>
    <n v="2.5"/>
    <x v="10"/>
    <s v="2.5.1"/>
    <x v="14"/>
    <s v="S"/>
    <s v="Definidos en el Presupuesto de Egresos y los que s"/>
    <s v="10_25"/>
    <x v="1"/>
    <n v="0"/>
    <x v="2"/>
    <n v="40"/>
    <x v="25"/>
    <s v="031_25"/>
    <s v="DIRECCIÓN DE POLÍTICA SOCIAL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250000"/>
    <n v="0"/>
    <n v="197016.95"/>
    <n v="0"/>
    <n v="0"/>
    <n v="0"/>
    <n v="0"/>
    <n v="52983.049999999988"/>
    <m/>
    <m/>
    <n v="0"/>
    <n v="250000"/>
    <n v="52983.049999999988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7132500"/>
    <n v="0"/>
    <n v="6367428.3899999997"/>
    <n v="0"/>
    <n v="0"/>
    <n v="0"/>
    <n v="0"/>
    <n v="765071.61000000034"/>
    <m/>
    <m/>
    <n v="0"/>
    <n v="7132500"/>
    <n v="765071.61000000034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0"/>
    <n v="260000"/>
    <n v="0"/>
    <n v="0"/>
    <n v="0"/>
    <n v="0"/>
    <n v="0"/>
    <n v="0"/>
    <m/>
    <m/>
    <n v="0"/>
    <n v="0"/>
    <n v="0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1"/>
    <x v="1"/>
    <n v="2400"/>
    <s v="MATERIALES Y ARTÍCULOS DE CONSTRUCCIÓN Y DE REPARACIÓN."/>
    <n v="2490"/>
    <s v="MATERIALES Y SUMINISTROS"/>
    <x v="40"/>
    <x v="40"/>
    <n v="0"/>
    <s v="SIN DESCRIPCIÓN PARA DESTINOS 00"/>
    <n v="500000"/>
    <n v="1000000"/>
    <n v="0"/>
    <n v="0"/>
    <n v="0"/>
    <n v="0"/>
    <n v="0"/>
    <n v="500000"/>
    <m/>
    <m/>
    <n v="0"/>
    <n v="500000"/>
    <n v="50000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500"/>
    <s v="PRODUCTOS QUIMICOS, FARMACEUTICOS Y DE LABORATORIO"/>
    <n v="2510"/>
    <s v="MATERIALES Y SUMINISTROS"/>
    <x v="41"/>
    <x v="41"/>
    <n v="0"/>
    <s v="SIN DESCRIPCIÓN PARA DESTINOS 00"/>
    <n v="2195010"/>
    <n v="2500000"/>
    <n v="2195010"/>
    <n v="2195010"/>
    <n v="515953.5"/>
    <n v="515953.5"/>
    <n v="515953.5"/>
    <n v="0"/>
    <m/>
    <m/>
    <n v="0"/>
    <n v="219501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1"/>
    <x v="1"/>
    <n v="2500"/>
    <s v="PRODUCTOS QUIMICOS, FARMACEUTICOS Y DE LABORATORIO"/>
    <n v="2510"/>
    <s v="MATERIALES Y SUMINISTROS"/>
    <x v="41"/>
    <x v="41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500"/>
    <s v="PRODUCTOS QUIMICOS, FARMACEUTICOS Y DE LABORATORIO"/>
    <n v="2520"/>
    <s v="MATERIALES Y SUMINISTROS"/>
    <x v="42"/>
    <x v="42"/>
    <n v="0"/>
    <s v="SIN DESCRIPCIÓN PARA DESTINOS 00"/>
    <n v="380"/>
    <n v="50000"/>
    <n v="0"/>
    <n v="0"/>
    <n v="0"/>
    <n v="0"/>
    <n v="0"/>
    <n v="380"/>
    <m/>
    <m/>
    <n v="0"/>
    <n v="380"/>
    <n v="38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500"/>
    <s v="PRODUCTOS QUIMICOS, FARMACEUTICOS Y DE LABORATORIO"/>
    <n v="2520"/>
    <s v="MATERIALES Y SUMINISTROS"/>
    <x v="42"/>
    <x v="42"/>
    <n v="0"/>
    <s v="SIN DESCRIPCIÓN PARA DESTINOS 00"/>
    <n v="200000"/>
    <n v="0"/>
    <n v="0"/>
    <n v="0"/>
    <n v="0"/>
    <n v="0"/>
    <n v="0"/>
    <n v="200000"/>
    <n v="0"/>
    <n v="200000"/>
    <n v="-20000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8"/>
    <x v="14"/>
    <s v="020_25"/>
    <s v="DIRECCIÓN DE RASTROS MUNICIPALES"/>
    <x v="1"/>
    <x v="1"/>
    <n v="2500"/>
    <s v="PRODUCTOS QUIMICOS, FARMACEUTICOS Y DE LABORATORIO"/>
    <n v="2520"/>
    <s v="MATERIALES Y SUMINISTROS"/>
    <x v="42"/>
    <x v="42"/>
    <n v="0"/>
    <s v="SIN DESCRIPCIÓN PARA DESTINOS 00"/>
    <n v="50000"/>
    <n v="50000"/>
    <n v="0"/>
    <n v="0"/>
    <n v="0"/>
    <n v="0"/>
    <n v="0"/>
    <n v="50000"/>
    <m/>
    <m/>
    <n v="0"/>
    <n v="50000"/>
    <n v="50000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500"/>
    <s v="PRODUCTOS QUIMICOS, FARMACEUTICOS Y DE LABORATORIO"/>
    <n v="2520"/>
    <s v="MATERIALES Y SUMINISTROS"/>
    <x v="42"/>
    <x v="42"/>
    <n v="0"/>
    <s v="SIN DESCRIPCIÓN PARA DESTINOS 00"/>
    <n v="782000"/>
    <n v="700000"/>
    <n v="754173.34"/>
    <n v="754173.34"/>
    <n v="754173.34"/>
    <n v="754173.34"/>
    <n v="672813.34"/>
    <n v="27826.660000000033"/>
    <m/>
    <m/>
    <n v="0"/>
    <n v="782000"/>
    <n v="27826.660000000033"/>
  </r>
  <r>
    <s v="1.1-00-25"/>
    <x v="1"/>
    <s v="No"/>
    <x v="0"/>
    <n v="2"/>
    <x v="1"/>
    <n v="2.5"/>
    <x v="10"/>
    <s v="2.5.1"/>
    <x v="14"/>
    <s v="S"/>
    <s v="Definidos en el Presupuesto de Egresos y los que s"/>
    <s v="10_25"/>
    <x v="1"/>
    <n v="0"/>
    <x v="2"/>
    <n v="40"/>
    <x v="25"/>
    <s v="031_25"/>
    <s v="DIRECCIÓN DE POLÍTICA SOCIAL"/>
    <x v="1"/>
    <x v="1"/>
    <n v="2500"/>
    <s v="PRODUCTOS QUIMICOS, FARMACEUTICOS Y DE LABORATORIO"/>
    <n v="2520"/>
    <s v="MATERIALES Y SUMINISTROS"/>
    <x v="42"/>
    <x v="42"/>
    <n v="0"/>
    <s v="SIN DESCRIPCIÓN PARA DESTINOS 00"/>
    <n v="50000"/>
    <n v="0"/>
    <n v="42981.06"/>
    <n v="0"/>
    <n v="0"/>
    <n v="0"/>
    <n v="0"/>
    <n v="7018.9400000000023"/>
    <m/>
    <m/>
    <n v="0"/>
    <n v="50000"/>
    <n v="7018.9400000000023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500"/>
    <s v="PRODUCTOS QUIMICOS, FARMACEUTICOS Y DE LABORATORIO"/>
    <n v="2520"/>
    <s v="MATERIALES Y SUMINISTROS"/>
    <x v="42"/>
    <x v="42"/>
    <n v="0"/>
    <s v="SIN DESCRIPCIÓN PARA DESTINOS 00"/>
    <n v="7500"/>
    <n v="0"/>
    <n v="0"/>
    <n v="0"/>
    <n v="0"/>
    <n v="0"/>
    <n v="0"/>
    <n v="7500"/>
    <m/>
    <m/>
    <n v="0"/>
    <n v="7500"/>
    <n v="75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500"/>
    <s v="PRODUCTOS QUIMICOS, FARMACEUTICOS Y DE LABORATORIO"/>
    <n v="2530"/>
    <s v="MATERIALES Y SUMINISTROS"/>
    <x v="43"/>
    <x v="43"/>
    <n v="0"/>
    <s v="SIN DESCRIPCIÓN PARA DESTINOS 00"/>
    <n v="2000"/>
    <n v="2000"/>
    <n v="0"/>
    <n v="0"/>
    <n v="0"/>
    <n v="0"/>
    <n v="0"/>
    <n v="2000"/>
    <m/>
    <m/>
    <n v="0"/>
    <n v="2000"/>
    <n v="2000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2"/>
    <x v="27"/>
    <s v="015_25"/>
    <s v="DIRECCIÓN DE PROTECCIÓN CIVIL Y BOMBEROS"/>
    <x v="1"/>
    <x v="1"/>
    <n v="2500"/>
    <s v="PRODUCTOS QUIMICOS, FARMACEUTICOS Y DE LABORATORIO"/>
    <n v="2530"/>
    <s v="MATERIALES Y SUMINISTROS"/>
    <x v="43"/>
    <x v="43"/>
    <n v="0"/>
    <s v="SIN DESCRIPCIÓN PARA DESTINOS 00"/>
    <n v="40000"/>
    <n v="40000"/>
    <n v="38783.199999999997"/>
    <n v="0"/>
    <n v="0"/>
    <n v="0"/>
    <n v="0"/>
    <n v="1216.8000000000029"/>
    <m/>
    <m/>
    <n v="0"/>
    <n v="40000"/>
    <n v="1216.8000000000029"/>
  </r>
  <r>
    <s v="1.1-00-25"/>
    <x v="1"/>
    <s v="No"/>
    <x v="0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1"/>
    <x v="1"/>
    <n v="2500"/>
    <s v="PRODUCTOS QUIMICOS, FARMACEUTICOS Y DE LABORATORIO"/>
    <n v="2530"/>
    <s v="MATERIALES Y SUMINISTROS"/>
    <x v="43"/>
    <x v="43"/>
    <n v="0"/>
    <s v="SIN DESCRIPCIÓN PARA DESTINOS 00"/>
    <n v="1800000"/>
    <n v="1800000"/>
    <n v="924954.04"/>
    <n v="734148"/>
    <n v="308950"/>
    <n v="308950"/>
    <n v="308950"/>
    <n v="875045.96"/>
    <m/>
    <m/>
    <n v="0"/>
    <n v="1800000"/>
    <n v="875045.96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500"/>
    <s v="PRODUCTOS QUIMICOS, FARMACEUTICOS Y DE LABORATORIO"/>
    <n v="2530"/>
    <s v="MATERIALES Y SUMINISTROS"/>
    <x v="43"/>
    <x v="43"/>
    <n v="0"/>
    <s v="SIN DESCRIPCIÓN PARA DESTINOS 00"/>
    <n v="9000000"/>
    <n v="6000000"/>
    <n v="7736206.9100000001"/>
    <n v="2729196.91"/>
    <n v="494911.92"/>
    <n v="423353.08"/>
    <n v="423353.08"/>
    <n v="1263793.0899999999"/>
    <m/>
    <m/>
    <n v="0"/>
    <n v="9000000"/>
    <n v="1263793.0899999999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2"/>
    <x v="27"/>
    <s v="015_25"/>
    <s v="DIRECCIÓN DE PROTECCIÓN CIVIL Y BOMBEROS"/>
    <x v="1"/>
    <x v="1"/>
    <n v="2500"/>
    <s v="PRODUCTOS QUIMICOS, FARMACEUTICOS Y DE LABORATORIO"/>
    <n v="2540"/>
    <s v="MATERIALES Y SUMINISTROS"/>
    <x v="44"/>
    <x v="44"/>
    <n v="0"/>
    <s v="SIN DESCRIPCIÓN PARA DESTINOS 00"/>
    <n v="40000"/>
    <n v="40000"/>
    <n v="39429.56"/>
    <n v="0"/>
    <n v="0"/>
    <n v="0"/>
    <n v="0"/>
    <n v="570.44000000000233"/>
    <m/>
    <m/>
    <n v="0"/>
    <n v="40000"/>
    <n v="570.44000000000233"/>
  </r>
  <r>
    <s v="1.1-00-25"/>
    <x v="1"/>
    <s v="No"/>
    <x v="0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1"/>
    <x v="1"/>
    <n v="2500"/>
    <s v="PRODUCTOS QUIMICOS, FARMACEUTICOS Y DE LABORATORIO"/>
    <n v="2540"/>
    <s v="MATERIALES Y SUMINISTROS"/>
    <x v="44"/>
    <x v="44"/>
    <n v="0"/>
    <s v="SIN DESCRIPCIÓN PARA DESTINOS 00"/>
    <n v="1000000"/>
    <n v="1000000"/>
    <n v="133921.98000000001"/>
    <n v="133921.98000000001"/>
    <n v="131683.19"/>
    <n v="131683.19"/>
    <n v="131683.19"/>
    <n v="866078.02"/>
    <m/>
    <m/>
    <n v="0"/>
    <n v="1000000"/>
    <n v="866078.02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500"/>
    <s v="PRODUCTOS QUIMICOS, FARMACEUTICOS Y DE LABORATORIO"/>
    <n v="2540"/>
    <s v="MATERIALES Y SUMINISTROS"/>
    <x v="44"/>
    <x v="44"/>
    <n v="0"/>
    <s v="SIN DESCRIPCIÓN PARA DESTINOS 00"/>
    <n v="5200000"/>
    <n v="7000000"/>
    <n v="4726265.53"/>
    <n v="2429180.44"/>
    <n v="1584719.3"/>
    <n v="1584719.3"/>
    <n v="1584719.3"/>
    <n v="473734.46999999974"/>
    <m/>
    <m/>
    <n v="0"/>
    <n v="5200000"/>
    <n v="473734.46999999974"/>
  </r>
  <r>
    <s v="1.1-00-25"/>
    <x v="1"/>
    <s v="No"/>
    <x v="0"/>
    <n v="2"/>
    <x v="1"/>
    <n v="2.4"/>
    <x v="11"/>
    <s v="2.4.2"/>
    <x v="15"/>
    <s v="F"/>
    <s v="Actividades destinadas a la promoción y fomento de"/>
    <s v="10_25"/>
    <x v="1"/>
    <n v="0"/>
    <x v="2"/>
    <n v="37"/>
    <x v="28"/>
    <s v="029_25"/>
    <s v="DIRECCIÓN DE CULTURA"/>
    <x v="1"/>
    <x v="1"/>
    <n v="2500"/>
    <s v="PRODUCTOS QUIMICOS, FARMACEUTICOS Y DE LABORATORIO"/>
    <n v="2540"/>
    <s v="MATERIALES Y SUMINISTROS"/>
    <x v="44"/>
    <x v="44"/>
    <n v="0"/>
    <s v="SIN DESCRIPCIÓN PARA DESTINOS 00"/>
    <n v="2500"/>
    <n v="2500"/>
    <n v="0"/>
    <n v="0"/>
    <n v="0"/>
    <n v="0"/>
    <n v="0"/>
    <n v="2500"/>
    <m/>
    <m/>
    <n v="0"/>
    <n v="2500"/>
    <n v="250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500"/>
    <s v="PRODUCTOS QUIMICOS, FARMACEUTICOS Y DE LABORATORIO"/>
    <n v="2550"/>
    <s v="MATERIALES Y SUMINISTROS"/>
    <x v="45"/>
    <x v="45"/>
    <n v="0"/>
    <s v="SIN DESCRIPCIÓN PARA DESTINOS 00"/>
    <n v="0"/>
    <n v="40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1"/>
    <x v="1"/>
    <n v="2500"/>
    <s v="PRODUCTOS QUIMICOS, FARMACEUTICOS Y DE LABORATORIO"/>
    <n v="2550"/>
    <s v="MATERIALES Y SUMINISTROS"/>
    <x v="45"/>
    <x v="45"/>
    <n v="0"/>
    <s v="SIN DESCRIPCIÓN PARA DESTINOS 00"/>
    <n v="200000"/>
    <n v="0"/>
    <n v="0"/>
    <n v="0"/>
    <n v="0"/>
    <n v="0"/>
    <n v="0"/>
    <n v="200000"/>
    <m/>
    <m/>
    <n v="0"/>
    <n v="200000"/>
    <n v="20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500"/>
    <s v="PRODUCTOS QUIMICOS, FARMACEUTICOS Y DE LABORATORIO"/>
    <n v="2560"/>
    <s v="MATERIALES Y SUMINISTROS"/>
    <x v="46"/>
    <x v="46"/>
    <n v="0"/>
    <s v="SIN DESCRIPCIÓN PARA DESTINOS 00"/>
    <n v="20810"/>
    <n v="4000"/>
    <n v="769.66"/>
    <n v="0"/>
    <n v="0"/>
    <n v="0"/>
    <n v="0"/>
    <n v="20040.34"/>
    <m/>
    <m/>
    <n v="0"/>
    <n v="20810"/>
    <n v="20040.34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500"/>
    <s v="PRODUCTOS QUIMICOS, FARMACEUTICOS Y DE LABORATORIO"/>
    <n v="2560"/>
    <s v="MATERIALES Y SUMINISTROS"/>
    <x v="46"/>
    <x v="46"/>
    <n v="0"/>
    <s v="SIN DESCRIPCIÓN PARA DESTINOS 00"/>
    <n v="17544.63"/>
    <n v="2500000"/>
    <n v="17544.63"/>
    <n v="9957.44"/>
    <n v="9957.44"/>
    <n v="9957.44"/>
    <n v="9957.44"/>
    <n v="0"/>
    <m/>
    <m/>
    <n v="0"/>
    <n v="17544.63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1"/>
    <x v="1"/>
    <n v="2500"/>
    <s v="PRODUCTOS QUIMICOS, FARMACEUTICOS Y DE LABORATORIO"/>
    <n v="2560"/>
    <s v="MATERIALES Y SUMINISTROS"/>
    <x v="46"/>
    <x v="46"/>
    <n v="0"/>
    <s v="SIN DESCRIPCIÓN PARA DESTINOS 00"/>
    <n v="3334218.9"/>
    <n v="0"/>
    <n v="3325361.77"/>
    <n v="3325361.77"/>
    <n v="5713.88"/>
    <n v="5713.88"/>
    <n v="5713.88"/>
    <n v="8857.1299999998882"/>
    <m/>
    <m/>
    <n v="0"/>
    <n v="3334218.9"/>
    <n v="8857.1299999998882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500"/>
    <s v="PRODUCTOS QUIMICOS, FARMACEUTICOS Y DE LABORATORIO"/>
    <n v="2560"/>
    <s v="MATERIALES Y SUMINISTROS"/>
    <x v="46"/>
    <x v="46"/>
    <n v="0"/>
    <s v="SIN DESCRIPCIÓN PARA DESTINOS 00"/>
    <n v="30000"/>
    <n v="30000"/>
    <n v="0"/>
    <n v="0"/>
    <n v="0"/>
    <n v="0"/>
    <n v="0"/>
    <n v="30000"/>
    <m/>
    <m/>
    <n v="0"/>
    <n v="30000"/>
    <n v="3000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500"/>
    <s v="PRODUCTOS QUIMICOS, FARMACEUTICOS Y DE LABORATORIO"/>
    <n v="2560"/>
    <s v="MATERIALES Y SUMINISTROS"/>
    <x v="46"/>
    <x v="46"/>
    <n v="0"/>
    <s v="SIN DESCRIPCIÓN PARA DESTINOS 00"/>
    <n v="3500"/>
    <n v="0"/>
    <n v="1991.72"/>
    <n v="0"/>
    <n v="0"/>
    <n v="0"/>
    <n v="0"/>
    <n v="1508.28"/>
    <m/>
    <m/>
    <n v="0"/>
    <n v="3500"/>
    <n v="1508.28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1"/>
    <x v="1"/>
    <n v="2500"/>
    <s v="PRODUCTOS QUIMICOS, FARMACEUTICOS Y DE LABORATORIO"/>
    <n v="2590"/>
    <s v="MATERIALES Y SUMINISTROS"/>
    <x v="47"/>
    <x v="47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1"/>
    <x v="1"/>
    <n v="2500"/>
    <s v="PRODUCTOS QUIMICOS, FARMACEUTICOS Y DE LABORATORIO"/>
    <n v="2590"/>
    <s v="MATERIALES Y SUMINISTROS"/>
    <x v="47"/>
    <x v="47"/>
    <n v="7"/>
    <s v="COBRE IONIZADO"/>
    <n v="4000000"/>
    <n v="0"/>
    <n v="3997824"/>
    <n v="3997824"/>
    <n v="3997824"/>
    <n v="3997824"/>
    <n v="3997824"/>
    <n v="2176"/>
    <m/>
    <m/>
    <n v="0"/>
    <n v="4000000"/>
    <n v="2176"/>
  </r>
  <r>
    <s v="1.1-00-25"/>
    <x v="1"/>
    <s v="No"/>
    <x v="0"/>
    <n v="2"/>
    <x v="1"/>
    <n v="2.7"/>
    <x v="2"/>
    <s v="2.7.1"/>
    <x v="2"/>
    <s v="E"/>
    <s v="Actividades del sector público, que realiza en for"/>
    <s v="11_25"/>
    <x v="10"/>
    <n v="3"/>
    <x v="5"/>
    <n v="46"/>
    <x v="29"/>
    <s v="032_25"/>
    <s v="DIRECCIÓN DE GESTION DEL MEDIO AMBIENTE"/>
    <x v="1"/>
    <x v="1"/>
    <n v="2500"/>
    <s v="PRODUCTOS QUIMICOS, FARMACEUTICOS Y DE LABORATORIO"/>
    <n v="2590"/>
    <s v="MATERIALES Y SUMINISTROS"/>
    <x v="47"/>
    <x v="47"/>
    <n v="7"/>
    <s v="COBRE IONIZADO"/>
    <n v="0"/>
    <n v="40000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600"/>
    <s v="COMBUSTIBLES, LUBRICANTES Y ADITIVOS"/>
    <n v="2610"/>
    <s v="MATERIALES Y SUMINISTROS"/>
    <x v="22"/>
    <x v="22"/>
    <n v="0"/>
    <s v="SIN DESCRIPCIÓN PARA DESTINOS 00"/>
    <n v="55550000"/>
    <n v="40700000"/>
    <n v="30355491.07"/>
    <n v="29949491.07"/>
    <n v="29320571.129999999"/>
    <n v="29289331.140000001"/>
    <n v="29289331.140000001"/>
    <n v="25194508.93"/>
    <m/>
    <n v="3000000"/>
    <n v="-3000000"/>
    <n v="52550000"/>
    <n v="22194508.93"/>
  </r>
  <r>
    <s v="2.5-02-25"/>
    <x v="5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1"/>
    <x v="1"/>
    <n v="2600"/>
    <s v="COMBUSTIBLES, LUBRICANTES Y ADITIVOS"/>
    <n v="2610"/>
    <s v="MATERIALES Y SUMINISTROS"/>
    <x v="22"/>
    <x v="22"/>
    <n v="0"/>
    <s v="SIN DESCRIPCIÓN PARA DESTINOS 00"/>
    <n v="33000000"/>
    <n v="33000000"/>
    <n v="16508303.630000001"/>
    <n v="16508303.630000001"/>
    <n v="16508303.630000001"/>
    <n v="16508303.630000001"/>
    <n v="16508303.630000001"/>
    <n v="16491696.369999999"/>
    <m/>
    <n v="7000000"/>
    <n v="-7000000"/>
    <n v="26000000"/>
    <n v="9491696.3699999992"/>
  </r>
  <r>
    <s v="1.1-00-25"/>
    <x v="1"/>
    <s v="No"/>
    <x v="0"/>
    <n v="1"/>
    <x v="0"/>
    <n v="1.7"/>
    <x v="1"/>
    <s v="1.7.2"/>
    <x v="4"/>
    <s v="R"/>
    <s v="Solamente actividades específicas, distintas a las"/>
    <s v="05_25"/>
    <x v="0"/>
    <n v="6"/>
    <x v="1"/>
    <n v="11"/>
    <x v="30"/>
    <s v="007_25"/>
    <s v="DIRECCIÓN DE ADMINISTRACIÓN"/>
    <x v="1"/>
    <x v="1"/>
    <n v="2600"/>
    <s v="COMBUSTIBLES, LUBRICANTES Y ADITIVOS"/>
    <n v="2610"/>
    <s v="MATERIALES Y SUMINISTROS"/>
    <x v="22"/>
    <x v="22"/>
    <n v="0"/>
    <s v="SIN DESCRIPCIÓN PARA DESTINOS 00"/>
    <n v="6500000"/>
    <n v="6500000"/>
    <n v="4203669.2699999996"/>
    <n v="4203669.2699999996"/>
    <n v="4203669.2699999996"/>
    <n v="4203669.2699999996"/>
    <n v="4203669.2699999996"/>
    <n v="2296330.7300000004"/>
    <m/>
    <n v="1000000"/>
    <n v="-1000000"/>
    <n v="5500000"/>
    <n v="1296330.7300000004"/>
  </r>
  <r>
    <s v="1.1-00-25"/>
    <x v="1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1"/>
    <x v="1"/>
    <n v="2600"/>
    <s v="COMBUSTIBLES, LUBRICANTES Y ADITIVOS"/>
    <n v="2610"/>
    <s v="MATERIALES Y SUMINISTROS"/>
    <x v="22"/>
    <x v="22"/>
    <n v="0"/>
    <s v="SIN DESCRIPCIÓN PARA DESTINOS 00"/>
    <n v="7091558.6600000001"/>
    <n v="0"/>
    <n v="7018370.7199999997"/>
    <n v="7018370.7199999997"/>
    <n v="7018370.7199999997"/>
    <n v="7018370.7199999997"/>
    <n v="7018370.7199999997"/>
    <n v="73187.94000000041"/>
    <m/>
    <m/>
    <n v="0"/>
    <n v="7091558.6600000001"/>
    <n v="73187.94000000041"/>
  </r>
  <r>
    <s v="2.6-06-25"/>
    <x v="3"/>
    <s v="Si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100"/>
    <s v="MOBILIARIO Y EQUIPO DE ADMINISTRACION"/>
    <n v="5150"/>
    <s v="BIENES MUEBLES, INMUEBLES E INTANGIBLES"/>
    <x v="48"/>
    <x v="48"/>
    <n v="60"/>
    <s v="EDUCANDO PARA LA IGUALDAD"/>
    <n v="58000"/>
    <n v="0"/>
    <n v="57990.31"/>
    <n v="0"/>
    <n v="0"/>
    <n v="0"/>
    <n v="0"/>
    <n v="9.6900000000023283"/>
    <m/>
    <m/>
    <n v="0"/>
    <n v="58000"/>
    <n v="9.6900000000023283"/>
  </r>
  <r>
    <s v="2.6-06-25"/>
    <x v="3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200"/>
    <s v="REMUNERACIONES AL PERSONAL DE CARACTER TRANSITORIO"/>
    <n v="1210"/>
    <s v="SERVICIOS PERSONALES"/>
    <x v="2"/>
    <x v="2"/>
    <n v="61"/>
    <s v="CREATHI"/>
    <n v="0"/>
    <n v="0"/>
    <n v="0"/>
    <n v="0"/>
    <n v="0"/>
    <n v="0"/>
    <n v="0"/>
    <n v="0"/>
    <n v="210000"/>
    <n v="0"/>
    <n v="210000"/>
    <n v="210000"/>
    <n v="210000"/>
  </r>
  <r>
    <s v="2.6-05-25"/>
    <x v="6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0"/>
    <x v="0"/>
    <n v="1200"/>
    <s v="REMUNERACIONES AL PERSONAL DE CARACTER TRANSITORIO"/>
    <n v="1210"/>
    <s v="SERVICIOS PERSONALES"/>
    <x v="2"/>
    <x v="2"/>
    <n v="59"/>
    <s v="ESTRATEGIA ALE"/>
    <n v="0"/>
    <n v="0"/>
    <n v="0"/>
    <n v="0"/>
    <n v="0"/>
    <n v="0"/>
    <n v="0"/>
    <n v="0"/>
    <n v="647219.19999999995"/>
    <n v="0"/>
    <n v="647219.19999999995"/>
    <n v="647219.19999999995"/>
    <n v="647219.19999999995"/>
  </r>
  <r>
    <s v="2.6-05-25"/>
    <x v="7"/>
    <s v="Si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1"/>
    <x v="1"/>
    <n v="2700"/>
    <s v="VESTUARIO, BLANCOS, PRENDAS DE PROTECCION Y ARTICULOS DEPORTIVOS"/>
    <n v="2710"/>
    <s v="MATERIALES Y SUMINISTROS"/>
    <x v="49"/>
    <x v="49"/>
    <n v="59"/>
    <s v="ESTRATEGIA ALE"/>
    <n v="246818"/>
    <n v="0"/>
    <n v="0"/>
    <n v="0"/>
    <n v="0"/>
    <n v="0"/>
    <n v="0"/>
    <n v="246818"/>
    <n v="0"/>
    <n v="246818"/>
    <n v="-246818"/>
    <n v="0"/>
    <n v="0"/>
  </r>
  <r>
    <s v="2.6-05-25"/>
    <x v="7"/>
    <s v="Si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700"/>
    <s v="VESTUARIO, BLANCOS, PRENDAS DE PROTECCION Y ARTICULOS DEPORTIVOS"/>
    <n v="2710"/>
    <s v="MATERIALES Y SUMINISTROS"/>
    <x v="49"/>
    <x v="49"/>
    <n v="59"/>
    <s v="ESTRATEGIA ALE"/>
    <n v="55990"/>
    <n v="0"/>
    <n v="0"/>
    <n v="0"/>
    <n v="0"/>
    <n v="0"/>
    <n v="0"/>
    <n v="55990"/>
    <n v="0"/>
    <n v="55990"/>
    <n v="-55990"/>
    <n v="0"/>
    <n v="0"/>
  </r>
  <r>
    <s v="2.6-05-25"/>
    <x v="7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1"/>
    <x v="1"/>
    <n v="2700"/>
    <s v="VESTUARIO, BLANCOS, PRENDAS DE PROTECCION Y ARTICULOS DEPORTIVOS"/>
    <n v="2710"/>
    <s v="MATERIALES Y SUMINISTROS"/>
    <x v="49"/>
    <x v="49"/>
    <n v="59"/>
    <s v="ESTRATEGIA ALE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1"/>
    <x v="1"/>
    <n v="2700"/>
    <s v="VESTUARIO, BLANCOS, PRENDAS DE PROTECCION Y ARTICULOS DEPORTIVOS"/>
    <n v="2710"/>
    <s v="MATERIALES Y SUMINISTROS"/>
    <x v="49"/>
    <x v="49"/>
    <n v="0"/>
    <s v="SIN DESCRIPCIÓN PARA DESTINOS 00"/>
    <n v="3000000"/>
    <n v="3000000"/>
    <n v="2491605.64"/>
    <n v="2491605.64"/>
    <n v="2269022.98"/>
    <n v="2003701.64"/>
    <n v="2003701.64"/>
    <n v="508394.35999999987"/>
    <m/>
    <m/>
    <n v="0"/>
    <n v="3000000"/>
    <n v="508394.35999999987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700"/>
    <s v="VESTUARIO, BLANCOS, PRENDAS DE PROTECCION Y ARTICULOS DEPORTIVOS"/>
    <n v="2710"/>
    <s v="MATERIALES Y SUMINISTROS"/>
    <x v="49"/>
    <x v="49"/>
    <n v="0"/>
    <s v="SIN DESCRIPCIÓN PARA DESTINOS 00"/>
    <n v="5201.82"/>
    <n v="1200000"/>
    <n v="0"/>
    <n v="0"/>
    <n v="0"/>
    <n v="0"/>
    <n v="0"/>
    <n v="5201.82"/>
    <m/>
    <m/>
    <n v="0"/>
    <n v="5201.82"/>
    <n v="5201.82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1"/>
    <x v="1"/>
    <n v="2700"/>
    <s v="VESTUARIO, BLANCOS, PRENDAS DE PROTECCION Y ARTICULOS DEPORTIVOS"/>
    <n v="2710"/>
    <s v="MATERIALES Y SUMINISTROS"/>
    <x v="49"/>
    <x v="49"/>
    <n v="0"/>
    <s v="SIN DESCRIPCIÓN PARA DESTINOS 00"/>
    <n v="2000000"/>
    <n v="2000000"/>
    <n v="1754836.4"/>
    <n v="1754836.4"/>
    <n v="0"/>
    <n v="0"/>
    <n v="0"/>
    <n v="245163.60000000009"/>
    <m/>
    <m/>
    <n v="0"/>
    <n v="2000000"/>
    <n v="245163.60000000009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700"/>
    <s v="VESTUARIO, BLANCOS, PRENDAS DE PROTECCION Y ARTICULOS DEPORTIVOS"/>
    <n v="2710"/>
    <s v="MATERIALES Y SUMINISTROS"/>
    <x v="49"/>
    <x v="49"/>
    <n v="0"/>
    <s v="SIN DESCRIPCIÓN PARA DESTINOS 00"/>
    <n v="87022"/>
    <n v="1200000"/>
    <n v="36656"/>
    <n v="36656"/>
    <n v="36656"/>
    <n v="36656"/>
    <n v="36656"/>
    <n v="50366"/>
    <m/>
    <m/>
    <n v="0"/>
    <n v="87022"/>
    <n v="50366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35000"/>
    <n v="30000"/>
    <n v="14880"/>
    <n v="14880"/>
    <n v="14880"/>
    <n v="14880"/>
    <n v="14880"/>
    <n v="20120"/>
    <m/>
    <m/>
    <n v="0"/>
    <n v="35000"/>
    <n v="2012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1750000"/>
    <n v="750000"/>
    <n v="857811.76"/>
    <n v="655913.76"/>
    <n v="503841.24"/>
    <n v="2025.24"/>
    <n v="2025.24"/>
    <n v="892188.24"/>
    <n v="0"/>
    <n v="892188.24"/>
    <n v="-892188.24"/>
    <n v="857811.76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8"/>
    <x v="14"/>
    <s v="020_25"/>
    <s v="DIRECCIÓN DE RASTROS MUNICIPALES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100000"/>
    <n v="100000"/>
    <n v="89117.81"/>
    <n v="0"/>
    <n v="0"/>
    <n v="0"/>
    <n v="0"/>
    <n v="10882.190000000002"/>
    <m/>
    <m/>
    <n v="0"/>
    <n v="100000"/>
    <n v="10882.190000000002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2"/>
    <x v="27"/>
    <s v="015_25"/>
    <s v="DIRECCIÓN DE PROTECCIÓN CIVIL Y BOMBEROS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2500000"/>
    <n v="2500000"/>
    <n v="2223883.56"/>
    <n v="2223883.56"/>
    <n v="0"/>
    <n v="0"/>
    <n v="0"/>
    <n v="276116.43999999994"/>
    <m/>
    <m/>
    <n v="0"/>
    <n v="2500000"/>
    <n v="276116.43999999994"/>
  </r>
  <r>
    <s v="1.1-00-25"/>
    <x v="1"/>
    <s v="No"/>
    <x v="0"/>
    <n v="2"/>
    <x v="1"/>
    <n v="2.1"/>
    <x v="4"/>
    <s v="2.1.1"/>
    <x v="6"/>
    <s v="E"/>
    <s v="Actividades del sector público, que realiza en for"/>
    <s v="09_25"/>
    <x v="8"/>
    <n v="2"/>
    <x v="3"/>
    <n v="27"/>
    <x v="15"/>
    <s v="019_25"/>
    <s v="DIRECCIÓN DE ASEO PÚBLICO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0"/>
    <n v="10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100000"/>
    <n v="100000"/>
    <n v="44333.46"/>
    <n v="44333.46"/>
    <n v="0"/>
    <n v="0"/>
    <n v="0"/>
    <n v="55666.54"/>
    <m/>
    <m/>
    <n v="0"/>
    <n v="100000"/>
    <n v="55666.54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350390"/>
    <n v="580000"/>
    <n v="350390"/>
    <n v="350390"/>
    <n v="41073.67"/>
    <n v="0"/>
    <n v="0"/>
    <n v="0"/>
    <m/>
    <m/>
    <n v="0"/>
    <n v="35039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300000"/>
    <n v="0"/>
    <n v="0"/>
    <n v="0"/>
    <n v="0"/>
    <n v="0"/>
    <n v="0"/>
    <n v="300000"/>
    <m/>
    <m/>
    <n v="0"/>
    <n v="300000"/>
    <n v="30000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499610"/>
    <n v="0"/>
    <n v="0"/>
    <n v="0"/>
    <n v="0"/>
    <n v="0"/>
    <n v="0"/>
    <n v="499610"/>
    <m/>
    <m/>
    <n v="0"/>
    <n v="499610"/>
    <n v="499610"/>
  </r>
  <r>
    <s v="1.1-00-25"/>
    <x v="1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90000"/>
    <n v="90000"/>
    <n v="51635.3"/>
    <n v="51635.3"/>
    <n v="51635.3"/>
    <n v="51635.3"/>
    <n v="51635.3"/>
    <n v="38364.699999999997"/>
    <m/>
    <m/>
    <n v="0"/>
    <n v="90000"/>
    <n v="38364.699999999997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300000"/>
    <n v="300000"/>
    <n v="183494.6"/>
    <n v="183494.6"/>
    <n v="47101.8"/>
    <n v="47101.8"/>
    <n v="47101.8"/>
    <n v="116505.4"/>
    <m/>
    <m/>
    <n v="0"/>
    <n v="300000"/>
    <n v="116505.4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290000"/>
    <n v="0"/>
    <n v="0"/>
    <n v="0"/>
    <n v="0"/>
    <n v="0"/>
    <n v="0"/>
    <n v="290000"/>
    <m/>
    <m/>
    <n v="0"/>
    <n v="290000"/>
    <n v="29000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8832.43"/>
    <n v="0"/>
    <n v="8832.43"/>
    <n v="8832.43"/>
    <n v="8832.43"/>
    <n v="8832.43"/>
    <n v="8832.43"/>
    <n v="0"/>
    <m/>
    <m/>
    <n v="0"/>
    <n v="8832.43"/>
    <n v="0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170058"/>
    <n v="0"/>
    <n v="151761.45000000001"/>
    <n v="27739.08"/>
    <n v="27739.08"/>
    <n v="27739.08"/>
    <n v="27739.08"/>
    <n v="18296.549999999988"/>
    <m/>
    <m/>
    <n v="0"/>
    <n v="170058"/>
    <n v="18296.549999999988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1"/>
    <x v="1"/>
    <n v="2700"/>
    <s v="VESTUARIO, BLANCOS, PRENDAS DE PROTECCION Y ARTICULOS DEPORTIVOS"/>
    <n v="2720"/>
    <s v="MATERIALES Y SUMINISTROS"/>
    <x v="50"/>
    <x v="50"/>
    <n v="0"/>
    <s v="SIN DESCRIPCIÓN PARA DESTINOS 00"/>
    <n v="50000"/>
    <n v="50000"/>
    <n v="0"/>
    <n v="0"/>
    <n v="0"/>
    <n v="0"/>
    <n v="0"/>
    <n v="50000"/>
    <m/>
    <m/>
    <n v="0"/>
    <n v="50000"/>
    <n v="5000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700"/>
    <s v="VESTUARIO, BLANCOS, PRENDAS DE PROTECCION Y ARTICULOS DEPORTIVOS"/>
    <n v="2730"/>
    <s v="MATERIALES Y SUMINISTROS"/>
    <x v="51"/>
    <x v="51"/>
    <n v="0"/>
    <s v="SIN DESCRIPCIÓN PARA DESTINOS 00"/>
    <n v="0"/>
    <n v="200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1"/>
    <x v="1"/>
    <n v="2700"/>
    <s v="VESTUARIO, BLANCOS, PRENDAS DE PROTECCION Y ARTICULOS DEPORTIVOS"/>
    <n v="2740"/>
    <s v="MATERIALES Y SUMINISTROS"/>
    <x v="52"/>
    <x v="52"/>
    <n v="0"/>
    <s v="SIN DESCRIPCIÓN PARA DESTINOS 00"/>
    <n v="15000"/>
    <n v="0"/>
    <n v="14647"/>
    <n v="14647"/>
    <n v="14647"/>
    <n v="14647"/>
    <n v="14647"/>
    <n v="353"/>
    <m/>
    <m/>
    <n v="0"/>
    <n v="15000"/>
    <n v="353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800"/>
    <s v="MATERIALES Y SUMINISTROS PARA SEGURIDAD"/>
    <n v="2820"/>
    <s v="MATERIALES DE SEGURIDAD PÚBLICA"/>
    <x v="53"/>
    <x v="53"/>
    <n v="0"/>
    <s v="SIN DESCRIPCIÓN PARA DESTINOS 00"/>
    <n v="2641259.6800000002"/>
    <n v="300000"/>
    <n v="2641241.48"/>
    <n v="2641241.48"/>
    <n v="2641241.48"/>
    <n v="2641241.48"/>
    <n v="2641241.48"/>
    <n v="18.200000000186265"/>
    <m/>
    <m/>
    <n v="0"/>
    <n v="2641259.6800000002"/>
    <n v="18.200000000186265"/>
  </r>
  <r>
    <s v="2.5-02-25"/>
    <x v="5"/>
    <s v="Si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800"/>
    <s v="MATERIALES Y SUMINISTROS PARA SEGURIDAD"/>
    <n v="2830"/>
    <s v="MATERIALES Y SUMINISTROS"/>
    <x v="54"/>
    <x v="54"/>
    <n v="0"/>
    <s v="SIN DESCRIPCIÓN PARA DESTINOS 00"/>
    <n v="2100000"/>
    <n v="3100000"/>
    <n v="2099990.5499999998"/>
    <n v="0"/>
    <n v="0"/>
    <n v="0"/>
    <n v="0"/>
    <n v="9.4500000001862645"/>
    <m/>
    <m/>
    <n v="0"/>
    <n v="2100000"/>
    <n v="9.4500000001862645"/>
  </r>
  <r>
    <s v="1.1-00-25"/>
    <x v="1"/>
    <s v="No"/>
    <x v="0"/>
    <n v="1"/>
    <x v="0"/>
    <n v="1.7"/>
    <x v="1"/>
    <s v="1.7.3"/>
    <x v="16"/>
    <s v="R"/>
    <s v="Solamente actividades específicas, distintas a las"/>
    <s v="08_25"/>
    <x v="5"/>
    <n v="6"/>
    <x v="1"/>
    <n v="20"/>
    <x v="31"/>
    <s v="014_25"/>
    <s v="DESPACHO DE LA COORDINACIÓN GENERAL DE P"/>
    <x v="1"/>
    <x v="1"/>
    <n v="2800"/>
    <s v="MATERIALES Y SUMINISTROS PARA SEGURIDAD"/>
    <n v="2830"/>
    <s v="MATERIALES Y SUMINISTROS"/>
    <x v="54"/>
    <x v="54"/>
    <n v="0"/>
    <s v="SIN DESCRIPCIÓN PARA DESTINOS 00"/>
    <n v="0"/>
    <n v="5000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900"/>
    <s v="HERRAMIENTAS, REFACCIONES Y ACCESORIOS MENORES"/>
    <n v="2910"/>
    <s v="MATERIALES Y SUMINISTROS"/>
    <x v="55"/>
    <x v="55"/>
    <n v="0"/>
    <s v="SIN DESCRIPCIÓN PARA DESTINOS 00"/>
    <n v="218994"/>
    <n v="100000"/>
    <n v="127469.02"/>
    <n v="21999.63"/>
    <n v="18594.63"/>
    <n v="12185.63"/>
    <n v="12185.63"/>
    <n v="91524.98"/>
    <m/>
    <m/>
    <n v="0"/>
    <n v="218994"/>
    <n v="91524.98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900"/>
    <s v="HERRAMIENTAS, REFACCIONES Y ACCESORIOS MENORES"/>
    <n v="2910"/>
    <s v="MATERIALES Y SUMINISTROS"/>
    <x v="55"/>
    <x v="55"/>
    <n v="0"/>
    <s v="SIN DESCRIPCIÓN PARA DESTINOS 00"/>
    <n v="10000"/>
    <n v="10000"/>
    <n v="0"/>
    <n v="0"/>
    <n v="0"/>
    <n v="0"/>
    <n v="0"/>
    <n v="10000"/>
    <m/>
    <m/>
    <n v="0"/>
    <n v="10000"/>
    <n v="1000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900"/>
    <s v="HERRAMIENTAS, REFACCIONES Y ACCESORIOS MENORES"/>
    <n v="2910"/>
    <s v="MATERIALES Y SUMINISTROS"/>
    <x v="55"/>
    <x v="55"/>
    <n v="0"/>
    <s v="SIN DESCRIPCIÓN PARA DESTINOS 00"/>
    <n v="3194464.24"/>
    <n v="1520000"/>
    <n v="1181077.8899999999"/>
    <n v="315591.45"/>
    <n v="315591.45"/>
    <n v="65508.38"/>
    <n v="65508.38"/>
    <n v="2013386.3500000003"/>
    <n v="0"/>
    <n v="2013386.35"/>
    <n v="-2013386.35"/>
    <n v="1181077.8900000001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8"/>
    <x v="14"/>
    <s v="020_25"/>
    <s v="DIRECCIÓN DE RASTROS MUNICIPALES"/>
    <x v="1"/>
    <x v="1"/>
    <n v="2900"/>
    <s v="HERRAMIENTAS, REFACCIONES Y ACCESORIOS MENORES"/>
    <n v="2910"/>
    <s v="MATERIALES Y SUMINISTROS"/>
    <x v="55"/>
    <x v="55"/>
    <n v="0"/>
    <s v="SIN DESCRIPCIÓN PARA DESTINOS 00"/>
    <n v="300000"/>
    <n v="300000"/>
    <n v="282945.44"/>
    <n v="142647.85"/>
    <n v="142647.85"/>
    <n v="64567.87"/>
    <n v="64567.87"/>
    <n v="17054.559999999998"/>
    <m/>
    <m/>
    <n v="0"/>
    <n v="300000"/>
    <n v="17054.559999999998"/>
  </r>
  <r>
    <s v="1.1-00-25"/>
    <x v="1"/>
    <s v="No"/>
    <x v="0"/>
    <n v="1"/>
    <x v="0"/>
    <n v="1.7"/>
    <x v="1"/>
    <s v="1.7.1"/>
    <x v="1"/>
    <s v="R"/>
    <s v="Solamente actividades específicas, distintas a las"/>
    <s v="05_25"/>
    <x v="0"/>
    <n v="6"/>
    <x v="1"/>
    <n v="67"/>
    <x v="1"/>
    <s v="049_25"/>
    <s v="DIRECCIÓN DE ADMINISTRACIÓN DE PERSONAL"/>
    <x v="1"/>
    <x v="1"/>
    <n v="2900"/>
    <s v="HERRAMIENTAS, REFACCIONES Y ACCESORIOS MENORES"/>
    <n v="2910"/>
    <s v="MATERIALES Y SUMINISTROS"/>
    <x v="55"/>
    <x v="55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2"/>
    <x v="27"/>
    <s v="015_25"/>
    <s v="DIRECCIÓN DE PROTECCIÓN CIVIL Y BOMBEROS"/>
    <x v="1"/>
    <x v="1"/>
    <n v="2900"/>
    <s v="HERRAMIENTAS, REFACCIONES Y ACCESORIOS MENORES"/>
    <n v="2910"/>
    <s v="MATERIALES Y SUMINISTROS"/>
    <x v="55"/>
    <x v="55"/>
    <n v="0"/>
    <s v="SIN DESCRIPCIÓN PARA DESTINOS 00"/>
    <n v="50000"/>
    <n v="50000"/>
    <n v="49416"/>
    <n v="0"/>
    <n v="0"/>
    <n v="0"/>
    <n v="0"/>
    <n v="584"/>
    <m/>
    <m/>
    <n v="0"/>
    <n v="50000"/>
    <n v="584"/>
  </r>
  <r>
    <s v="1.1-00-25"/>
    <x v="1"/>
    <s v="No"/>
    <x v="0"/>
    <n v="2"/>
    <x v="1"/>
    <n v="2.1"/>
    <x v="4"/>
    <s v="2.1.1"/>
    <x v="6"/>
    <s v="E"/>
    <s v="Actividades del sector público, que realiza en for"/>
    <s v="09_25"/>
    <x v="8"/>
    <n v="2"/>
    <x v="3"/>
    <n v="27"/>
    <x v="15"/>
    <s v="019_25"/>
    <s v="DIRECCIÓN DE ASEO PÚBLICO"/>
    <x v="1"/>
    <x v="1"/>
    <n v="2900"/>
    <s v="HERRAMIENTAS, REFACCIONES Y ACCESORIOS MENORES"/>
    <n v="2910"/>
    <s v="MATERIALES Y SUMINISTROS"/>
    <x v="55"/>
    <x v="55"/>
    <n v="0"/>
    <s v="SIN DESCRIPCIÓN PARA DESTINOS 00"/>
    <n v="0"/>
    <n v="5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1"/>
    <x v="1"/>
    <n v="2900"/>
    <s v="HERRAMIENTAS, REFACCIONES Y ACCESORIOS MENORES"/>
    <n v="2910"/>
    <s v="MATERIALES Y SUMINISTROS"/>
    <x v="55"/>
    <x v="55"/>
    <n v="0"/>
    <s v="SIN DESCRIPCIÓN PARA DESTINOS 00"/>
    <n v="150000"/>
    <n v="150000"/>
    <n v="0"/>
    <n v="0"/>
    <n v="0"/>
    <n v="0"/>
    <n v="0"/>
    <n v="150000"/>
    <m/>
    <m/>
    <n v="0"/>
    <n v="150000"/>
    <n v="15000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900"/>
    <s v="HERRAMIENTAS, REFACCIONES Y ACCESORIOS MENORES"/>
    <n v="2910"/>
    <s v="MATERIALES Y SUMINISTROS"/>
    <x v="55"/>
    <x v="55"/>
    <n v="0"/>
    <s v="SIN DESCRIPCIÓN PARA DESTINOS 00"/>
    <n v="0"/>
    <n v="230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1"/>
    <x v="1"/>
    <n v="2900"/>
    <s v="HERRAMIENTAS, REFACCIONES Y ACCESORIOS MENORES"/>
    <n v="2910"/>
    <s v="MATERIALES Y SUMINISTROS"/>
    <x v="55"/>
    <x v="55"/>
    <n v="0"/>
    <s v="SIN DESCRIPCIÓN PARA DESTINOS 00"/>
    <n v="100000"/>
    <n v="0"/>
    <n v="0"/>
    <n v="0"/>
    <n v="0"/>
    <n v="0"/>
    <n v="0"/>
    <n v="100000"/>
    <m/>
    <m/>
    <n v="0"/>
    <n v="100000"/>
    <n v="10000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1"/>
    <x v="1"/>
    <n v="2900"/>
    <s v="HERRAMIENTAS, REFACCIONES Y ACCESORIOS MENORES"/>
    <n v="2910"/>
    <s v="MATERIALES Y SUMINISTROS"/>
    <x v="55"/>
    <x v="55"/>
    <n v="0"/>
    <s v="SIN DESCRIPCIÓN PARA DESTINOS 00"/>
    <n v="1290543.49"/>
    <n v="0"/>
    <n v="0"/>
    <n v="0"/>
    <n v="0"/>
    <n v="0"/>
    <n v="0"/>
    <n v="1290543.49"/>
    <m/>
    <m/>
    <n v="0"/>
    <n v="1290543.49"/>
    <n v="1290543.49"/>
  </r>
  <r>
    <s v="1.1-00-25"/>
    <x v="1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1"/>
    <x v="1"/>
    <n v="2900"/>
    <s v="HERRAMIENTAS, REFACCIONES Y ACCESORIOS MENORES"/>
    <n v="2910"/>
    <s v="MATERIALES Y SUMINISTROS"/>
    <x v="55"/>
    <x v="55"/>
    <n v="0"/>
    <s v="SIN DESCRIPCIÓN PARA DESTINOS 00"/>
    <n v="261000"/>
    <n v="225000"/>
    <n v="218936.27"/>
    <n v="0"/>
    <n v="0"/>
    <n v="0"/>
    <n v="0"/>
    <n v="42063.73000000001"/>
    <m/>
    <m/>
    <n v="0"/>
    <n v="261000"/>
    <n v="42063.73000000001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1"/>
    <x v="1"/>
    <n v="2900"/>
    <s v="HERRAMIENTAS, REFACCIONES Y ACCESORIOS MENORES"/>
    <n v="2910"/>
    <s v="MATERIALES Y SUMINISTROS"/>
    <x v="55"/>
    <x v="55"/>
    <n v="0"/>
    <s v="SIN DESCRIPCIÓN PARA DESTINOS 00"/>
    <n v="250000"/>
    <n v="250000"/>
    <n v="1725"/>
    <n v="1725"/>
    <n v="1725"/>
    <n v="1725"/>
    <n v="1725"/>
    <n v="248275"/>
    <m/>
    <m/>
    <n v="0"/>
    <n v="250000"/>
    <n v="248275"/>
  </r>
  <r>
    <s v="1.1-00-25"/>
    <x v="1"/>
    <s v="No"/>
    <x v="0"/>
    <n v="2"/>
    <x v="1"/>
    <n v="2.4"/>
    <x v="11"/>
    <s v="2.4.2"/>
    <x v="15"/>
    <s v="F"/>
    <s v="Actividades destinadas a la promoción y fomento de"/>
    <s v="10_25"/>
    <x v="1"/>
    <n v="0"/>
    <x v="2"/>
    <n v="37"/>
    <x v="28"/>
    <s v="029_25"/>
    <s v="DIRECCIÓN DE CULTURA"/>
    <x v="1"/>
    <x v="1"/>
    <n v="2900"/>
    <s v="HERRAMIENTAS, REFACCIONES Y ACCESORIOS MENORES"/>
    <n v="2910"/>
    <s v="MATERIALES Y SUMINISTROS"/>
    <x v="55"/>
    <x v="55"/>
    <n v="0"/>
    <s v="SIN DESCRIPCIÓN PARA DESTINOS 00"/>
    <n v="3500"/>
    <n v="3500"/>
    <n v="0"/>
    <n v="0"/>
    <n v="0"/>
    <n v="0"/>
    <n v="0"/>
    <n v="3500"/>
    <m/>
    <m/>
    <n v="0"/>
    <n v="3500"/>
    <n v="3500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1"/>
    <x v="1"/>
    <n v="2900"/>
    <s v="HERRAMIENTAS, REFACCIONES Y ACCESORIOS MENORES"/>
    <n v="2910"/>
    <s v="MATERIALES Y SUMINISTROS"/>
    <x v="55"/>
    <x v="55"/>
    <n v="0"/>
    <s v="SIN DESCRIPCIÓN PARA DESTINOS 00"/>
    <n v="200000"/>
    <n v="0"/>
    <n v="0"/>
    <n v="0"/>
    <n v="0"/>
    <n v="0"/>
    <n v="0"/>
    <n v="200000"/>
    <m/>
    <m/>
    <n v="0"/>
    <n v="200000"/>
    <n v="20000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900"/>
    <s v="HERRAMIENTAS, REFACCIONES Y ACCESORIOS MENORES"/>
    <n v="2910"/>
    <s v="MATERIALES Y SUMINISTROS"/>
    <x v="55"/>
    <x v="55"/>
    <n v="0"/>
    <s v="SIN DESCRIPCIÓN PARA DESTINOS 00"/>
    <n v="53000"/>
    <n v="15000"/>
    <n v="50181.5"/>
    <n v="0"/>
    <n v="0"/>
    <n v="0"/>
    <n v="0"/>
    <n v="2818.5"/>
    <m/>
    <m/>
    <n v="0"/>
    <n v="53000"/>
    <n v="2818.5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1"/>
    <x v="1"/>
    <n v="2900"/>
    <s v="HERRAMIENTAS, REFACCIONES Y ACCESORIOS MENORES"/>
    <n v="2910"/>
    <s v="MATERIALES Y SUMINISTROS"/>
    <x v="55"/>
    <x v="55"/>
    <n v="0"/>
    <s v="SIN DESCRIPCIÓN PARA DESTINOS 00"/>
    <n v="60000"/>
    <n v="150000"/>
    <n v="53543.199999999997"/>
    <n v="0"/>
    <n v="0"/>
    <n v="0"/>
    <n v="0"/>
    <n v="6456.8000000000029"/>
    <m/>
    <m/>
    <n v="0"/>
    <n v="60000"/>
    <n v="6456.8000000000029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1"/>
    <x v="1"/>
    <n v="2900"/>
    <s v="HERRAMIENTAS, REFACCIONES Y ACCESORIOS MENORES"/>
    <n v="2910"/>
    <s v="MATERIALES Y SUMINISTROS"/>
    <x v="55"/>
    <x v="55"/>
    <n v="0"/>
    <s v="SIN DESCRIPCIÓN PARA DESTINOS 00"/>
    <n v="300000"/>
    <n v="500000"/>
    <n v="0"/>
    <n v="0"/>
    <n v="0"/>
    <n v="0"/>
    <n v="0"/>
    <n v="300000"/>
    <m/>
    <m/>
    <n v="0"/>
    <n v="300000"/>
    <n v="30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900"/>
    <s v="HERRAMIENTAS, REFACCIONES Y ACCESORIOS MENORES"/>
    <n v="2920"/>
    <s v="MATERIALES Y SUMINISTROS"/>
    <x v="56"/>
    <x v="56"/>
    <n v="0"/>
    <s v="SIN DESCRIPCIÓN PARA DESTINOS 00"/>
    <n v="3000"/>
    <n v="1000"/>
    <n v="2591"/>
    <n v="2591"/>
    <n v="2591"/>
    <n v="2591"/>
    <n v="2591"/>
    <n v="409"/>
    <m/>
    <m/>
    <n v="0"/>
    <n v="3000"/>
    <n v="409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900"/>
    <s v="HERRAMIENTAS, REFACCIONES Y ACCESORIOS MENORES"/>
    <n v="2920"/>
    <s v="MATERIALES Y SUMINISTROS"/>
    <x v="56"/>
    <x v="56"/>
    <n v="0"/>
    <s v="SIN DESCRIPCIÓN PARA DESTINOS 00"/>
    <n v="160000"/>
    <n v="50000"/>
    <n v="114313.86"/>
    <n v="5499.13"/>
    <n v="5499.13"/>
    <n v="5499.13"/>
    <n v="5499.13"/>
    <n v="45686.14"/>
    <m/>
    <m/>
    <n v="0"/>
    <n v="160000"/>
    <n v="45686.14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900"/>
    <s v="HERRAMIENTAS, REFACCIONES Y ACCESORIOS MENORES"/>
    <n v="2920"/>
    <s v="MATERIALES Y SUMINISTROS"/>
    <x v="56"/>
    <x v="56"/>
    <n v="0"/>
    <s v="SIN DESCRIPCIÓN PARA DESTINOS 00"/>
    <n v="218.74"/>
    <n v="0"/>
    <n v="218.74"/>
    <n v="218.74"/>
    <n v="218.74"/>
    <n v="218.74"/>
    <n v="218.74"/>
    <n v="0"/>
    <m/>
    <m/>
    <n v="0"/>
    <n v="218.74"/>
    <n v="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900"/>
    <s v="HERRAMIENTAS, REFACCIONES Y ACCESORIOS MENORES"/>
    <n v="2920"/>
    <s v="MATERIALES Y SUMINISTROS"/>
    <x v="56"/>
    <x v="56"/>
    <n v="0"/>
    <s v="SIN DESCRIPCIÓN PARA DESTINOS 00"/>
    <n v="4500"/>
    <n v="0"/>
    <n v="2739.52"/>
    <n v="2739.52"/>
    <n v="0"/>
    <n v="0"/>
    <n v="0"/>
    <n v="1760.48"/>
    <m/>
    <m/>
    <n v="0"/>
    <n v="4500"/>
    <n v="1760.48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900"/>
    <s v="HERRAMIENTAS, REFACCIONES Y ACCESORIOS MENORES"/>
    <n v="2930"/>
    <s v="MATERIALES Y SUMINISTROS"/>
    <x v="57"/>
    <x v="57"/>
    <n v="0"/>
    <s v="SIN DESCRIPCIÓN PARA DESTINOS 00"/>
    <n v="20000"/>
    <n v="20000"/>
    <n v="0"/>
    <n v="0"/>
    <n v="0"/>
    <n v="0"/>
    <n v="0"/>
    <n v="20000"/>
    <m/>
    <m/>
    <n v="0"/>
    <n v="20000"/>
    <n v="2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1"/>
    <x v="1"/>
    <n v="2900"/>
    <s v="HERRAMIENTAS, REFACCIONES Y ACCESORIOS MENORES"/>
    <n v="2930"/>
    <s v="MATERIALES Y SUMINISTROS"/>
    <x v="57"/>
    <x v="57"/>
    <n v="0"/>
    <s v="SIN DESCRIPCIÓN PARA DESTINOS 00"/>
    <n v="10000"/>
    <n v="0"/>
    <n v="10000"/>
    <n v="10000"/>
    <n v="0"/>
    <n v="0"/>
    <n v="0"/>
    <n v="0"/>
    <m/>
    <m/>
    <n v="0"/>
    <n v="10000"/>
    <n v="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900"/>
    <s v="HERRAMIENTAS, REFACCIONES Y ACCESORIOS MENORES"/>
    <n v="2940"/>
    <s v="MATERIALES Y SUMINISTROS"/>
    <x v="58"/>
    <x v="58"/>
    <n v="0"/>
    <s v="SIN DESCRIPCIÓN PARA DESTINOS 00"/>
    <n v="27000"/>
    <n v="1000"/>
    <n v="12006.27"/>
    <n v="12006.27"/>
    <n v="12006.27"/>
    <n v="12006.27"/>
    <n v="12006.27"/>
    <n v="14993.73"/>
    <m/>
    <m/>
    <n v="0"/>
    <n v="27000"/>
    <n v="14993.73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1"/>
    <x v="1"/>
    <n v="2900"/>
    <s v="HERRAMIENTAS, REFACCIONES Y ACCESORIOS MENORES"/>
    <n v="2940"/>
    <s v="MATERIALES Y SUMINISTROS"/>
    <x v="58"/>
    <x v="58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1"/>
    <x v="1"/>
    <n v="2900"/>
    <s v="HERRAMIENTAS, REFACCIONES Y ACCESORIOS MENORES"/>
    <n v="2940"/>
    <s v="MATERIALES Y SUMINISTROS"/>
    <x v="58"/>
    <x v="58"/>
    <n v="0"/>
    <s v="SIN DESCRIPCIÓN PARA DESTINOS 00"/>
    <n v="4000"/>
    <n v="0"/>
    <n v="3938"/>
    <n v="3938"/>
    <n v="3938"/>
    <n v="3938"/>
    <n v="3938"/>
    <n v="62"/>
    <m/>
    <m/>
    <n v="0"/>
    <n v="4000"/>
    <n v="62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1"/>
    <x v="1"/>
    <n v="2900"/>
    <s v="HERRAMIENTAS, REFACCIONES Y ACCESORIOS MENORES"/>
    <n v="2940"/>
    <s v="MATERIALES Y SUMINISTROS"/>
    <x v="58"/>
    <x v="58"/>
    <n v="0"/>
    <s v="SIN DESCRIPCIÓN PARA DESTINOS 00"/>
    <n v="600000"/>
    <n v="0"/>
    <n v="498327.3"/>
    <n v="498327.3"/>
    <n v="498327.3"/>
    <n v="0"/>
    <n v="0"/>
    <n v="101672.70000000001"/>
    <m/>
    <m/>
    <n v="0"/>
    <n v="600000"/>
    <n v="101672.7000000000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900"/>
    <s v="HERRAMIENTAS, REFACCIONES Y ACCESORIOS MENORES"/>
    <n v="2960"/>
    <s v="MATERIALES Y SUMINISTROS"/>
    <x v="59"/>
    <x v="59"/>
    <n v="0"/>
    <s v="SIN DESCRIPCIÓN PARA DESTINOS 00"/>
    <n v="2430000"/>
    <n v="400000"/>
    <n v="1837540.86"/>
    <n v="1837540.86"/>
    <n v="78971.34"/>
    <n v="66891.28"/>
    <n v="66891.28"/>
    <n v="592459.1399999999"/>
    <m/>
    <m/>
    <n v="0"/>
    <n v="2430000"/>
    <n v="592459.1399999999"/>
  </r>
  <r>
    <s v="2.6-05-25"/>
    <x v="7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1"/>
    <x v="1"/>
    <n v="2900"/>
    <s v="HERRAMIENTAS, REFACCIONES Y ACCESORIOS MENORES"/>
    <n v="2960"/>
    <s v="MATERIALES Y SUMINISTROS"/>
    <x v="59"/>
    <x v="59"/>
    <n v="59"/>
    <s v="ESTRATEGIA ALE"/>
    <n v="84921.1"/>
    <n v="0"/>
    <n v="0"/>
    <n v="0"/>
    <n v="0"/>
    <n v="0"/>
    <n v="0"/>
    <n v="84921.1"/>
    <n v="0"/>
    <n v="84921.1"/>
    <n v="-84921.1"/>
    <n v="0"/>
    <n v="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1"/>
    <x v="1"/>
    <n v="2900"/>
    <s v="HERRAMIENTAS, REFACCIONES Y ACCESORIOS MENORES"/>
    <n v="2960"/>
    <s v="MATERIALES Y SUMINISTROS"/>
    <x v="59"/>
    <x v="59"/>
    <n v="0"/>
    <s v="SIN DESCRIPCIÓN PARA DESTINOS 00"/>
    <n v="9000"/>
    <n v="0"/>
    <n v="7760"/>
    <n v="7760"/>
    <n v="7760"/>
    <n v="7760"/>
    <n v="7760"/>
    <n v="1240"/>
    <m/>
    <m/>
    <n v="0"/>
    <n v="9000"/>
    <n v="1240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1"/>
    <x v="1"/>
    <n v="2900"/>
    <s v="HERRAMIENTAS, REFACCIONES Y ACCESORIOS MENORES"/>
    <n v="2960"/>
    <s v="MATERIALES Y SUMINISTROS"/>
    <x v="59"/>
    <x v="59"/>
    <n v="0"/>
    <s v="SIN DESCRIPCIÓN PARA DESTINOS 00"/>
    <n v="973.28"/>
    <n v="0"/>
    <n v="967.28"/>
    <n v="967.28"/>
    <n v="967.28"/>
    <n v="967.28"/>
    <n v="967.28"/>
    <n v="6"/>
    <m/>
    <m/>
    <n v="0"/>
    <n v="973.28"/>
    <n v="6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1"/>
    <x v="1"/>
    <n v="2900"/>
    <s v="HERRAMIENTAS, REFACCIONES Y ACCESORIOS MENORES"/>
    <n v="2960"/>
    <s v="MATERIALES Y SUMINISTROS"/>
    <x v="59"/>
    <x v="59"/>
    <n v="0"/>
    <s v="SIN DESCRIPCIÓN PARA DESTINOS 00"/>
    <n v="50000"/>
    <n v="50000"/>
    <n v="13474.85"/>
    <n v="13474.85"/>
    <n v="13474.85"/>
    <n v="13474.85"/>
    <n v="13474.85"/>
    <n v="36525.15"/>
    <m/>
    <m/>
    <n v="0"/>
    <n v="50000"/>
    <n v="36525.15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900"/>
    <s v="HERRAMIENTAS, REFACCIONES Y ACCESORIOS MENORES"/>
    <n v="2980"/>
    <s v="MATERIALES Y SUMINISTROS"/>
    <x v="60"/>
    <x v="60"/>
    <n v="0"/>
    <s v="SIN DESCRIPCIÓN PARA DESTINOS 00"/>
    <n v="500000"/>
    <n v="500000"/>
    <n v="496738.27"/>
    <n v="353521.57"/>
    <n v="116419.4"/>
    <n v="86338.26"/>
    <n v="86338.26"/>
    <n v="3261.7299999999814"/>
    <m/>
    <m/>
    <n v="0"/>
    <n v="500000"/>
    <n v="3261.7299999999814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1"/>
    <x v="1"/>
    <n v="2900"/>
    <s v="HERRAMIENTAS, REFACCIONES Y ACCESORIOS MENORES"/>
    <n v="2980"/>
    <s v="MATERIALES Y SUMINISTROS"/>
    <x v="60"/>
    <x v="60"/>
    <n v="0"/>
    <s v="SIN DESCRIPCIÓN PARA DESTINOS 00"/>
    <n v="3607393.45"/>
    <n v="0"/>
    <n v="3585246.86"/>
    <n v="1633674.4"/>
    <n v="0"/>
    <n v="0"/>
    <n v="0"/>
    <n v="22146.590000000317"/>
    <m/>
    <m/>
    <n v="0"/>
    <n v="3607393.45"/>
    <n v="22146.590000000317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1"/>
    <x v="1"/>
    <n v="2900"/>
    <s v="HERRAMIENTAS, REFACCIONES Y ACCESORIOS MENORES"/>
    <n v="2980"/>
    <s v="MATERIALES Y SUMINISTROS"/>
    <x v="60"/>
    <x v="60"/>
    <n v="0"/>
    <s v="SIN DESCRIPCIÓN PARA DESTINOS 00"/>
    <n v="812000"/>
    <n v="264000"/>
    <n v="812000"/>
    <n v="812000"/>
    <n v="812000"/>
    <n v="812000"/>
    <n v="812000"/>
    <n v="0"/>
    <m/>
    <m/>
    <n v="0"/>
    <n v="81200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1"/>
    <x v="1"/>
    <n v="2900"/>
    <s v="HERRAMIENTAS, REFACCIONES Y ACCESORIOS MENORES"/>
    <n v="2980"/>
    <s v="MATERIALES Y SUMINISTROS"/>
    <x v="60"/>
    <x v="60"/>
    <n v="0"/>
    <s v="SIN DESCRIPCIÓN PARA DESTINOS 00"/>
    <n v="1000000"/>
    <n v="0"/>
    <n v="0"/>
    <n v="0"/>
    <n v="0"/>
    <n v="0"/>
    <n v="0"/>
    <n v="1000000"/>
    <m/>
    <m/>
    <n v="0"/>
    <n v="1000000"/>
    <n v="100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900"/>
    <s v="HERRAMIENTAS, REFACCIONES Y ACCESORIOS MENORES"/>
    <n v="2990"/>
    <s v="MATERIALES Y SUMINISTROS"/>
    <x v="61"/>
    <x v="61"/>
    <n v="0"/>
    <s v="SIN DESCRIPCIÓN PARA DESTINOS 00"/>
    <n v="154192"/>
    <n v="450000"/>
    <n v="0"/>
    <n v="0"/>
    <n v="0"/>
    <n v="0"/>
    <n v="0"/>
    <n v="154192"/>
    <m/>
    <m/>
    <n v="0"/>
    <n v="154192"/>
    <n v="154192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1"/>
    <x v="1"/>
    <n v="2900"/>
    <s v="HERRAMIENTAS, REFACCIONES Y ACCESORIOS MENORES"/>
    <n v="2990"/>
    <s v="MATERIALES Y SUMINISTROS"/>
    <x v="61"/>
    <x v="61"/>
    <n v="0"/>
    <s v="SIN DESCRIPCIÓN PARA DESTINOS 00"/>
    <n v="600000"/>
    <n v="900000"/>
    <n v="0"/>
    <n v="0"/>
    <n v="0"/>
    <n v="0"/>
    <n v="0"/>
    <n v="600000"/>
    <m/>
    <m/>
    <n v="0"/>
    <n v="600000"/>
    <n v="60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100"/>
    <s v="SERVICIOS BASICOS"/>
    <n v="3110"/>
    <s v="SERVICIOS GENERALES"/>
    <x v="62"/>
    <x v="62"/>
    <n v="0"/>
    <s v="SIN DESCRIPCIÓN PARA DESTINOS 00"/>
    <n v="9250000"/>
    <n v="6500000"/>
    <n v="9241906.4900000002"/>
    <n v="9241906.4900000002"/>
    <n v="7866507.7300000004"/>
    <n v="7857601.7300000004"/>
    <n v="7857601.7300000004"/>
    <n v="8093.5099999997765"/>
    <m/>
    <m/>
    <n v="0"/>
    <n v="9250000"/>
    <n v="8093.5099999997765"/>
  </r>
  <r>
    <s v="1.6-01-25"/>
    <x v="2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100"/>
    <s v="SERVICIOS BASICOS"/>
    <n v="3110"/>
    <s v="SERVICIOS GENERALES"/>
    <x v="62"/>
    <x v="62"/>
    <n v="0"/>
    <s v="SIN DESCRIPCIÓN PARA DESTINOS 00"/>
    <n v="21005661"/>
    <n v="0"/>
    <n v="21005661"/>
    <n v="21005661"/>
    <n v="21005661"/>
    <n v="21005661"/>
    <n v="21005661"/>
    <n v="0"/>
    <m/>
    <m/>
    <n v="0"/>
    <n v="21005661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100"/>
    <s v="SERVICIOS BASICOS"/>
    <n v="3110"/>
    <s v="SERVICIOS GENERALES"/>
    <x v="62"/>
    <x v="62"/>
    <n v="0"/>
    <s v="SIN DESCRIPCIÓN PARA DESTINOS 00"/>
    <n v="146580205.30000001"/>
    <n v="248334549.97"/>
    <n v="146580205.30000001"/>
    <n v="146580205.30000001"/>
    <n v="146580205.30000001"/>
    <n v="146580205.30000001"/>
    <n v="146580205.30000001"/>
    <n v="0"/>
    <m/>
    <m/>
    <n v="0"/>
    <n v="146580205.30000001"/>
    <n v="0"/>
  </r>
  <r>
    <s v="1.5-01-25"/>
    <x v="0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2"/>
    <x v="2"/>
    <n v="3100"/>
    <s v="SERVICIOS BASICOS"/>
    <n v="3110"/>
    <s v="SERVICIOS GENERALES"/>
    <x v="62"/>
    <x v="62"/>
    <n v="0"/>
    <s v="SIN DESCRIPCIÓN PARA DESTINOS 00"/>
    <n v="0"/>
    <n v="0"/>
    <n v="0"/>
    <n v="0"/>
    <n v="0"/>
    <n v="0"/>
    <n v="0"/>
    <n v="0"/>
    <m/>
    <m/>
    <n v="0"/>
    <n v="0"/>
    <n v="0"/>
  </r>
  <r>
    <s v="1.6-01-25"/>
    <x v="2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2"/>
    <x v="2"/>
    <n v="3100"/>
    <s v="SERVICIOS BASICOS"/>
    <n v="3110"/>
    <s v="SERVICIOS GENERALES"/>
    <x v="62"/>
    <x v="62"/>
    <n v="0"/>
    <s v="SIN DESCRIPCIÓN PARA DESTINOS 00"/>
    <n v="65922737.5"/>
    <n v="0"/>
    <n v="43595806"/>
    <n v="43595806"/>
    <n v="43595806"/>
    <n v="43595806"/>
    <n v="43595806"/>
    <n v="22326931.5"/>
    <m/>
    <n v="0"/>
    <n v="0"/>
    <n v="65922737.5"/>
    <n v="22326931.5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2"/>
    <x v="2"/>
    <n v="3100"/>
    <s v="SERVICIOS BASICOS"/>
    <n v="3110"/>
    <s v="SERVICIOS GENERALES"/>
    <x v="62"/>
    <x v="62"/>
    <n v="0"/>
    <s v="SIN DESCRIPCIÓN PARA DESTINOS 00"/>
    <n v="18725946.16"/>
    <n v="0"/>
    <n v="0"/>
    <n v="0"/>
    <n v="0"/>
    <n v="0"/>
    <n v="0"/>
    <n v="18725946.16"/>
    <n v="3774053.84"/>
    <m/>
    <n v="3774053.84"/>
    <n v="22500000"/>
    <n v="22500000"/>
  </r>
  <r>
    <s v="1.5-01-25"/>
    <x v="0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2"/>
    <x v="2"/>
    <n v="3100"/>
    <s v="SERVICIOS BASICOS"/>
    <n v="3110"/>
    <s v="SERVICIOS GENERALES"/>
    <x v="62"/>
    <x v="62"/>
    <n v="0"/>
    <s v="SIN DESCRIPCIÓN PARA DESTINOS 00"/>
    <n v="30700000"/>
    <n v="0"/>
    <n v="22259503.640000001"/>
    <n v="22259503.640000001"/>
    <n v="7419503"/>
    <n v="7419503"/>
    <n v="7419503"/>
    <n v="8440496.3599999994"/>
    <n v="0"/>
    <n v="8440496.3599999994"/>
    <n v="-8440496.3599999994"/>
    <n v="22259503.640000001"/>
    <n v="0"/>
  </r>
  <r>
    <s v="2.5-02-25"/>
    <x v="5"/>
    <s v="Si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2"/>
    <x v="2"/>
    <n v="3100"/>
    <s v="SERVICIOS BASICOS"/>
    <n v="3110"/>
    <s v="SERVICIOS GENERALES"/>
    <x v="62"/>
    <x v="62"/>
    <n v="0"/>
    <s v="SIN DESCRIPCIÓN PARA DESTINOS 00"/>
    <n v="71248673.609999999"/>
    <n v="62000000"/>
    <n v="71248673.609999999"/>
    <n v="71248673.609999999"/>
    <n v="71101392.609999999"/>
    <n v="71072892.609999999"/>
    <n v="71072892.609999999"/>
    <n v="0"/>
    <m/>
    <m/>
    <n v="0"/>
    <n v="71248673.609999999"/>
    <n v="0"/>
  </r>
  <r>
    <s v="1.1-00-25"/>
    <x v="1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2"/>
    <x v="2"/>
    <n v="3100"/>
    <s v="SERVICIOS BASICOS"/>
    <n v="3110"/>
    <s v="SERVICIOS GENERALES"/>
    <x v="62"/>
    <x v="62"/>
    <n v="0"/>
    <s v="SIN DESCRIPCIÓN PARA DESTINOS 00"/>
    <n v="205288"/>
    <n v="0"/>
    <n v="135198"/>
    <n v="135198"/>
    <n v="135198"/>
    <n v="135198"/>
    <n v="135198"/>
    <n v="70090"/>
    <m/>
    <m/>
    <n v="0"/>
    <n v="205288"/>
    <n v="7009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100"/>
    <s v="SERVICIOS BASICOS"/>
    <n v="3140"/>
    <s v="SERVICIOS GENERALES"/>
    <x v="63"/>
    <x v="63"/>
    <n v="0"/>
    <s v="SIN DESCRIPCIÓN PARA DESTINOS 00"/>
    <n v="700000"/>
    <n v="700000"/>
    <n v="699480"/>
    <n v="699480"/>
    <n v="463833.15"/>
    <n v="463833.15"/>
    <n v="417594.03"/>
    <n v="520"/>
    <m/>
    <m/>
    <n v="0"/>
    <n v="700000"/>
    <n v="520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100"/>
    <s v="SERVICIOS BASICOS"/>
    <n v="3140"/>
    <s v="SERVICIOS GENERALES"/>
    <x v="63"/>
    <x v="63"/>
    <n v="0"/>
    <s v="SIN DESCRIPCIÓN PARA DESTINOS 00"/>
    <n v="1200000"/>
    <n v="1200000"/>
    <n v="1068596.6399999999"/>
    <n v="1068596.6399999999"/>
    <n v="1068596.6399999999"/>
    <n v="0"/>
    <n v="0"/>
    <n v="131403.3600000001"/>
    <m/>
    <m/>
    <n v="0"/>
    <n v="1200000"/>
    <n v="131403.360000000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100"/>
    <s v="SERVICIOS BASICOS"/>
    <n v="3160"/>
    <s v="SERVICIOS DE TELECOMUNICACIONES Y SATÉLITES"/>
    <x v="64"/>
    <x v="64"/>
    <n v="0"/>
    <s v="SIN DESCRIPCIÓN PARA DESTINOS 00"/>
    <n v="2641206"/>
    <n v="2800000"/>
    <n v="2641205.16"/>
    <n v="2641205.16"/>
    <n v="1867013.04"/>
    <n v="1626903.48"/>
    <n v="1626903.48"/>
    <n v="0.83999999985098839"/>
    <m/>
    <m/>
    <n v="0"/>
    <n v="2641206"/>
    <n v="0.83999999985098839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100"/>
    <s v="SERVICIOS BASICOS"/>
    <n v="3160"/>
    <s v="SERVICIOS DE TELECOMUNICACIONES Y SATÉLITES"/>
    <x v="64"/>
    <x v="64"/>
    <n v="0"/>
    <s v="SIN DESCRIPCIÓN PARA DESTINOS 00"/>
    <n v="411700"/>
    <n v="200000"/>
    <n v="411689.57"/>
    <n v="411689.57"/>
    <n v="346844.6"/>
    <n v="314422.14"/>
    <n v="314422.14"/>
    <n v="10.429999999993015"/>
    <m/>
    <m/>
    <n v="0"/>
    <n v="411700"/>
    <n v="10.429999999993015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100"/>
    <s v="SERVICIOS BASICOS"/>
    <n v="3160"/>
    <s v="SERVICIOS DE TELECOMUNICACIONES Y SATÉLITES"/>
    <x v="64"/>
    <x v="64"/>
    <n v="0"/>
    <s v="SIN DESCRIPCIÓN PARA DESTINOS 00"/>
    <n v="69600"/>
    <n v="13200"/>
    <n v="69600"/>
    <n v="0"/>
    <n v="0"/>
    <n v="0"/>
    <n v="0"/>
    <n v="0"/>
    <m/>
    <m/>
    <n v="0"/>
    <n v="69600"/>
    <n v="0"/>
  </r>
  <r>
    <s v="2.5-02-25"/>
    <x v="5"/>
    <s v="Si"/>
    <x v="0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2"/>
    <x v="2"/>
    <n v="3100"/>
    <s v="SERVICIOS BASICOS"/>
    <n v="3170"/>
    <s v="SERVICIOS GENERALES"/>
    <x v="65"/>
    <x v="65"/>
    <n v="43"/>
    <s v="C4"/>
    <n v="40000000"/>
    <n v="40000002.520000003"/>
    <n v="39818262.57"/>
    <n v="39818262.57"/>
    <n v="39818262.57"/>
    <n v="0"/>
    <n v="0"/>
    <n v="181737.4299999997"/>
    <m/>
    <m/>
    <n v="0"/>
    <n v="40000000"/>
    <n v="181737.4299999997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2"/>
    <x v="2"/>
    <n v="3100"/>
    <s v="SERVICIOS BASICOS"/>
    <n v="3170"/>
    <s v="SERVICIOS GENERALES"/>
    <x v="65"/>
    <x v="65"/>
    <n v="43"/>
    <s v="C4"/>
    <n v="5990230.4699999997"/>
    <n v="10075347.949999999"/>
    <n v="5824244.7800000003"/>
    <n v="5824244.7800000003"/>
    <n v="4945080"/>
    <n v="0"/>
    <n v="0"/>
    <n v="165985.68999999948"/>
    <n v="0"/>
    <n v="40000"/>
    <n v="-40000"/>
    <n v="5950230.4699999997"/>
    <n v="125985.68999999948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100"/>
    <s v="SERVICIOS BASICOS"/>
    <n v="3180"/>
    <s v="SERVICIOS GENERALES"/>
    <x v="66"/>
    <x v="66"/>
    <n v="0"/>
    <s v="SIN DESCRIPCIÓN PARA DESTINOS 00"/>
    <n v="15000"/>
    <n v="15000"/>
    <n v="5919.08"/>
    <n v="5919.08"/>
    <n v="5919.08"/>
    <n v="5919.08"/>
    <n v="5919.08"/>
    <n v="9080.92"/>
    <m/>
    <m/>
    <n v="0"/>
    <n v="15000"/>
    <n v="9080.92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3"/>
    <x v="33"/>
    <s v="008_25"/>
    <s v="COORDINACION GENERAL DE COMUNICACIÓN EST"/>
    <x v="2"/>
    <x v="2"/>
    <n v="3100"/>
    <s v="SERVICIOS BASICOS"/>
    <n v="3180"/>
    <s v="SERVICIOS GENERALES"/>
    <x v="66"/>
    <x v="66"/>
    <n v="0"/>
    <s v="SIN DESCRIPCIÓN PARA DESTINOS 00"/>
    <n v="5000"/>
    <n v="5000"/>
    <n v="0"/>
    <n v="0"/>
    <n v="0"/>
    <n v="0"/>
    <n v="0"/>
    <n v="5000"/>
    <m/>
    <m/>
    <n v="0"/>
    <n v="5000"/>
    <n v="5000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100"/>
    <s v="SERVICIOS BASICOS"/>
    <n v="3180"/>
    <s v="SERVICIOS GENERALES"/>
    <x v="66"/>
    <x v="66"/>
    <n v="0"/>
    <s v="SIN DESCRIPCIÓN PARA DESTINOS 00"/>
    <n v="30000"/>
    <n v="30000"/>
    <n v="0"/>
    <n v="0"/>
    <n v="0"/>
    <n v="0"/>
    <n v="0"/>
    <n v="30000"/>
    <m/>
    <m/>
    <n v="0"/>
    <n v="30000"/>
    <n v="3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200"/>
    <s v="SERVICIOS DE ARRENDAMIENTO"/>
    <n v="3220"/>
    <s v="SERVICIOS GENERALES"/>
    <x v="67"/>
    <x v="67"/>
    <n v="0"/>
    <s v="SIN DESCRIPCIÓN PARA DESTINOS 00"/>
    <n v="5819421.5499999998"/>
    <n v="2500000"/>
    <n v="5570444.6900000004"/>
    <n v="5570444.6900000004"/>
    <n v="4235543.18"/>
    <n v="4161693.84"/>
    <n v="4161693.84"/>
    <n v="248976.8599999994"/>
    <m/>
    <m/>
    <n v="0"/>
    <n v="5819421.5499999998"/>
    <n v="248976.8599999994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200"/>
    <s v="SERVICIOS DE ARRENDAMIENTO"/>
    <n v="3230"/>
    <s v="SERVICIOS GENERALES"/>
    <x v="68"/>
    <x v="68"/>
    <n v="0"/>
    <s v="SIN DESCRIPCIÓN PARA DESTINOS 00"/>
    <n v="22915400"/>
    <n v="6900000"/>
    <n v="15150314.880000001"/>
    <n v="15150314.880000001"/>
    <n v="0"/>
    <n v="0"/>
    <n v="0"/>
    <n v="7765085.1199999992"/>
    <n v="0"/>
    <n v="800000"/>
    <n v="-800000"/>
    <n v="22115400"/>
    <n v="6965085.1199999992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2"/>
    <x v="2"/>
    <n v="3200"/>
    <s v="SERVICIOS DE ARRENDAMIENTO"/>
    <n v="3230"/>
    <s v="SERVICIOS GENERALES"/>
    <x v="68"/>
    <x v="68"/>
    <n v="0"/>
    <s v="SIN DESCRIPCIÓN PARA DESTINOS 00"/>
    <n v="5194000"/>
    <n v="4200000"/>
    <n v="5191046.4000000004"/>
    <n v="5191046.4000000004"/>
    <n v="875521.24"/>
    <n v="792790.04"/>
    <n v="792790.04"/>
    <n v="2953.5999999996275"/>
    <m/>
    <m/>
    <n v="0"/>
    <n v="5194000"/>
    <n v="2953.5999999996275"/>
  </r>
  <r>
    <s v="2.5-02-25"/>
    <x v="5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200"/>
    <s v="SERVICIOS DE ARRENDAMIENTO"/>
    <n v="3250"/>
    <s v="SERVICIOS GENERALES"/>
    <x v="69"/>
    <x v="69"/>
    <n v="0"/>
    <s v="SIN DESCRIPCIÓN PARA DESTINOS 00"/>
    <n v="43800000"/>
    <n v="63000000"/>
    <n v="36184929.439999998"/>
    <n v="36184929.439999998"/>
    <n v="22164430.739999998"/>
    <n v="22164430.739999998"/>
    <n v="22164430.739999998"/>
    <n v="7615070.5600000024"/>
    <m/>
    <n v="7615070.5599999996"/>
    <n v="-7615070.5599999996"/>
    <n v="36184929.439999998"/>
    <n v="0"/>
  </r>
  <r>
    <s v="2.5-02-25"/>
    <x v="5"/>
    <s v="Si"/>
    <x v="0"/>
    <n v="1"/>
    <x v="0"/>
    <n v="1.7"/>
    <x v="1"/>
    <s v="1.7.1"/>
    <x v="1"/>
    <s v="R"/>
    <s v="Solamente actividades específicas, distintas a las"/>
    <s v="05_25"/>
    <x v="0"/>
    <n v="6"/>
    <x v="1"/>
    <n v="10"/>
    <x v="1"/>
    <s v="007_25"/>
    <s v="DIRECCIÓN DE ADMINISTRACIÓN"/>
    <x v="2"/>
    <x v="2"/>
    <n v="3200"/>
    <s v="SERVICIOS DE ARRENDAMIENTO"/>
    <n v="3250"/>
    <s v="SERVICIOS GENERALES"/>
    <x v="69"/>
    <x v="69"/>
    <n v="0"/>
    <s v="SIN DESCRIPCIÓN PARA DESTINOS 00"/>
    <n v="68958396.859999999"/>
    <n v="64000000"/>
    <n v="68958396.859999999"/>
    <n v="68958396.859999999"/>
    <n v="51718797.719999999"/>
    <n v="40225731.560000002"/>
    <n v="40225731.560000002"/>
    <n v="0"/>
    <m/>
    <m/>
    <n v="0"/>
    <n v="68958396.859999999"/>
    <n v="0"/>
  </r>
  <r>
    <s v="2.5-02-25"/>
    <x v="5"/>
    <s v="Si"/>
    <x v="0"/>
    <n v="1"/>
    <x v="0"/>
    <n v="1.7"/>
    <x v="1"/>
    <s v="1.7.2"/>
    <x v="4"/>
    <s v="E"/>
    <s v="Actividades del sector público, que realiza en for"/>
    <s v="08_25"/>
    <x v="5"/>
    <n v="6"/>
    <x v="1"/>
    <n v="23"/>
    <x v="34"/>
    <s v="015_25"/>
    <s v="DIRECCIÓN DE PROTECCIÓN CIVIL Y BOMBEROS"/>
    <x v="2"/>
    <x v="2"/>
    <n v="3200"/>
    <s v="SERVICIOS DE ARRENDAMIENTO"/>
    <n v="3250"/>
    <s v="SERVICIOS GENERALES"/>
    <x v="69"/>
    <x v="69"/>
    <n v="0"/>
    <s v="SIN DESCRIPCIÓN PARA DESTINOS 00"/>
    <n v="7000000"/>
    <n v="7000000"/>
    <n v="6934480"/>
    <n v="6934480"/>
    <n v="6183244.6399999997"/>
    <n v="5723304.6399999997"/>
    <n v="5723304.6399999997"/>
    <n v="65520"/>
    <m/>
    <n v="65520"/>
    <n v="-65520"/>
    <n v="693448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200"/>
    <s v="SERVICIOS DE ARRENDAMIENTO"/>
    <n v="3250"/>
    <s v="SERVICIOS GENERALES"/>
    <x v="69"/>
    <x v="69"/>
    <n v="0"/>
    <s v="SIN DESCRIPCIÓN PARA DESTINOS 00"/>
    <n v="0"/>
    <n v="0"/>
    <n v="0"/>
    <n v="0"/>
    <n v="0"/>
    <n v="0"/>
    <n v="0"/>
    <n v="0"/>
    <n v="2000000"/>
    <n v="0"/>
    <n v="2000000"/>
    <n v="2000000"/>
    <n v="200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200"/>
    <s v="SERVICIOS DE ARRENDAMIENTO"/>
    <n v="3260"/>
    <s v="SERVICIOS GENERALES"/>
    <x v="70"/>
    <x v="70"/>
    <n v="0"/>
    <s v="SIN DESCRIPCIÓN PARA DESTINOS 00"/>
    <n v="79100000"/>
    <n v="0"/>
    <n v="79083735.439999998"/>
    <n v="79083735.439999998"/>
    <n v="47890092.740000002"/>
    <n v="45425261.350000001"/>
    <n v="45425261.350000001"/>
    <n v="16264.560000002384"/>
    <m/>
    <m/>
    <n v="0"/>
    <n v="79100000"/>
    <n v="16264.560000002384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2"/>
    <x v="2"/>
    <n v="3200"/>
    <s v="SERVICIOS DE ARRENDAMIENTO"/>
    <n v="3260"/>
    <s v="SERVICIOS GENERALES"/>
    <x v="70"/>
    <x v="70"/>
    <n v="0"/>
    <s v="SIN DESCRIPCIÓN PARA DESTINOS 00"/>
    <n v="0"/>
    <n v="2000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200"/>
    <s v="SERVICIOS DE ARRENDAMIENTO"/>
    <n v="3260"/>
    <s v="SERVICIOS GENERALES"/>
    <x v="70"/>
    <x v="70"/>
    <n v="0"/>
    <s v="SIN DESCRIPCIÓN PARA DESTINOS 00"/>
    <n v="45922462.799999997"/>
    <n v="50000000"/>
    <n v="45922462.799999997"/>
    <n v="45922462.799999997"/>
    <n v="45922462.799999997"/>
    <n v="45922462.799999997"/>
    <n v="45922462.799999997"/>
    <n v="0"/>
    <m/>
    <m/>
    <n v="0"/>
    <n v="45922462.799999997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2"/>
    <x v="2"/>
    <n v="3200"/>
    <s v="SERVICIOS DE ARRENDAMIENTO"/>
    <n v="3260"/>
    <s v="SERVICIOS GENERALES"/>
    <x v="70"/>
    <x v="70"/>
    <n v="0"/>
    <s v="SIN DESCRIPCIÓN PARA DESTINOS 00"/>
    <n v="5321000"/>
    <n v="0"/>
    <n v="5321000"/>
    <n v="0"/>
    <n v="0"/>
    <n v="0"/>
    <n v="0"/>
    <n v="0"/>
    <m/>
    <m/>
    <n v="0"/>
    <n v="532100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2"/>
    <x v="2"/>
    <n v="3200"/>
    <s v="SERVICIOS DE ARRENDAMIENTO"/>
    <n v="3260"/>
    <s v="SERVICIOS GENERALES"/>
    <x v="70"/>
    <x v="70"/>
    <n v="0"/>
    <s v="SIN DESCRIPCIÓN PARA DESTINOS 00"/>
    <n v="38077537.200000003"/>
    <n v="0"/>
    <n v="22608319.600000001"/>
    <n v="8646141.1999999993"/>
    <n v="8646141.1999999993"/>
    <n v="3683197.2"/>
    <n v="3683197.2"/>
    <n v="15469217.600000001"/>
    <m/>
    <m/>
    <n v="0"/>
    <n v="38077537.200000003"/>
    <n v="15469217.600000001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200"/>
    <s v="SERVICIOS DE ARRENDAMIENTO"/>
    <n v="3260"/>
    <s v="SERVICIOS GENERALES"/>
    <x v="70"/>
    <x v="70"/>
    <n v="8"/>
    <s v="LIMPIEZA DE MINAS DE BASALTO"/>
    <n v="556568"/>
    <n v="600000"/>
    <n v="556568"/>
    <n v="556568"/>
    <n v="556568"/>
    <n v="556568"/>
    <n v="556568"/>
    <n v="0"/>
    <m/>
    <m/>
    <n v="0"/>
    <n v="556568"/>
    <n v="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200"/>
    <s v="SERVICIOS DE ARRENDAMIENTO"/>
    <n v="3270"/>
    <s v="SERVICIOS GENERALES"/>
    <x v="71"/>
    <x v="71"/>
    <n v="0"/>
    <s v="SIN DESCRIPCIÓN PARA DESTINOS 00"/>
    <n v="410000"/>
    <n v="410000"/>
    <n v="0"/>
    <n v="0"/>
    <n v="0"/>
    <n v="0"/>
    <n v="0"/>
    <n v="410000"/>
    <m/>
    <m/>
    <n v="0"/>
    <n v="410000"/>
    <n v="41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200"/>
    <s v="SERVICIOS DE ARRENDAMIENTO"/>
    <n v="3290"/>
    <s v="SERVICIOS GENERALES"/>
    <x v="72"/>
    <x v="72"/>
    <n v="0"/>
    <s v="SIN DESCRIPCIÓN PARA DESTINOS 00"/>
    <n v="95490.8"/>
    <n v="140000"/>
    <n v="0"/>
    <n v="0"/>
    <n v="0"/>
    <n v="0"/>
    <n v="0"/>
    <n v="95490.8"/>
    <m/>
    <m/>
    <n v="0"/>
    <n v="95490.8"/>
    <n v="95490.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200"/>
    <s v="SERVICIOS DE ARRENDAMIENTO"/>
    <n v="3290"/>
    <s v="SERVICIOS GENERALES"/>
    <x v="72"/>
    <x v="72"/>
    <n v="0"/>
    <s v="SIN DESCRIPCIÓN PARA DESTINOS 00"/>
    <n v="22330"/>
    <n v="0"/>
    <n v="22330"/>
    <n v="22330"/>
    <n v="0"/>
    <n v="0"/>
    <n v="0"/>
    <n v="0"/>
    <m/>
    <m/>
    <n v="0"/>
    <n v="2233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2"/>
    <x v="2"/>
    <n v="3200"/>
    <s v="SERVICIOS DE ARRENDAMIENTO"/>
    <n v="3290"/>
    <s v="SERVICIOS GENERALES"/>
    <x v="72"/>
    <x v="72"/>
    <n v="0"/>
    <s v="SIN DESCRIPCIÓN PARA DESTINOS 00"/>
    <n v="944179.19999999995"/>
    <n v="500000"/>
    <n v="870665.86"/>
    <n v="206944.41"/>
    <n v="46400"/>
    <n v="46400"/>
    <n v="46400"/>
    <n v="73513.339999999967"/>
    <n v="100000"/>
    <n v="0"/>
    <n v="100000"/>
    <n v="1044179.2"/>
    <n v="173513.33999999997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2"/>
    <x v="2"/>
    <n v="3200"/>
    <s v="SERVICIOS DE ARRENDAMIENTO"/>
    <n v="3290"/>
    <s v="SERVICIOS GENERALES"/>
    <x v="72"/>
    <x v="72"/>
    <n v="0"/>
    <s v="SIN DESCRIPCIÓN PARA DESTINOS 00"/>
    <n v="54218.26"/>
    <n v="0"/>
    <n v="54218.26"/>
    <n v="0"/>
    <n v="0"/>
    <n v="0"/>
    <n v="0"/>
    <n v="0"/>
    <n v="3245114.9"/>
    <n v="0"/>
    <n v="3245114.9"/>
    <n v="3299333.1599999997"/>
    <n v="3245114.9"/>
  </r>
  <r>
    <s v="1.1-00-25"/>
    <x v="1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2"/>
    <x v="2"/>
    <n v="3200"/>
    <s v="SERVICIOS DE ARRENDAMIENTO"/>
    <n v="3290"/>
    <s v="SERVICIOS GENERALES"/>
    <x v="72"/>
    <x v="72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5"/>
    <x v="3"/>
    <s v="E"/>
    <s v="Actividades del sector público, que realiza en for"/>
    <s v="03_25"/>
    <x v="3"/>
    <n v="5"/>
    <x v="0"/>
    <n v="4"/>
    <x v="5"/>
    <s v="003_25"/>
    <s v="DESPACHO DE LA SINDICATURA"/>
    <x v="2"/>
    <x v="2"/>
    <n v="3300"/>
    <s v="SERVICIOS PROFESIONALES, CIENTIFICOS, TECNICOS Y OTROS SERVICIOS"/>
    <n v="3310"/>
    <s v="SERVICIOS GENERALES"/>
    <x v="73"/>
    <x v="73"/>
    <n v="0"/>
    <s v="SIN DESCRIPCIÓN PARA DESTINOS 00"/>
    <n v="2380000"/>
    <n v="2000000"/>
    <n v="2296960"/>
    <n v="2296960"/>
    <n v="1816288"/>
    <n v="1387600"/>
    <n v="1207600"/>
    <n v="83040"/>
    <m/>
    <m/>
    <n v="0"/>
    <n v="2380000"/>
    <n v="8304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300"/>
    <s v="SERVICIOS PROFESIONALES, CIENTIFICOS, TECNICOS Y OTROS SERVICIOS"/>
    <n v="3310"/>
    <s v="SERVICIOS GENERALES"/>
    <x v="73"/>
    <x v="73"/>
    <n v="0"/>
    <s v="SIN DESCRIPCIÓN PARA DESTINOS 00"/>
    <n v="900000"/>
    <n v="700000"/>
    <n v="521543.36"/>
    <n v="521543.36"/>
    <n v="295343.35999999999"/>
    <n v="295343.35999999999"/>
    <n v="295343.35999999999"/>
    <n v="378456.64"/>
    <m/>
    <n v="0"/>
    <n v="0"/>
    <n v="900000"/>
    <n v="378456.64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300"/>
    <s v="SERVICIOS PROFESIONALES, CIENTIFICOS, TECNICOS Y OTROS SERVICIOS"/>
    <n v="3310"/>
    <s v="SERVICIOS GENERALES"/>
    <x v="73"/>
    <x v="73"/>
    <n v="0"/>
    <s v="SIN DESCRIPCIÓN PARA DESTINOS 00"/>
    <n v="3090000"/>
    <n v="2000000"/>
    <n v="2808360"/>
    <n v="2808360"/>
    <n v="1461600"/>
    <n v="1461600"/>
    <n v="1461600"/>
    <n v="281640"/>
    <m/>
    <m/>
    <n v="0"/>
    <n v="3090000"/>
    <n v="281640"/>
  </r>
  <r>
    <s v="1.1-00-25"/>
    <x v="1"/>
    <s v="No"/>
    <x v="0"/>
    <n v="1"/>
    <x v="0"/>
    <n v="1.3"/>
    <x v="0"/>
    <s v="1.3.4"/>
    <x v="0"/>
    <s v="E"/>
    <s v="Actividades del sector público, que realiza en for"/>
    <s v="07_25"/>
    <x v="11"/>
    <n v="5"/>
    <x v="0"/>
    <n v="17"/>
    <x v="35"/>
    <s v="012_25"/>
    <s v="DESPACHO DEL ORGANO INTERNO DE CONTROL"/>
    <x v="2"/>
    <x v="2"/>
    <n v="3300"/>
    <s v="SERVICIOS PROFESIONALES, CIENTIFICOS, TECNICOS Y OTROS SERVICIOS"/>
    <n v="3310"/>
    <s v="SERVICIOS GENERALES"/>
    <x v="73"/>
    <x v="73"/>
    <n v="0"/>
    <s v="SIN DESCRIPCIÓN PARA DESTINOS 00"/>
    <n v="1894499.99"/>
    <n v="1500000"/>
    <n v="1888480"/>
    <n v="1888480"/>
    <n v="861300"/>
    <n v="730800"/>
    <n v="730800"/>
    <n v="6019.9899999999907"/>
    <m/>
    <m/>
    <n v="0"/>
    <n v="1894499.99"/>
    <n v="6019.9899999999907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300"/>
    <s v="SERVICIOS PROFESIONALES, CIENTIFICOS, TECNICOS Y OTROS SERVICIOS"/>
    <n v="3310"/>
    <s v="SERVICIOS GENERALES"/>
    <x v="73"/>
    <x v="73"/>
    <n v="0"/>
    <s v="SIN DESCRIPCIÓN PARA DESTINOS 00"/>
    <n v="0"/>
    <n v="315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2"/>
    <x v="2"/>
    <n v="3300"/>
    <s v="SERVICIOS PROFESIONALES, CIENTIFICOS, TECNICOS Y OTROS SERVICIOS"/>
    <n v="3310"/>
    <s v="SERVICIOS GENERALES"/>
    <x v="73"/>
    <x v="73"/>
    <n v="0"/>
    <s v="SIN DESCRIPCIÓN PARA DESTINOS 00"/>
    <n v="2000000"/>
    <n v="0"/>
    <n v="0"/>
    <n v="0"/>
    <n v="0"/>
    <n v="0"/>
    <n v="0"/>
    <n v="2000000"/>
    <m/>
    <m/>
    <n v="0"/>
    <n v="2000000"/>
    <n v="200000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300"/>
    <s v="SERVICIOS PROFESIONALES, CIENTIFICOS, TECNICOS Y OTROS SERVICIOS"/>
    <n v="3320"/>
    <s v="SERVICIOS GENERALES"/>
    <x v="74"/>
    <x v="74"/>
    <n v="0"/>
    <s v="SIN DESCRIPCIÓN PARA DESTINOS 00"/>
    <n v="17536580"/>
    <n v="5400000"/>
    <n v="17536579.559999999"/>
    <n v="8356292"/>
    <n v="5329782.4000000004"/>
    <n v="0"/>
    <n v="0"/>
    <n v="0.44000000134110451"/>
    <m/>
    <m/>
    <n v="0"/>
    <n v="17536580"/>
    <n v="0.44000000134110451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2"/>
    <x v="2"/>
    <n v="3300"/>
    <s v="SERVICIOS PROFESIONALES, CIENTIFICOS, TECNICOS Y OTROS SERVICIOS"/>
    <n v="3320"/>
    <s v="SERVICIOS GENERALES"/>
    <x v="74"/>
    <x v="74"/>
    <n v="0"/>
    <s v="SIN DESCRIPCIÓN PARA DESTINOS 00"/>
    <n v="6000000"/>
    <n v="0"/>
    <n v="5561228.4500000002"/>
    <n v="2621913.0499999998"/>
    <n v="0"/>
    <n v="0"/>
    <n v="0"/>
    <n v="438771.54999999981"/>
    <m/>
    <m/>
    <n v="0"/>
    <n v="6000000"/>
    <n v="438771.54999999981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300"/>
    <s v="SERVICIOS PROFESIONALES, CIENTIFICOS, TECNICOS Y OTROS SERVICIOS"/>
    <n v="3330"/>
    <s v="SERVICIOS GENERALES"/>
    <x v="75"/>
    <x v="75"/>
    <n v="0"/>
    <s v="SIN DESCRIPCIÓN PARA DESTINOS 00"/>
    <n v="1478636.04"/>
    <n v="8358220.3600000003"/>
    <n v="694747.2"/>
    <n v="694747.2"/>
    <n v="486323.04"/>
    <n v="416848.32"/>
    <n v="416848.32"/>
    <n v="783888.84000000008"/>
    <m/>
    <m/>
    <n v="0"/>
    <n v="1478636.04"/>
    <n v="783888.8400000000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300"/>
    <s v="SERVICIOS PROFESIONALES, CIENTIFICOS, TECNICOS Y OTROS SERVICIOS"/>
    <n v="3330"/>
    <s v="SERVICIOS GENERALES"/>
    <x v="75"/>
    <x v="75"/>
    <n v="0"/>
    <s v="SIN DESCRIPCIÓN PARA DESTINOS 00"/>
    <n v="231500"/>
    <n v="50000"/>
    <n v="194880"/>
    <n v="194880"/>
    <n v="194880"/>
    <n v="194880"/>
    <n v="194880"/>
    <n v="36620"/>
    <m/>
    <m/>
    <n v="0"/>
    <n v="231500"/>
    <n v="36620"/>
  </r>
  <r>
    <s v="1.1-00-25"/>
    <x v="1"/>
    <s v="No"/>
    <x v="0"/>
    <n v="2"/>
    <x v="1"/>
    <n v="2.7"/>
    <x v="2"/>
    <s v="2.7.1"/>
    <x v="2"/>
    <s v="E"/>
    <s v="Actividades del sector público, que realiza en for"/>
    <s v="11_25"/>
    <x v="10"/>
    <n v="3"/>
    <x v="5"/>
    <n v="64"/>
    <x v="36"/>
    <s v="047_25"/>
    <s v="DESPACHO DE LA COORDINACIÓN GENERAL DE T"/>
    <x v="2"/>
    <x v="2"/>
    <n v="3300"/>
    <s v="SERVICIOS PROFESIONALES, CIENTIFICOS, TECNICOS Y OTROS SERVICIOS"/>
    <n v="3330"/>
    <s v="SERVICIOS GENERALES"/>
    <x v="75"/>
    <x v="75"/>
    <n v="0"/>
    <s v="SIN DESCRIPCIÓN PARA DESTINOS 00"/>
    <n v="3770000"/>
    <n v="0"/>
    <n v="3767435.24"/>
    <n v="3767435.24"/>
    <n v="1724183.25"/>
    <n v="0"/>
    <n v="0"/>
    <n v="2564.7599999997765"/>
    <m/>
    <m/>
    <n v="0"/>
    <n v="3770000"/>
    <n v="2564.7599999997765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2"/>
    <x v="2"/>
    <n v="3300"/>
    <s v="SERVICIOS PROFESIONALES, CIENTIFICOS, TECNICOS Y OTROS SERVICIOS"/>
    <n v="3330"/>
    <s v="SERVICIOS GENERALES"/>
    <x v="75"/>
    <x v="75"/>
    <n v="0"/>
    <s v="SIN DESCRIPCIÓN PARA DESTINOS 00"/>
    <n v="7142252"/>
    <n v="4800000"/>
    <n v="7135260"/>
    <n v="6994900"/>
    <n v="5844950"/>
    <n v="4785000"/>
    <n v="4785000"/>
    <n v="6992"/>
    <m/>
    <m/>
    <n v="0"/>
    <n v="7142252"/>
    <n v="6992"/>
  </r>
  <r>
    <s v="2.5-02-25"/>
    <x v="5"/>
    <s v="Si"/>
    <x v="0"/>
    <n v="1"/>
    <x v="0"/>
    <n v="1.7"/>
    <x v="1"/>
    <s v="1.7.1"/>
    <x v="1"/>
    <s v="R"/>
    <s v="Solamente actividades específicas, distintas a las"/>
    <s v="08_25"/>
    <x v="5"/>
    <n v="6"/>
    <x v="1"/>
    <n v="18"/>
    <x v="37"/>
    <s v="013_25"/>
    <s v="COMISARIA DE LA POLICIA PREVENTIVA MUNIC"/>
    <x v="2"/>
    <x v="2"/>
    <n v="3300"/>
    <s v="SERVICIOS PROFESIONALES, CIENTIFICOS, TECNICOS Y OTROS SERVICIOS"/>
    <n v="3340"/>
    <s v="SERVICIOS GENERALES"/>
    <x v="76"/>
    <x v="76"/>
    <n v="0"/>
    <s v="SIN DESCRIPCIÓN PARA DESTINOS 00"/>
    <n v="6000000"/>
    <n v="3000000"/>
    <n v="5999000"/>
    <n v="5999000"/>
    <n v="0"/>
    <n v="0"/>
    <n v="0"/>
    <n v="1000"/>
    <m/>
    <m/>
    <n v="0"/>
    <n v="6000000"/>
    <n v="1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300"/>
    <s v="SERVICIOS PROFESIONALES, CIENTIFICOS, TECNICOS Y OTROS SERVICIOS"/>
    <n v="3340"/>
    <s v="SERVICIOS GENERALES"/>
    <x v="76"/>
    <x v="76"/>
    <n v="0"/>
    <s v="SIN DESCRIPCIÓN PARA DESTINOS 00"/>
    <n v="2796004.92"/>
    <n v="1500000"/>
    <n v="2410016"/>
    <n v="2375216"/>
    <n v="11600"/>
    <n v="11600"/>
    <n v="11600"/>
    <n v="385988.91999999993"/>
    <m/>
    <m/>
    <n v="0"/>
    <n v="2796004.92"/>
    <n v="385988.91999999993"/>
  </r>
  <r>
    <s v="1.1-00-25"/>
    <x v="1"/>
    <s v="No"/>
    <x v="0"/>
    <n v="1"/>
    <x v="0"/>
    <n v="1.3"/>
    <x v="0"/>
    <s v="1.3.4"/>
    <x v="0"/>
    <s v="E"/>
    <s v="Actividades del sector público, que realiza en for"/>
    <s v="07_25"/>
    <x v="11"/>
    <n v="5"/>
    <x v="0"/>
    <n v="17"/>
    <x v="35"/>
    <s v="012_25"/>
    <s v="DESPACHO DEL ORGANO INTERNO DE CONTROL"/>
    <x v="2"/>
    <x v="2"/>
    <n v="3300"/>
    <s v="SERVICIOS PROFESIONALES, CIENTIFICOS, TECNICOS Y OTROS SERVICIOS"/>
    <n v="3340"/>
    <s v="SERVICIOS GENERALES"/>
    <x v="76"/>
    <x v="76"/>
    <n v="0"/>
    <s v="SIN DESCRIPCIÓN PARA DESTINOS 00"/>
    <n v="505500.01"/>
    <n v="500000"/>
    <n v="505500.01"/>
    <n v="505500.01"/>
    <n v="46000.01"/>
    <n v="46000.01"/>
    <n v="46000.01"/>
    <n v="0"/>
    <m/>
    <m/>
    <n v="0"/>
    <n v="505500.01"/>
    <n v="0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8"/>
    <x v="37"/>
    <s v="013_25"/>
    <s v="COMISARIA DE LA POLICIA PREVENTIVA MUNIC"/>
    <x v="2"/>
    <x v="2"/>
    <n v="3300"/>
    <s v="SERVICIOS PROFESIONALES, CIENTIFICOS, TECNICOS Y OTROS SERVICIOS"/>
    <n v="3340"/>
    <s v="SERVICIOS GENERALES"/>
    <x v="76"/>
    <x v="76"/>
    <n v="0"/>
    <s v="SIN DESCRIPCIÓN PARA DESTINOS 00"/>
    <n v="308540"/>
    <n v="0"/>
    <n v="308459.82"/>
    <n v="108460"/>
    <n v="108460"/>
    <n v="108460"/>
    <n v="108460"/>
    <n v="80.179999999993015"/>
    <m/>
    <m/>
    <n v="0"/>
    <n v="308540"/>
    <n v="80.179999999993015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8"/>
    <x v="37"/>
    <s v="013_25"/>
    <s v="COMISARIA DE LA POLICIA PREVENTIVA MUNIC"/>
    <x v="2"/>
    <x v="2"/>
    <n v="3300"/>
    <s v="SERVICIOS PROFESIONALES, CIENTIFICOS, TECNICOS Y OTROS SERVICIOS"/>
    <n v="3340"/>
    <s v="SERVICIOS GENERALES"/>
    <x v="76"/>
    <x v="76"/>
    <n v="9"/>
    <s v="FORMATOS IPH"/>
    <n v="108460"/>
    <n v="600000"/>
    <n v="0"/>
    <n v="0"/>
    <n v="0"/>
    <n v="0"/>
    <n v="0"/>
    <n v="108460"/>
    <m/>
    <m/>
    <n v="0"/>
    <n v="108460"/>
    <n v="108460"/>
  </r>
  <r>
    <s v="1.1-00-25"/>
    <x v="1"/>
    <s v="No"/>
    <x v="0"/>
    <n v="1"/>
    <x v="0"/>
    <n v="1.7"/>
    <x v="1"/>
    <s v="1.7.3"/>
    <x v="16"/>
    <s v="R"/>
    <s v="Solamente actividades específicas, distintas a las"/>
    <s v="08_25"/>
    <x v="5"/>
    <n v="6"/>
    <x v="1"/>
    <n v="20"/>
    <x v="31"/>
    <s v="014_25"/>
    <s v="DESPACHO DE LA COORDINACIÓN GENERAL DE P"/>
    <x v="2"/>
    <x v="2"/>
    <n v="3300"/>
    <s v="SERVICIOS PROFESIONALES, CIENTIFICOS, TECNICOS Y OTROS SERVICIOS"/>
    <n v="3340"/>
    <s v="SERVICIOS GENERALES"/>
    <x v="76"/>
    <x v="76"/>
    <n v="0"/>
    <s v="SIN DESCRIPCIÓN PARA DESTINOS 00"/>
    <n v="0"/>
    <n v="50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4"/>
    <x v="11"/>
    <s v="2.4.2"/>
    <x v="15"/>
    <s v="F"/>
    <s v="Actividades destinadas a la promoción y fomento de"/>
    <s v="10_25"/>
    <x v="1"/>
    <n v="0"/>
    <x v="2"/>
    <n v="37"/>
    <x v="28"/>
    <s v="029_25"/>
    <s v="DIRECCIÓN DE CULTURA"/>
    <x v="2"/>
    <x v="2"/>
    <n v="3300"/>
    <s v="SERVICIOS PROFESIONALES, CIENTIFICOS, TECNICOS Y OTROS SERVICIOS"/>
    <n v="3340"/>
    <s v="SERVICIOS GENERALES"/>
    <x v="76"/>
    <x v="76"/>
    <n v="0"/>
    <s v="SIN DESCRIPCIÓN PARA DESTINOS 00"/>
    <n v="212976.68"/>
    <n v="0"/>
    <n v="212976.09"/>
    <n v="212976.09"/>
    <n v="106488.03"/>
    <n v="79866.03"/>
    <n v="79866.03"/>
    <n v="0.58999999999650754"/>
    <m/>
    <m/>
    <n v="0"/>
    <n v="212976.68"/>
    <n v="0.58999999999650754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3"/>
    <x v="38"/>
    <s v="031_25"/>
    <s v="DIRECCIÓN DE POLÍTICA SOCIAL"/>
    <x v="2"/>
    <x v="2"/>
    <n v="3300"/>
    <s v="SERVICIOS PROFESIONALES, CIENTIFICOS, TECNICOS Y OTROS SERVICIOS"/>
    <n v="3350"/>
    <s v="SERVICIOS GENERALES"/>
    <x v="77"/>
    <x v="77"/>
    <n v="0"/>
    <s v="SIN DESCRIPCIÓN PARA DESTINOS 00"/>
    <n v="0"/>
    <n v="516780"/>
    <n v="0"/>
    <n v="0"/>
    <n v="0"/>
    <n v="0"/>
    <n v="0"/>
    <n v="0"/>
    <m/>
    <m/>
    <n v="0"/>
    <n v="0"/>
    <n v="0"/>
  </r>
  <r>
    <s v="2.6-06-25"/>
    <x v="3"/>
    <s v="Si"/>
    <x v="0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1"/>
    <x v="1"/>
    <n v="2100"/>
    <s v="MATERIALES DE ADMINISTRACION, EMISION DE DOCUMENTOS Y ARTICULOS OFICIALES"/>
    <n v="2110"/>
    <s v="MATERIALES Y SUMINISTROS"/>
    <x v="18"/>
    <x v="18"/>
    <n v="61"/>
    <s v="CREATHI"/>
    <n v="3600"/>
    <n v="0"/>
    <n v="3510.28"/>
    <n v="0"/>
    <n v="0"/>
    <n v="0"/>
    <n v="0"/>
    <n v="89.7199999999998"/>
    <m/>
    <m/>
    <n v="0"/>
    <n v="3600"/>
    <n v="89.7199999999998"/>
  </r>
  <r>
    <s v="2.6-06-25"/>
    <x v="3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100"/>
    <s v="MATERIALES DE ADMINISTRACION, EMISION DE DOCUMENTOS Y ARTICULOS OFICIALES"/>
    <n v="2110"/>
    <s v="MATERIALES Y SUMINISTROS"/>
    <x v="18"/>
    <x v="18"/>
    <n v="61"/>
    <s v="CREATHI"/>
    <n v="0"/>
    <n v="0"/>
    <n v="0"/>
    <n v="0"/>
    <n v="0"/>
    <n v="0"/>
    <n v="0"/>
    <n v="0"/>
    <m/>
    <m/>
    <n v="0"/>
    <n v="0"/>
    <n v="0"/>
  </r>
  <r>
    <s v="2.6-05-25"/>
    <x v="7"/>
    <s v="Si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300"/>
    <s v="SERVICIOS PROFESIONALES, CIENTIFICOS, TECNICOS Y OTROS SERVICIOS"/>
    <n v="3360"/>
    <s v="SERVICIOS GENERALES"/>
    <x v="23"/>
    <x v="23"/>
    <n v="59"/>
    <s v="ESTRATEGIA ALE"/>
    <n v="18390.84"/>
    <n v="0"/>
    <n v="0"/>
    <n v="0"/>
    <n v="0"/>
    <n v="0"/>
    <n v="0"/>
    <n v="18390.84"/>
    <n v="0"/>
    <n v="18390.84"/>
    <n v="-18390.84"/>
    <n v="0"/>
    <n v="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300"/>
    <s v="SERVICIOS PROFESIONALES, CIENTIFICOS, TECNICOS Y OTROS SERVICIOS"/>
    <n v="3360"/>
    <s v="SERVICIOS GENERALES"/>
    <x v="23"/>
    <x v="23"/>
    <n v="0"/>
    <s v="SIN DESCRIPCIÓN PARA DESTINOS 00"/>
    <n v="10000"/>
    <n v="0"/>
    <n v="6228.2"/>
    <n v="6228.2"/>
    <n v="6228.2"/>
    <n v="6228.2"/>
    <n v="6228.2"/>
    <n v="3771.8"/>
    <m/>
    <m/>
    <n v="0"/>
    <n v="10000"/>
    <n v="3771.8"/>
  </r>
  <r>
    <s v="2.6-05-25"/>
    <x v="7"/>
    <s v="Si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300"/>
    <s v="SERVICIOS PROFESIONALES, CIENTIFICOS, TECNICOS Y OTROS SERVICIOS"/>
    <n v="3360"/>
    <s v="SERVICIOS GENERALES"/>
    <x v="23"/>
    <x v="23"/>
    <n v="59"/>
    <s v="ESTRATEGIA ALE"/>
    <n v="18209.16"/>
    <n v="0"/>
    <n v="0"/>
    <n v="0"/>
    <n v="0"/>
    <n v="0"/>
    <n v="0"/>
    <n v="18209.16"/>
    <n v="5789.84"/>
    <n v="0"/>
    <n v="5789.84"/>
    <n v="23999"/>
    <n v="23999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300"/>
    <s v="SERVICIOS PROFESIONALES, CIENTIFICOS, TECNICOS Y OTROS SERVICIOS"/>
    <n v="3360"/>
    <s v="SERVICIOS GENERALES"/>
    <x v="23"/>
    <x v="23"/>
    <n v="0"/>
    <s v="SIN DESCRIPCIÓN PARA DESTINOS 00"/>
    <n v="15000000"/>
    <n v="15000000"/>
    <n v="10678355.380000001"/>
    <n v="10678355.380000001"/>
    <n v="7078492.7199999997"/>
    <n v="6316878.7599999998"/>
    <n v="6206078.1200000001"/>
    <n v="4321644.6199999992"/>
    <m/>
    <m/>
    <n v="0"/>
    <n v="15000000"/>
    <n v="4321644.6199999992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300"/>
    <s v="SERVICIOS PROFESIONALES, CIENTIFICOS, TECNICOS Y OTROS SERVICIOS"/>
    <n v="3360"/>
    <s v="SERVICIOS GENERALES"/>
    <x v="23"/>
    <x v="23"/>
    <n v="0"/>
    <s v="SIN DESCRIPCIÓN PARA DESTINOS 00"/>
    <n v="1049120"/>
    <n v="1300000"/>
    <n v="1032757.67"/>
    <n v="1013927"/>
    <n v="19401"/>
    <n v="19401"/>
    <n v="19401"/>
    <n v="16362.329999999958"/>
    <m/>
    <m/>
    <n v="0"/>
    <n v="1049120"/>
    <n v="16362.329999999958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2"/>
    <x v="2"/>
    <n v="3300"/>
    <s v="SERVICIOS PROFESIONALES, CIENTIFICOS, TECNICOS Y OTROS SERVICIOS"/>
    <n v="3360"/>
    <s v="SERVICIOS GENERALES"/>
    <x v="23"/>
    <x v="23"/>
    <n v="0"/>
    <s v="SIN DESCRIPCIÓN PARA DESTINOS 00"/>
    <n v="0"/>
    <n v="818496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2"/>
    <x v="2"/>
    <n v="3300"/>
    <s v="SERVICIOS PROFESIONALES, CIENTIFICOS, TECNICOS Y OTROS SERVICIOS"/>
    <n v="3370"/>
    <s v="SERVICIOS GENERALES"/>
    <x v="78"/>
    <x v="78"/>
    <n v="0"/>
    <s v="SIN DESCRIPCIÓN PARA DESTINOS 00"/>
    <n v="6556818.1600000001"/>
    <n v="5000000"/>
    <n v="6556818.1600000001"/>
    <n v="6556818.1600000001"/>
    <n v="3226458.16"/>
    <n v="1916734.54"/>
    <n v="1916734.54"/>
    <n v="0"/>
    <m/>
    <m/>
    <n v="0"/>
    <n v="6556818.1600000001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300"/>
    <s v="SERVICIOS PROFESIONALES, CIENTIFICOS, TECNICOS Y OTROS SERVICIOS"/>
    <n v="3380"/>
    <s v="SERVICIOS DE VIGILANCIA"/>
    <x v="79"/>
    <x v="79"/>
    <n v="0"/>
    <s v="SIN DESCRIPCIÓN PARA DESTINOS 00"/>
    <n v="39848671.939999998"/>
    <n v="0"/>
    <n v="33503383.079999998"/>
    <n v="3643139.24"/>
    <n v="3643139.24"/>
    <n v="0"/>
    <n v="0"/>
    <n v="6345288.8599999994"/>
    <m/>
    <m/>
    <n v="0"/>
    <n v="39848671.939999998"/>
    <n v="6345288.8599999994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300"/>
    <s v="SERVICIOS PROFESIONALES, CIENTIFICOS, TECNICOS Y OTROS SERVICIOS"/>
    <n v="3380"/>
    <s v="SERVICIOS DE VIGILANCIA"/>
    <x v="79"/>
    <x v="79"/>
    <n v="0"/>
    <s v="SIN DESCRIPCIÓN PARA DESTINOS 00"/>
    <n v="11101338.060000001"/>
    <n v="20000000"/>
    <n v="11101328.07"/>
    <n v="11101328.07"/>
    <n v="11101328.07"/>
    <n v="11101328.07"/>
    <n v="11101328.07"/>
    <n v="9.9900000002235174"/>
    <m/>
    <m/>
    <n v="0"/>
    <n v="11101338.060000001"/>
    <n v="9.9900000002235174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2"/>
    <x v="2"/>
    <n v="3300"/>
    <s v="SERVICIOS PROFESIONALES, CIENTIFICOS, TECNICOS Y OTROS SERVICIOS"/>
    <n v="3380"/>
    <s v="SERVICIOS DE VIGILANCIA"/>
    <x v="79"/>
    <x v="79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2"/>
    <x v="2"/>
    <n v="3300"/>
    <s v="SERVICIOS PROFESIONALES, CIENTIFICOS, TECNICOS Y OTROS SERVICIOS"/>
    <n v="3380"/>
    <s v="SERVICIOS DE VIGILANCIA"/>
    <x v="79"/>
    <x v="79"/>
    <n v="0"/>
    <s v="SIN DESCRIPCIÓN PARA DESTINOS 00"/>
    <n v="0"/>
    <n v="5000000"/>
    <n v="0"/>
    <n v="0"/>
    <n v="0"/>
    <n v="0"/>
    <n v="0"/>
    <n v="0"/>
    <m/>
    <m/>
    <n v="0"/>
    <n v="0"/>
    <n v="0"/>
  </r>
  <r>
    <s v="2.6-06-25"/>
    <x v="3"/>
    <s v="Si"/>
    <x v="0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1"/>
    <x v="1"/>
    <n v="2100"/>
    <s v="MATERIALES DE ADMINISTRACION, EMISION DE DOCUMENTOS Y ARTICULOS OFICIALES"/>
    <n v="2170"/>
    <s v="MATERIALES Y SUMINISTROS"/>
    <x v="19"/>
    <x v="19"/>
    <n v="61"/>
    <s v="CREATHI"/>
    <n v="14000"/>
    <n v="0"/>
    <n v="13446.5"/>
    <n v="0"/>
    <n v="0"/>
    <n v="0"/>
    <n v="0"/>
    <n v="553.5"/>
    <m/>
    <m/>
    <n v="0"/>
    <n v="14000"/>
    <n v="553.5"/>
  </r>
  <r>
    <s v="2.6-06-25"/>
    <x v="3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1"/>
    <x v="1"/>
    <n v="2600"/>
    <s v="COMBUSTIBLES, LUBRICANTES Y ADITIVOS"/>
    <n v="2610"/>
    <s v="MATERIALES Y SUMINISTROS"/>
    <x v="22"/>
    <x v="22"/>
    <n v="61"/>
    <s v="CREATHI"/>
    <n v="32400"/>
    <n v="0"/>
    <n v="0"/>
    <n v="0"/>
    <n v="0"/>
    <n v="0"/>
    <n v="0"/>
    <n v="32400"/>
    <n v="0"/>
    <n v="30000"/>
    <n v="-30000"/>
    <n v="2400"/>
    <n v="24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6"/>
    <x v="39"/>
    <s v="004_25"/>
    <s v="DIRECCIÓN DE PROCESOS ADMINISTRATIVOS Y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22600000"/>
    <n v="17000000"/>
    <n v="17000000"/>
    <n v="17000000"/>
    <n v="12750000.029999999"/>
    <n v="12750000.029999999"/>
    <n v="11333333.359999999"/>
    <n v="5600000"/>
    <m/>
    <m/>
    <n v="0"/>
    <n v="22600000"/>
    <n v="56000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0"/>
    <n v="20000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3"/>
    <x v="33"/>
    <s v="008_25"/>
    <s v="COORDINACION GENERAL DE COMUNICACIÓN EST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826605"/>
    <n v="450000"/>
    <n v="811099.99"/>
    <n v="811099.99"/>
    <n v="685345.47"/>
    <n v="685345.47"/>
    <n v="685345.47"/>
    <n v="15505.010000000009"/>
    <m/>
    <m/>
    <n v="0"/>
    <n v="826605"/>
    <n v="15505.010000000009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2300330"/>
    <n v="0"/>
    <n v="2210194.9900000002"/>
    <n v="1044000"/>
    <n v="1044000"/>
    <n v="1044000"/>
    <n v="1044000"/>
    <n v="90135.009999999776"/>
    <m/>
    <m/>
    <n v="0"/>
    <n v="2300330"/>
    <n v="90135.009999999776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5"/>
    <x v="40"/>
    <s v="010_25"/>
    <s v="DIRECCIÓN DE CENSOS Y ESTADISTICAS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3613264.12"/>
    <n v="2000000"/>
    <n v="2511476.73"/>
    <n v="1989476.35"/>
    <n v="449999.99"/>
    <n v="0"/>
    <n v="0"/>
    <n v="1101787.3900000001"/>
    <m/>
    <m/>
    <n v="0"/>
    <n v="3613264.12"/>
    <n v="1101787.3900000001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2385500"/>
    <n v="2000000"/>
    <n v="2262480"/>
    <n v="2262480"/>
    <n v="2262480"/>
    <n v="1998000"/>
    <n v="1998000"/>
    <n v="123020"/>
    <m/>
    <m/>
    <n v="0"/>
    <n v="2385500"/>
    <n v="123020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11500000"/>
    <n v="12000000"/>
    <n v="10262955.65"/>
    <n v="10262955.65"/>
    <n v="8855088.0099999998"/>
    <n v="3527278.31"/>
    <n v="3527278.31"/>
    <n v="1237044.3499999996"/>
    <m/>
    <m/>
    <n v="0"/>
    <n v="11500000"/>
    <n v="1237044.3499999996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2890908.69"/>
    <n v="1400000"/>
    <n v="2890908.69"/>
    <n v="2890908.69"/>
    <n v="0"/>
    <n v="0"/>
    <n v="0"/>
    <n v="0"/>
    <m/>
    <m/>
    <n v="0"/>
    <n v="2890908.69"/>
    <n v="0"/>
  </r>
  <r>
    <s v="1.1-00-25"/>
    <x v="1"/>
    <s v="No"/>
    <x v="0"/>
    <n v="2"/>
    <x v="1"/>
    <n v="2.7"/>
    <x v="2"/>
    <s v="2.7.1"/>
    <x v="2"/>
    <s v="E"/>
    <s v="Actividades del sector público, que realiza en for"/>
    <s v="11_25"/>
    <x v="10"/>
    <n v="3"/>
    <x v="5"/>
    <n v="64"/>
    <x v="36"/>
    <s v="047_25"/>
    <s v="DESPACHO DE LA COORDINACIÓN GENERAL DE T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5180000"/>
    <n v="0"/>
    <n v="5100468.96"/>
    <n v="5100468.96"/>
    <n v="1682000"/>
    <n v="0"/>
    <n v="0"/>
    <n v="79531.040000000037"/>
    <m/>
    <m/>
    <n v="0"/>
    <n v="5180000"/>
    <n v="79531.040000000037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300"/>
    <s v="SERVICIOS PROFESIONALES, CIENTIFICOS, TECNICOS Y OTROS SERVICIOS"/>
    <n v="3390"/>
    <s v="SERVICIOS GENERALES"/>
    <x v="25"/>
    <x v="25"/>
    <n v="0"/>
    <s v="SIN DESCRIPCIÓN PARA DESTINOS 00"/>
    <n v="1949364"/>
    <n v="2200000"/>
    <n v="1022428.64"/>
    <n v="1022428.64"/>
    <n v="1018368.64"/>
    <n v="960368.64000000001"/>
    <n v="960368.64000000001"/>
    <n v="926935.36"/>
    <m/>
    <m/>
    <n v="0"/>
    <n v="1949364"/>
    <n v="926935.36"/>
  </r>
  <r>
    <s v="1.1-00-25"/>
    <x v="1"/>
    <s v="No"/>
    <x v="0"/>
    <n v="1"/>
    <x v="0"/>
    <n v="1.3"/>
    <x v="0"/>
    <s v="1.3.5"/>
    <x v="3"/>
    <s v="E"/>
    <s v="Actividades del sector público, que realiza en for"/>
    <s v="03_25"/>
    <x v="3"/>
    <n v="5"/>
    <x v="0"/>
    <n v="4"/>
    <x v="5"/>
    <s v="003_25"/>
    <s v="DESPACHO DE LA SINDICATURA"/>
    <x v="2"/>
    <x v="2"/>
    <n v="3400"/>
    <s v="SERVICIOS FINANCIEROS, BANCARIOS Y COMERCIALES"/>
    <n v="3410"/>
    <s v="SERVICIOS GENERALES"/>
    <x v="80"/>
    <x v="80"/>
    <n v="0"/>
    <s v="SIN DESCRIPCIÓN PARA DESTINOS 00"/>
    <n v="75000"/>
    <n v="0"/>
    <n v="23200"/>
    <n v="23200"/>
    <n v="23200"/>
    <n v="23200"/>
    <n v="23200"/>
    <n v="51800"/>
    <m/>
    <m/>
    <n v="0"/>
    <n v="75000"/>
    <n v="518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400"/>
    <s v="SERVICIOS FINANCIEROS, BANCARIOS Y COMERCIALES"/>
    <n v="3410"/>
    <s v="SERVICIOS GENERALES"/>
    <x v="80"/>
    <x v="80"/>
    <n v="0"/>
    <s v="SIN DESCRIPCIÓN PARA DESTINOS 00"/>
    <n v="31416720.57"/>
    <n v="17204100"/>
    <n v="13915524.68"/>
    <n v="13915524.68"/>
    <n v="13915524.68"/>
    <n v="13915524.68"/>
    <n v="13915524.68"/>
    <n v="17501195.890000001"/>
    <n v="299265.91999999998"/>
    <n v="0"/>
    <n v="299265.91999999998"/>
    <n v="31715986.490000002"/>
    <n v="17800461.810000002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2"/>
    <x v="2"/>
    <n v="3400"/>
    <s v="SERVICIOS FINANCIEROS, BANCARIOS Y COMERCIALES"/>
    <n v="3410"/>
    <s v="SERVICIOS GENERALES"/>
    <x v="80"/>
    <x v="80"/>
    <n v="0"/>
    <s v="SIN DESCRIPCIÓN PARA DESTINOS 00"/>
    <n v="1400000"/>
    <n v="1200000"/>
    <n v="1265552.71"/>
    <n v="1230752.71"/>
    <n v="1160303.06"/>
    <n v="880936.64"/>
    <n v="880936.64"/>
    <n v="134447.29000000004"/>
    <m/>
    <m/>
    <n v="0"/>
    <n v="1400000"/>
    <n v="134447.29000000004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400"/>
    <s v="SERVICIOS FINANCIEROS, BANCARIOS Y COMERCIALES"/>
    <n v="3420"/>
    <s v="SERVICIOS GENERALES"/>
    <x v="81"/>
    <x v="81"/>
    <n v="0"/>
    <s v="SIN DESCRIPCIÓN PARA DESTINOS 00"/>
    <n v="40000000"/>
    <n v="40000000"/>
    <n v="23789278.91"/>
    <n v="22577301.25"/>
    <n v="22577301.239999998"/>
    <n v="22577301.239999998"/>
    <n v="20150966.460000001"/>
    <n v="16210721.09"/>
    <m/>
    <m/>
    <n v="0"/>
    <n v="40000000"/>
    <n v="16210721.09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400"/>
    <s v="SERVICIOS FINANCIEROS, BANCARIOS Y COMERCIALES"/>
    <n v="3430"/>
    <s v="SERVICIOS GENERALES"/>
    <x v="82"/>
    <x v="82"/>
    <n v="0"/>
    <s v="SIN DESCRIPCIÓN PARA DESTINOS 00"/>
    <n v="2702616"/>
    <n v="0"/>
    <n v="2702616"/>
    <n v="2702616"/>
    <n v="0"/>
    <n v="0"/>
    <n v="0"/>
    <n v="0"/>
    <m/>
    <m/>
    <n v="0"/>
    <n v="2702616"/>
    <n v="0"/>
  </r>
  <r>
    <s v="1.1-00-25"/>
    <x v="1"/>
    <s v="No"/>
    <x v="0"/>
    <n v="1"/>
    <x v="0"/>
    <n v="1.3"/>
    <x v="0"/>
    <s v="1.3.5"/>
    <x v="3"/>
    <s v="E"/>
    <s v="Actividades del sector público, que realiza en for"/>
    <s v="03_25"/>
    <x v="3"/>
    <n v="5"/>
    <x v="0"/>
    <n v="4"/>
    <x v="5"/>
    <s v="003_25"/>
    <s v="DESPACHO DE LA SINDICATURA"/>
    <x v="2"/>
    <x v="2"/>
    <n v="3400"/>
    <s v="SERVICIOS FINANCIEROS, BANCARIOS Y COMERCIALES"/>
    <n v="3440"/>
    <s v="SERVICIOS GENERALES"/>
    <x v="83"/>
    <x v="83"/>
    <n v="0"/>
    <s v="SIN DESCRIPCIÓN PARA DESTINOS 00"/>
    <n v="10000"/>
    <n v="0"/>
    <n v="2192.4"/>
    <n v="2192.4"/>
    <n v="2192.4"/>
    <n v="0"/>
    <n v="0"/>
    <n v="7807.6"/>
    <m/>
    <m/>
    <n v="0"/>
    <n v="10000"/>
    <n v="7807.6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400"/>
    <s v="SERVICIOS FINANCIEROS, BANCARIOS Y COMERCIALES"/>
    <n v="3440"/>
    <s v="SERVICIOS GENERALES"/>
    <x v="83"/>
    <x v="83"/>
    <n v="0"/>
    <s v="SIN DESCRIPCIÓN PARA DESTINOS 00"/>
    <n v="340718.88"/>
    <n v="150000"/>
    <n v="290718.88"/>
    <n v="290718.88"/>
    <n v="213905.82"/>
    <n v="128699.48"/>
    <n v="128699.48"/>
    <n v="50000"/>
    <m/>
    <m/>
    <n v="0"/>
    <n v="340718.88"/>
    <n v="5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400"/>
    <s v="SERVICIOS FINANCIEROS, BANCARIOS Y COMERCIALES"/>
    <n v="3450"/>
    <s v="SERVICIOS GENERALES"/>
    <x v="84"/>
    <x v="84"/>
    <n v="0"/>
    <s v="SIN DESCRIPCIÓN PARA DESTINOS 00"/>
    <n v="8712506.8399999999"/>
    <n v="5000000"/>
    <n v="8504238.8399999999"/>
    <n v="8504238.8399999999"/>
    <n v="8109050.7599999998"/>
    <n v="8109050.7599999998"/>
    <n v="8109050.7599999998"/>
    <n v="208268"/>
    <m/>
    <m/>
    <n v="0"/>
    <n v="8712506.8399999999"/>
    <n v="208268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4"/>
    <x v="41"/>
    <s v="031_25"/>
    <s v="DIRECCIÓN DE POLÍTICA SOCIAL"/>
    <x v="2"/>
    <x v="2"/>
    <n v="3400"/>
    <s v="SERVICIOS FINANCIEROS, BANCARIOS Y COMERCIALES"/>
    <n v="3460"/>
    <s v="SERVICIOS GENERALES"/>
    <x v="85"/>
    <x v="85"/>
    <n v="0"/>
    <s v="SIN DESCRIPCIÓN PARA DESTINOS 00"/>
    <n v="17016040"/>
    <n v="0"/>
    <n v="17016040"/>
    <n v="17016040"/>
    <n v="12235412.9"/>
    <n v="12235412.9"/>
    <n v="12235412.9"/>
    <n v="0"/>
    <m/>
    <m/>
    <n v="0"/>
    <n v="1701604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400"/>
    <s v="SERVICIOS FINANCIEROS, BANCARIOS Y COMERCIALES"/>
    <n v="3480"/>
    <s v="COMISIONES POR VENTAS"/>
    <x v="86"/>
    <x v="86"/>
    <n v="0"/>
    <s v="SIN DESCRIPCIÓN PARA DESTINOS 00"/>
    <n v="350000"/>
    <n v="100000"/>
    <n v="211654.72"/>
    <n v="211654.72"/>
    <n v="211654.72"/>
    <n v="211654.72"/>
    <n v="211654.72"/>
    <n v="138345.28"/>
    <m/>
    <m/>
    <n v="0"/>
    <n v="350000"/>
    <n v="138345.28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500"/>
    <s v="SERVICIOS DE INSTALACION, REPARACION, MANTENIMIENTO Y CONSERVACION"/>
    <n v="3510"/>
    <s v="SERVICIOS GENERALES"/>
    <x v="87"/>
    <x v="87"/>
    <n v="10"/>
    <s v="CAT"/>
    <n v="20000000"/>
    <n v="20000000"/>
    <n v="16711130.460000001"/>
    <n v="16711130.460000001"/>
    <n v="16711130.460000001"/>
    <n v="15024113.6"/>
    <n v="15024113.6"/>
    <n v="3288869.5399999991"/>
    <m/>
    <m/>
    <n v="0"/>
    <n v="20000000"/>
    <n v="3288869.539999999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500"/>
    <s v="SERVICIOS DE INSTALACION, REPARACION, MANTENIMIENTO Y CONSERVACION"/>
    <n v="3510"/>
    <s v="SERVICIOS GENERALES"/>
    <x v="87"/>
    <x v="87"/>
    <n v="0"/>
    <s v="SIN DESCRIPCIÓN PARA DESTINOS 00"/>
    <n v="1800000"/>
    <n v="1000000"/>
    <n v="235248.88"/>
    <n v="119709.4"/>
    <n v="98613.06"/>
    <n v="34146.480000000003"/>
    <n v="34146.480000000003"/>
    <n v="1564751.12"/>
    <m/>
    <m/>
    <n v="0"/>
    <n v="1800000"/>
    <n v="1564751.12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2"/>
    <x v="2"/>
    <n v="3500"/>
    <s v="SERVICIOS DE INSTALACION, REPARACION, MANTENIMIENTO Y CONSERVACION"/>
    <n v="3510"/>
    <s v="SERVICIOS GENERALES"/>
    <x v="87"/>
    <x v="87"/>
    <n v="0"/>
    <s v="SIN DESCRIPCIÓN PARA DESTINOS 00"/>
    <n v="2049720"/>
    <n v="0"/>
    <n v="2049720"/>
    <n v="0"/>
    <n v="0"/>
    <n v="0"/>
    <n v="0"/>
    <n v="0"/>
    <n v="2300000"/>
    <n v="0"/>
    <n v="2300000"/>
    <n v="4349720"/>
    <n v="2300000"/>
  </r>
  <r>
    <s v="1.1-00-25"/>
    <x v="1"/>
    <s v="No"/>
    <x v="0"/>
    <n v="2"/>
    <x v="1"/>
    <n v="2.7"/>
    <x v="2"/>
    <s v="2.7.1"/>
    <x v="2"/>
    <s v="E"/>
    <s v="Actividades del sector público, que realiza en for"/>
    <s v="10_25"/>
    <x v="1"/>
    <n v="0"/>
    <x v="2"/>
    <n v="39"/>
    <x v="42"/>
    <s v="030_25"/>
    <s v="DIRECCION DE DESARROLLO Y CERCANIA SOCIA"/>
    <x v="2"/>
    <x v="2"/>
    <n v="3500"/>
    <s v="SERVICIOS DE INSTALACION, REPARACION, MANTENIMIENTO Y CONSERVACION"/>
    <n v="3510"/>
    <s v="SERVICIOS GENERALES"/>
    <x v="87"/>
    <x v="87"/>
    <n v="0"/>
    <s v="SIN DESCRIPCIÓN PARA DESTINOS 00"/>
    <n v="30226080"/>
    <n v="30226080"/>
    <n v="17052000"/>
    <n v="17052000"/>
    <n v="17052000"/>
    <n v="17052000"/>
    <n v="17052000"/>
    <n v="13174080"/>
    <m/>
    <m/>
    <n v="0"/>
    <n v="30226080"/>
    <n v="1317408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500"/>
    <s v="SERVICIOS DE INSTALACION, REPARACION, MANTENIMIENTO Y CONSERVACION"/>
    <n v="3520"/>
    <s v="SERVICIOS GENERALES"/>
    <x v="88"/>
    <x v="88"/>
    <n v="0"/>
    <s v="SIN DESCRIPCIÓN PARA DESTINOS 00"/>
    <n v="68600"/>
    <n v="0"/>
    <n v="61248"/>
    <n v="61248"/>
    <n v="0"/>
    <n v="0"/>
    <n v="0"/>
    <n v="7352"/>
    <m/>
    <m/>
    <n v="0"/>
    <n v="68600"/>
    <n v="7352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2"/>
    <x v="2"/>
    <n v="3500"/>
    <s v="SERVICIOS DE INSTALACION, REPARACION, MANTENIMIENTO Y CONSERVACION"/>
    <n v="3520"/>
    <s v="SERVICIOS GENERALES"/>
    <x v="88"/>
    <x v="88"/>
    <n v="0"/>
    <s v="SIN DESCRIPCIÓN PARA DESTINOS 00"/>
    <n v="40000"/>
    <n v="40000"/>
    <n v="10579.2"/>
    <n v="0"/>
    <n v="0"/>
    <n v="0"/>
    <n v="0"/>
    <n v="29420.799999999999"/>
    <m/>
    <m/>
    <n v="0"/>
    <n v="40000"/>
    <n v="29420.799999999999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500"/>
    <s v="SERVICIOS DE INSTALACION, REPARACION, MANTENIMIENTO Y CONSERVACION"/>
    <n v="3520"/>
    <s v="SERVICIOS GENERALES"/>
    <x v="88"/>
    <x v="88"/>
    <n v="0"/>
    <s v="SIN DESCRIPCIÓN PARA DESTINOS 00"/>
    <n v="28200"/>
    <n v="0"/>
    <n v="28188"/>
    <n v="28188"/>
    <n v="0"/>
    <n v="0"/>
    <n v="0"/>
    <n v="12"/>
    <m/>
    <m/>
    <n v="0"/>
    <n v="28200"/>
    <n v="12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500"/>
    <s v="SERVICIOS DE INSTALACION, REPARACION, MANTENIMIENTO Y CONSERVACION"/>
    <n v="3530"/>
    <s v="SERVICIOS GENERALES"/>
    <x v="89"/>
    <x v="89"/>
    <n v="0"/>
    <s v="SIN DESCRIPCIÓN PARA DESTINOS 00"/>
    <n v="3596520"/>
    <n v="3738520"/>
    <n v="1460564"/>
    <n v="1460564"/>
    <n v="1460564"/>
    <n v="1112564"/>
    <n v="1112564"/>
    <n v="2135956"/>
    <m/>
    <m/>
    <n v="0"/>
    <n v="3596520"/>
    <n v="2135956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2"/>
    <x v="2"/>
    <n v="3500"/>
    <s v="SERVICIOS DE INSTALACION, REPARACION, MANTENIMIENTO Y CONSERVACION"/>
    <n v="3540"/>
    <s v="SERVICIOS GENERALES"/>
    <x v="90"/>
    <x v="90"/>
    <n v="0"/>
    <s v="SIN DESCRIPCIÓN PARA DESTINOS 00"/>
    <n v="1200000"/>
    <n v="700000"/>
    <n v="907861.36"/>
    <n v="907861.36"/>
    <n v="406351.6"/>
    <n v="155596.72"/>
    <n v="155596.72"/>
    <n v="292138.64"/>
    <m/>
    <m/>
    <n v="0"/>
    <n v="1200000"/>
    <n v="292138.64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500"/>
    <s v="SERVICIOS DE INSTALACION, REPARACION, MANTENIMIENTO Y CONSERVACION"/>
    <n v="3550"/>
    <s v="SERVICIOS GENERALES"/>
    <x v="91"/>
    <x v="91"/>
    <n v="0"/>
    <s v="SIN DESCRIPCIÓN PARA DESTINOS 00"/>
    <n v="25300000"/>
    <n v="20000000"/>
    <n v="11003532.359999999"/>
    <n v="9131372.2799999993"/>
    <n v="8233951.8200000003"/>
    <n v="8098408.25"/>
    <n v="7911819.54"/>
    <n v="14296467.640000001"/>
    <m/>
    <m/>
    <n v="0"/>
    <n v="25300000"/>
    <n v="14296467.640000001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2"/>
    <x v="2"/>
    <n v="3500"/>
    <s v="SERVICIOS DE INSTALACION, REPARACION, MANTENIMIENTO Y CONSERVACION"/>
    <n v="3560"/>
    <s v="SERVICIOS GENERALES"/>
    <x v="92"/>
    <x v="92"/>
    <n v="0"/>
    <s v="SIN DESCRIPCIÓN PARA DESTINOS 00"/>
    <n v="50000"/>
    <n v="50000"/>
    <n v="1624"/>
    <n v="1624"/>
    <n v="1624"/>
    <n v="1624"/>
    <n v="1624"/>
    <n v="48376"/>
    <m/>
    <m/>
    <n v="0"/>
    <n v="50000"/>
    <n v="48376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500"/>
    <s v="SERVICIOS DE INSTALACION, REPARACION, MANTENIMIENTO Y CONSERVACION"/>
    <n v="3570"/>
    <s v="SERVICIOS GENERALES"/>
    <x v="93"/>
    <x v="93"/>
    <n v="51"/>
    <s v="MEDIDORES"/>
    <n v="10000000"/>
    <n v="0"/>
    <n v="10000000"/>
    <n v="0"/>
    <n v="0"/>
    <n v="0"/>
    <n v="0"/>
    <n v="0"/>
    <m/>
    <m/>
    <n v="0"/>
    <n v="1000000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500"/>
    <s v="SERVICIOS DE INSTALACION, REPARACION, MANTENIMIENTO Y CONSERVACION"/>
    <n v="3570"/>
    <s v="SERVICIOS GENERALES"/>
    <x v="93"/>
    <x v="93"/>
    <n v="0"/>
    <s v="SIN DESCRIPCIÓN PARA DESTINOS 00"/>
    <n v="20158794"/>
    <n v="20000000"/>
    <n v="17293726.710000001"/>
    <n v="16503948.24"/>
    <n v="15253564.779999999"/>
    <n v="13736257.119999999"/>
    <n v="13736257.119999999"/>
    <n v="2865067.2899999991"/>
    <m/>
    <m/>
    <n v="0"/>
    <n v="20158794"/>
    <n v="2865067.2899999991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8"/>
    <x v="14"/>
    <s v="020_25"/>
    <s v="DIRECCIÓN DE RASTROS MUNICIPALES"/>
    <x v="2"/>
    <x v="2"/>
    <n v="3500"/>
    <s v="SERVICIOS DE INSTALACION, REPARACION, MANTENIMIENTO Y CONSERVACION"/>
    <n v="3570"/>
    <s v="SERVICIOS GENERALES"/>
    <x v="93"/>
    <x v="93"/>
    <n v="0"/>
    <s v="SIN DESCRIPCIÓN PARA DESTINOS 00"/>
    <n v="400000"/>
    <n v="400000"/>
    <n v="336197.66"/>
    <n v="0"/>
    <n v="0"/>
    <n v="0"/>
    <n v="0"/>
    <n v="63802.340000000026"/>
    <m/>
    <m/>
    <n v="0"/>
    <n v="400000"/>
    <n v="63802.340000000026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2"/>
    <x v="2"/>
    <n v="3500"/>
    <s v="SERVICIOS DE INSTALACION, REPARACION, MANTENIMIENTO Y CONSERVACION"/>
    <n v="3570"/>
    <s v="SERVICIOS GENERALES"/>
    <x v="93"/>
    <x v="93"/>
    <n v="0"/>
    <s v="SIN DESCRIPCIÓN PARA DESTINOS 00"/>
    <n v="100000"/>
    <n v="100000"/>
    <n v="69659.100000000006"/>
    <n v="69659.100000000006"/>
    <n v="69659.100000000006"/>
    <n v="69659.100000000006"/>
    <n v="69659.100000000006"/>
    <n v="30340.899999999994"/>
    <m/>
    <m/>
    <n v="0"/>
    <n v="100000"/>
    <n v="30340.899999999994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500"/>
    <s v="SERVICIOS DE INSTALACION, REPARACION, MANTENIMIENTO Y CONSERVACION"/>
    <n v="3570"/>
    <s v="SERVICIOS GENERALES"/>
    <x v="93"/>
    <x v="93"/>
    <n v="11"/>
    <s v="REACTIVOS"/>
    <n v="0"/>
    <n v="99999994.560000002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500"/>
    <s v="SERVICIOS DE INSTALACION, REPARACION, MANTENIMIENTO Y CONSERVACION"/>
    <n v="3570"/>
    <s v="SERVICIOS GENERALES"/>
    <x v="93"/>
    <x v="93"/>
    <n v="12"/>
    <s v="CORRECTIVOS"/>
    <n v="0"/>
    <n v="100000005.44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2"/>
    <x v="2"/>
    <n v="3500"/>
    <s v="SERVICIOS DE INSTALACION, REPARACION, MANTENIMIENTO Y CONSERVACION"/>
    <n v="3570"/>
    <s v="SERVICIOS GENERALES"/>
    <x v="93"/>
    <x v="93"/>
    <n v="0"/>
    <s v="SIN DESCRIPCIÓN PARA DESTINOS 00"/>
    <n v="194679000"/>
    <n v="0"/>
    <n v="187501332.19999999"/>
    <n v="155501335.91"/>
    <n v="103814756.36"/>
    <n v="79999993.510000005"/>
    <n v="79999993.510000005"/>
    <n v="7177667.8000000119"/>
    <m/>
    <m/>
    <n v="0"/>
    <n v="194679000"/>
    <n v="7177667.8000000119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8"/>
    <x v="22"/>
    <s v="050_25"/>
    <s v="DIRECCIÓN DE AGUA POTABLE Y SANEAMIENTO"/>
    <x v="2"/>
    <x v="2"/>
    <n v="3500"/>
    <s v="SERVICIOS DE INSTALACION, REPARACION, MANTENIMIENTO Y CONSERVACION"/>
    <n v="3570"/>
    <s v="SERVICIOS GENERALES"/>
    <x v="93"/>
    <x v="93"/>
    <n v="11"/>
    <s v="REACTIVOS"/>
    <n v="0"/>
    <n v="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2000000000000002"/>
    <x v="8"/>
    <s v="2.2.4"/>
    <x v="13"/>
    <s v="E"/>
    <s v="Actividades del sector público, que realiza en for"/>
    <s v="09_25"/>
    <x v="8"/>
    <n v="2"/>
    <x v="3"/>
    <n v="26"/>
    <x v="24"/>
    <s v="018_25"/>
    <s v="DIRECCIÓN DE ALUMBRADO PÚBLICO"/>
    <x v="2"/>
    <x v="2"/>
    <n v="3500"/>
    <s v="SERVICIOS DE INSTALACION, REPARACION, MANTENIMIENTO Y CONSERVACION"/>
    <n v="3570"/>
    <s v="SERVICIOS GENERALES"/>
    <x v="93"/>
    <x v="93"/>
    <n v="0"/>
    <s v="SIN DESCRIPCIÓN PARA DESTINOS 00"/>
    <n v="139243.57999999999"/>
    <n v="0"/>
    <n v="0"/>
    <n v="0"/>
    <n v="0"/>
    <n v="0"/>
    <n v="0"/>
    <n v="139243.57999999999"/>
    <n v="1360756.42"/>
    <n v="0"/>
    <n v="1360756.42"/>
    <n v="1500000"/>
    <n v="1500000"/>
  </r>
  <r>
    <s v="2.5-02-25"/>
    <x v="5"/>
    <s v="Si"/>
    <x v="0"/>
    <n v="2"/>
    <x v="1"/>
    <n v="2.1"/>
    <x v="4"/>
    <s v="2.1.1"/>
    <x v="6"/>
    <s v="E"/>
    <s v="Actividades del sector público, que realiza en for"/>
    <s v="09_25"/>
    <x v="8"/>
    <n v="2"/>
    <x v="3"/>
    <n v="27"/>
    <x v="15"/>
    <s v="019_25"/>
    <s v="DIRECCIÓN DE ASEO PÚBLICO"/>
    <x v="2"/>
    <x v="2"/>
    <n v="3500"/>
    <s v="SERVICIOS DE INSTALACION, REPARACION, MANTENIMIENTO Y CONSERVACION"/>
    <n v="3580"/>
    <s v="SERVICIOS GENERALES"/>
    <x v="94"/>
    <x v="94"/>
    <n v="0"/>
    <s v="SIN DESCRIPCIÓN PARA DESTINOS 00"/>
    <n v="271843172.52999997"/>
    <n v="260000000"/>
    <n v="224564083.87"/>
    <n v="224564083.87"/>
    <n v="224564083.87"/>
    <n v="224564083.87"/>
    <n v="224564083.87"/>
    <n v="47279088.659999967"/>
    <n v="3000000"/>
    <m/>
    <n v="3000000"/>
    <n v="274843172.52999997"/>
    <n v="50279088.659999967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2"/>
    <x v="2"/>
    <n v="3500"/>
    <s v="SERVICIOS DE INSTALACION, REPARACION, MANTENIMIENTO Y CONSERVACION"/>
    <n v="3580"/>
    <s v="SERVICIOS GENERALES"/>
    <x v="94"/>
    <x v="94"/>
    <n v="0"/>
    <s v="SIN DESCRIPCIÓN PARA DESTINOS 00"/>
    <n v="10000"/>
    <n v="10000"/>
    <n v="2411.04"/>
    <n v="2411.04"/>
    <n v="2411.04"/>
    <n v="2101.5500000000002"/>
    <n v="2101.5500000000002"/>
    <n v="7588.96"/>
    <m/>
    <m/>
    <n v="0"/>
    <n v="10000"/>
    <n v="7588.96"/>
  </r>
  <r>
    <s v="1.1-00-25"/>
    <x v="1"/>
    <s v="No"/>
    <x v="0"/>
    <n v="2"/>
    <x v="1"/>
    <n v="2.1"/>
    <x v="4"/>
    <s v="2.1.1"/>
    <x v="6"/>
    <s v="E"/>
    <s v="Actividades del sector público, que realiza en for"/>
    <s v="09_25"/>
    <x v="8"/>
    <n v="2"/>
    <x v="3"/>
    <n v="27"/>
    <x v="15"/>
    <s v="019_25"/>
    <s v="DIRECCIÓN DE ASEO PÚBLICO"/>
    <x v="2"/>
    <x v="2"/>
    <n v="3500"/>
    <s v="SERVICIOS DE INSTALACION, REPARACION, MANTENIMIENTO Y CONSERVACION"/>
    <n v="3580"/>
    <s v="SERVICIOS GENERALES"/>
    <x v="94"/>
    <x v="94"/>
    <n v="0"/>
    <s v="SIN DESCRIPCIÓN PARA DESTINOS 00"/>
    <n v="7596074.7300000004"/>
    <n v="0"/>
    <n v="0"/>
    <n v="0"/>
    <n v="0"/>
    <n v="0"/>
    <n v="0"/>
    <n v="7596074.7300000004"/>
    <m/>
    <n v="7596074.7300000004"/>
    <n v="-7596074.7300000004"/>
    <n v="0"/>
    <n v="0"/>
  </r>
  <r>
    <s v="1.1-00-25"/>
    <x v="1"/>
    <s v="No"/>
    <x v="0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2"/>
    <x v="2"/>
    <n v="3500"/>
    <s v="SERVICIOS DE INSTALACION, REPARACION, MANTENIMIENTO Y CONSERVACION"/>
    <n v="3580"/>
    <s v="SERVICIOS GENERALES"/>
    <x v="94"/>
    <x v="94"/>
    <n v="0"/>
    <s v="SIN DESCRIPCIÓN PARA DESTINOS 00"/>
    <n v="1700000"/>
    <n v="1200000"/>
    <n v="1435933.67"/>
    <n v="1435933.67"/>
    <n v="558477.06999999995"/>
    <n v="372781.73"/>
    <n v="372781.73"/>
    <n v="264066.33000000007"/>
    <m/>
    <m/>
    <n v="0"/>
    <n v="1700000"/>
    <n v="264066.33000000007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2"/>
    <x v="2"/>
    <n v="3500"/>
    <s v="SERVICIOS DE INSTALACION, REPARACION, MANTENIMIENTO Y CONSERVACION"/>
    <n v="3590"/>
    <s v="SERVICIOS GENERALES"/>
    <x v="95"/>
    <x v="95"/>
    <n v="0"/>
    <s v="SIN DESCRIPCIÓN PARA DESTINOS 00"/>
    <n v="17993224"/>
    <n v="0"/>
    <n v="17993224"/>
    <n v="17993224"/>
    <n v="3310938.35"/>
    <n v="0"/>
    <n v="0"/>
    <n v="0"/>
    <m/>
    <m/>
    <n v="0"/>
    <n v="17993224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3"/>
    <x v="33"/>
    <s v="008_25"/>
    <s v="COORDINACION GENERAL DE COMUNICACIÓN EST"/>
    <x v="2"/>
    <x v="2"/>
    <n v="3600"/>
    <s v="SERVICIOS DE COMUNICACION SOCIAL Y PUBLICIDAD"/>
    <n v="3610"/>
    <s v="SERVICIOS GENERALES"/>
    <x v="96"/>
    <x v="96"/>
    <n v="0"/>
    <s v="SIN DESCRIPCIÓN PARA DESTINOS 00"/>
    <n v="32506735.879999999"/>
    <n v="30000000"/>
    <n v="31957589.579999998"/>
    <n v="31957589.579999998"/>
    <n v="24900411.559999999"/>
    <n v="24789914.600000001"/>
    <n v="24754592.600000001"/>
    <n v="549146.30000000075"/>
    <m/>
    <m/>
    <n v="0"/>
    <n v="32506735.879999999"/>
    <n v="549146.30000000075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3"/>
    <x v="33"/>
    <s v="008_25"/>
    <s v="COORDINACION GENERAL DE COMUNICACIÓN EST"/>
    <x v="2"/>
    <x v="2"/>
    <n v="3600"/>
    <s v="SERVICIOS DE COMUNICACION SOCIAL Y PUBLICIDAD"/>
    <n v="3630"/>
    <s v="SERVICIOS GENERALES"/>
    <x v="97"/>
    <x v="97"/>
    <n v="0"/>
    <s v="SIN DESCRIPCIÓN PARA DESTINOS 00"/>
    <n v="6600000"/>
    <n v="4870000"/>
    <n v="6000000"/>
    <n v="6000000"/>
    <n v="4200000"/>
    <n v="4200000"/>
    <n v="4200000"/>
    <n v="600000"/>
    <m/>
    <m/>
    <n v="0"/>
    <n v="6600000"/>
    <n v="6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3"/>
    <x v="33"/>
    <s v="008_25"/>
    <s v="COORDINACION GENERAL DE COMUNICACIÓN EST"/>
    <x v="2"/>
    <x v="2"/>
    <n v="3600"/>
    <s v="SERVICIOS DE COMUNICACION SOCIAL Y PUBLICIDAD"/>
    <n v="3650"/>
    <s v="SERVICIOS GENERALES"/>
    <x v="98"/>
    <x v="98"/>
    <n v="0"/>
    <s v="SIN DESCRIPCIÓN PARA DESTINOS 00"/>
    <n v="4200000"/>
    <n v="3200000"/>
    <n v="3818181.82"/>
    <n v="3818181.82"/>
    <n v="2672727.2599999998"/>
    <n v="2672727.2599999998"/>
    <n v="2672727.2599999998"/>
    <n v="381818.18000000017"/>
    <m/>
    <m/>
    <n v="0"/>
    <n v="4200000"/>
    <n v="381818.18000000017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3"/>
    <x v="33"/>
    <s v="008_25"/>
    <s v="COORDINACION GENERAL DE COMUNICACIÓN EST"/>
    <x v="2"/>
    <x v="2"/>
    <n v="3600"/>
    <s v="SERVICIOS DE COMUNICACION SOCIAL Y PUBLICIDAD"/>
    <n v="3660"/>
    <s v="SERVICIOS GENERALES"/>
    <x v="99"/>
    <x v="99"/>
    <n v="0"/>
    <s v="SIN DESCRIPCIÓN PARA DESTINOS 00"/>
    <n v="6223395"/>
    <n v="6200000"/>
    <n v="6200000.0099999998"/>
    <n v="6200000.0099999998"/>
    <n v="4300000.0199999996"/>
    <n v="4300000.0199999996"/>
    <n v="4300000.0199999996"/>
    <n v="23394.990000000224"/>
    <m/>
    <m/>
    <n v="0"/>
    <n v="6223395"/>
    <n v="23394.990000000224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700"/>
    <s v="SERVICIOS DE TRASLADO Y VIATICOS"/>
    <n v="3710"/>
    <s v="SERVICIOS GENERALES"/>
    <x v="100"/>
    <x v="100"/>
    <n v="0"/>
    <s v="SIN DESCRIPCIÓN PARA DESTINOS 00"/>
    <n v="25000"/>
    <n v="25000"/>
    <n v="12628.33"/>
    <n v="12628.33"/>
    <n v="12628.33"/>
    <n v="12628.33"/>
    <n v="12628.33"/>
    <n v="12371.67"/>
    <m/>
    <m/>
    <n v="0"/>
    <n v="25000"/>
    <n v="12371.67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2"/>
    <x v="2"/>
    <n v="3700"/>
    <s v="SERVICIOS DE TRASLADO Y VIATICOS"/>
    <n v="3710"/>
    <s v="SERVICIOS GENERALES"/>
    <x v="100"/>
    <x v="100"/>
    <n v="0"/>
    <s v="SIN DESCRIPCIÓN PARA DESTINOS 00"/>
    <n v="7200"/>
    <n v="7200"/>
    <n v="0"/>
    <n v="0"/>
    <n v="0"/>
    <n v="0"/>
    <n v="0"/>
    <n v="7200"/>
    <m/>
    <m/>
    <n v="0"/>
    <n v="7200"/>
    <n v="72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700"/>
    <s v="SERVICIOS DE TRASLADO Y VIATICOS"/>
    <n v="3710"/>
    <s v="SERVICIOS GENERALES"/>
    <x v="100"/>
    <x v="100"/>
    <n v="0"/>
    <s v="SIN DESCRIPCIÓN PARA DESTINOS 00"/>
    <n v="10000"/>
    <n v="0"/>
    <n v="6555.96"/>
    <n v="6555.96"/>
    <n v="6555.96"/>
    <n v="6555.96"/>
    <n v="6555.96"/>
    <n v="3444.04"/>
    <m/>
    <m/>
    <n v="0"/>
    <n v="10000"/>
    <n v="3444.04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700"/>
    <s v="SERVICIOS DE TRASLADO Y VIATICOS"/>
    <n v="3710"/>
    <s v="SERVICIOS GENERALES"/>
    <x v="100"/>
    <x v="100"/>
    <n v="0"/>
    <s v="SIN DESCRIPCIÓN PARA DESTINOS 00"/>
    <n v="25000"/>
    <n v="25000"/>
    <n v="2900"/>
    <n v="2900"/>
    <n v="0"/>
    <n v="0"/>
    <n v="0"/>
    <n v="22100"/>
    <m/>
    <m/>
    <n v="0"/>
    <n v="25000"/>
    <n v="22100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700"/>
    <s v="SERVICIOS DE TRASLADO Y VIATICOS"/>
    <n v="3710"/>
    <s v="SERVICIOS GENERALES"/>
    <x v="100"/>
    <x v="100"/>
    <n v="0"/>
    <s v="SIN DESCRIPCIÓN PARA DESTINOS 00"/>
    <n v="35000"/>
    <n v="35000"/>
    <n v="10627"/>
    <n v="10627"/>
    <n v="10627"/>
    <n v="10627"/>
    <n v="10627"/>
    <n v="24373"/>
    <m/>
    <m/>
    <n v="0"/>
    <n v="35000"/>
    <n v="24373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2"/>
    <x v="2"/>
    <n v="3700"/>
    <s v="SERVICIOS DE TRASLADO Y VIATICOS"/>
    <n v="3710"/>
    <s v="SERVICIOS GENERALES"/>
    <x v="100"/>
    <x v="100"/>
    <n v="0"/>
    <s v="SIN DESCRIPCIÓN PARA DESTINOS 00"/>
    <n v="54400"/>
    <n v="0"/>
    <n v="54400"/>
    <n v="54400"/>
    <n v="54400"/>
    <n v="54400"/>
    <n v="54400"/>
    <n v="0"/>
    <m/>
    <m/>
    <n v="0"/>
    <n v="54400"/>
    <n v="0"/>
  </r>
  <r>
    <s v="1.1-00-25"/>
    <x v="1"/>
    <s v="No"/>
    <x v="0"/>
    <n v="2"/>
    <x v="1"/>
    <n v="2.7"/>
    <x v="2"/>
    <s v="2.7.1"/>
    <x v="2"/>
    <s v="E"/>
    <s v="Actividades del sector público, que realiza en for"/>
    <s v="11_25"/>
    <x v="10"/>
    <n v="3"/>
    <x v="5"/>
    <n v="64"/>
    <x v="36"/>
    <s v="047_25"/>
    <s v="DESPACHO DE LA COORDINACIÓN GENERAL DE T"/>
    <x v="2"/>
    <x v="2"/>
    <n v="3700"/>
    <s v="SERVICIOS DE TRASLADO Y VIATICOS"/>
    <n v="3710"/>
    <s v="SERVICIOS GENERALES"/>
    <x v="100"/>
    <x v="100"/>
    <n v="0"/>
    <s v="SIN DESCRIPCIÓN PARA DESTINOS 00"/>
    <n v="10000"/>
    <n v="0"/>
    <n v="0"/>
    <n v="0"/>
    <n v="0"/>
    <n v="0"/>
    <n v="0"/>
    <n v="10000"/>
    <m/>
    <m/>
    <n v="0"/>
    <n v="10000"/>
    <n v="10000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700"/>
    <s v="SERVICIOS DE TRASLADO Y VIATICOS"/>
    <n v="3710"/>
    <s v="SERVICIOS GENERALES"/>
    <x v="100"/>
    <x v="100"/>
    <n v="0"/>
    <s v="SIN DESCRIPCIÓN PARA DESTINOS 00"/>
    <n v="30400"/>
    <n v="35000"/>
    <n v="9461"/>
    <n v="9461"/>
    <n v="9461"/>
    <n v="9461"/>
    <n v="9461"/>
    <n v="20939"/>
    <m/>
    <m/>
    <n v="0"/>
    <n v="30400"/>
    <n v="20939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700"/>
    <s v="SERVICIOS DE TRASLADO Y VIATICOS"/>
    <n v="3720"/>
    <s v="SERVICIOS GENERALES"/>
    <x v="101"/>
    <x v="101"/>
    <n v="0"/>
    <s v="SIN DESCRIPCIÓN PARA DESTINOS 00"/>
    <n v="1164"/>
    <n v="0"/>
    <n v="0"/>
    <n v="0"/>
    <n v="0"/>
    <n v="0"/>
    <n v="0"/>
    <n v="1164"/>
    <m/>
    <m/>
    <n v="0"/>
    <n v="1164"/>
    <n v="1164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8"/>
    <x v="37"/>
    <s v="013_25"/>
    <s v="COMISARIA DE LA POLICIA PREVENTIVA MUNIC"/>
    <x v="2"/>
    <x v="2"/>
    <n v="3700"/>
    <s v="SERVICIOS DE TRASLADO Y VIATICOS"/>
    <n v="3720"/>
    <s v="SERVICIOS GENERALES"/>
    <x v="101"/>
    <x v="101"/>
    <n v="0"/>
    <s v="SIN DESCRIPCIÓN PARA DESTINOS 00"/>
    <n v="15000"/>
    <n v="15000"/>
    <n v="0"/>
    <n v="0"/>
    <n v="0"/>
    <n v="0"/>
    <n v="0"/>
    <n v="15000"/>
    <m/>
    <m/>
    <n v="0"/>
    <n v="15000"/>
    <n v="15000"/>
  </r>
  <r>
    <s v="1.1-00-25"/>
    <x v="1"/>
    <s v="No"/>
    <x v="0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2"/>
    <x v="2"/>
    <n v="3700"/>
    <s v="SERVICIOS DE TRASLADO Y VIATICOS"/>
    <n v="3720"/>
    <s v="SERVICIOS GENERALES"/>
    <x v="101"/>
    <x v="101"/>
    <n v="0"/>
    <s v="SIN DESCRIPCIÓN PARA DESTINOS 00"/>
    <n v="3000"/>
    <n v="3000"/>
    <n v="0"/>
    <n v="0"/>
    <n v="0"/>
    <n v="0"/>
    <n v="0"/>
    <n v="3000"/>
    <m/>
    <m/>
    <n v="0"/>
    <n v="3000"/>
    <n v="3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700"/>
    <s v="SERVICIOS DE TRASLADO Y VIATICOS"/>
    <n v="3750"/>
    <s v="SERVICIOS GENERALES"/>
    <x v="102"/>
    <x v="102"/>
    <n v="0"/>
    <s v="SIN DESCRIPCIÓN PARA DESTINOS 00"/>
    <n v="20000"/>
    <n v="20000"/>
    <n v="109"/>
    <n v="109"/>
    <n v="109"/>
    <n v="109"/>
    <n v="109"/>
    <n v="19891"/>
    <m/>
    <m/>
    <n v="0"/>
    <n v="20000"/>
    <n v="19891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2"/>
    <x v="2"/>
    <n v="3700"/>
    <s v="SERVICIOS DE TRASLADO Y VIATICOS"/>
    <n v="3750"/>
    <s v="SERVICIOS GENERALES"/>
    <x v="102"/>
    <x v="102"/>
    <n v="0"/>
    <s v="SIN DESCRIPCIÓN PARA DESTINOS 00"/>
    <n v="5300"/>
    <n v="5300"/>
    <n v="0"/>
    <n v="0"/>
    <n v="0"/>
    <n v="0"/>
    <n v="0"/>
    <n v="5300"/>
    <m/>
    <m/>
    <n v="0"/>
    <n v="5300"/>
    <n v="53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700"/>
    <s v="SERVICIOS DE TRASLADO Y VIATICOS"/>
    <n v="3750"/>
    <s v="SERVICIOS GENERALES"/>
    <x v="102"/>
    <x v="102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700"/>
    <s v="SERVICIOS DE TRASLADO Y VIATICOS"/>
    <n v="3750"/>
    <s v="SERVICIOS GENERALES"/>
    <x v="102"/>
    <x v="102"/>
    <n v="0"/>
    <s v="SIN DESCRIPCIÓN PARA DESTINOS 00"/>
    <n v="18836"/>
    <n v="20000"/>
    <n v="8730"/>
    <n v="8730"/>
    <n v="6630"/>
    <n v="6630"/>
    <n v="6630"/>
    <n v="10106"/>
    <m/>
    <m/>
    <n v="0"/>
    <n v="18836"/>
    <n v="10106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700"/>
    <s v="SERVICIOS DE TRASLADO Y VIATICOS"/>
    <n v="3750"/>
    <s v="SERVICIOS GENERALES"/>
    <x v="102"/>
    <x v="102"/>
    <n v="0"/>
    <s v="SIN DESCRIPCIÓN PARA DESTINOS 00"/>
    <n v="35000"/>
    <n v="35000"/>
    <n v="402"/>
    <n v="402"/>
    <n v="402"/>
    <n v="402"/>
    <n v="402"/>
    <n v="34598"/>
    <m/>
    <m/>
    <n v="0"/>
    <n v="35000"/>
    <n v="34598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2"/>
    <x v="2"/>
    <n v="3700"/>
    <s v="SERVICIOS DE TRASLADO Y VIATICOS"/>
    <n v="3750"/>
    <s v="SERVICIOS GENERALES"/>
    <x v="102"/>
    <x v="102"/>
    <n v="0"/>
    <s v="SIN DESCRIPCIÓN PARA DESTINOS 00"/>
    <n v="50000"/>
    <n v="50000"/>
    <n v="0"/>
    <n v="0"/>
    <n v="0"/>
    <n v="0"/>
    <n v="0"/>
    <n v="50000"/>
    <m/>
    <m/>
    <n v="0"/>
    <n v="50000"/>
    <n v="50000"/>
  </r>
  <r>
    <s v="1.1-00-25"/>
    <x v="1"/>
    <s v="No"/>
    <x v="0"/>
    <n v="2"/>
    <x v="1"/>
    <n v="2.7"/>
    <x v="2"/>
    <s v="2.7.1"/>
    <x v="2"/>
    <s v="E"/>
    <s v="Actividades del sector público, que realiza en for"/>
    <s v="11_25"/>
    <x v="10"/>
    <n v="3"/>
    <x v="5"/>
    <n v="64"/>
    <x v="36"/>
    <s v="047_25"/>
    <s v="DESPACHO DE LA COORDINACIÓN GENERAL DE T"/>
    <x v="2"/>
    <x v="2"/>
    <n v="3700"/>
    <s v="SERVICIOS DE TRASLADO Y VIATICOS"/>
    <n v="3750"/>
    <s v="SERVICIOS GENERALES"/>
    <x v="102"/>
    <x v="102"/>
    <n v="0"/>
    <s v="SIN DESCRIPCIÓN PARA DESTINOS 00"/>
    <n v="10000"/>
    <n v="0"/>
    <n v="0"/>
    <n v="0"/>
    <n v="0"/>
    <n v="0"/>
    <n v="0"/>
    <n v="10000"/>
    <m/>
    <m/>
    <n v="0"/>
    <n v="10000"/>
    <n v="10000"/>
  </r>
  <r>
    <s v="1.1-00-25"/>
    <x v="1"/>
    <s v="No"/>
    <x v="0"/>
    <n v="3"/>
    <x v="2"/>
    <n v="3.1"/>
    <x v="9"/>
    <s v="3.1.1"/>
    <x v="12"/>
    <s v="E"/>
    <s v="Actividades del sector público, que realiza en for"/>
    <s v="12_25"/>
    <x v="9"/>
    <n v="7"/>
    <x v="4"/>
    <n v="50"/>
    <x v="23"/>
    <s v="034_25"/>
    <s v="DESPACHO DE LA COORDINACIÓN GENERAL DE P"/>
    <x v="2"/>
    <x v="2"/>
    <n v="3700"/>
    <s v="SERVICIOS DE TRASLADO Y VIATICOS"/>
    <n v="3750"/>
    <s v="SERVICIOS GENERALES"/>
    <x v="102"/>
    <x v="102"/>
    <n v="0"/>
    <s v="SIN DESCRIPCIÓN PARA DESTINOS 00"/>
    <n v="0"/>
    <n v="30000"/>
    <n v="0"/>
    <n v="0"/>
    <n v="0"/>
    <n v="0"/>
    <n v="0"/>
    <n v="0"/>
    <m/>
    <m/>
    <n v="0"/>
    <n v="0"/>
    <n v="0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700"/>
    <s v="SERVICIOS DE TRASLADO Y VIATICOS"/>
    <n v="3750"/>
    <s v="SERVICIOS GENERALES"/>
    <x v="102"/>
    <x v="102"/>
    <n v="0"/>
    <s v="SIN DESCRIPCIÓN PARA DESTINOS 00"/>
    <n v="35000"/>
    <n v="35000"/>
    <n v="3680.21"/>
    <n v="3680.21"/>
    <n v="3680.21"/>
    <n v="3680.21"/>
    <n v="3680.21"/>
    <n v="31319.79"/>
    <m/>
    <m/>
    <n v="0"/>
    <n v="35000"/>
    <n v="31319.79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2"/>
    <x v="2"/>
    <n v="3700"/>
    <s v="SERVICIOS DE TRASLADO Y VIATICOS"/>
    <n v="3760"/>
    <s v="SERVICIOS GENERALES"/>
    <x v="103"/>
    <x v="103"/>
    <n v="0"/>
    <s v="SIN DESCRIPCIÓN PARA DESTINOS 00"/>
    <n v="33879"/>
    <n v="0"/>
    <n v="31392.43"/>
    <n v="31392.43"/>
    <n v="31392.43"/>
    <n v="31392.43"/>
    <n v="31392.43"/>
    <n v="2486.5699999999997"/>
    <m/>
    <m/>
    <n v="0"/>
    <n v="33879"/>
    <n v="2486.5699999999997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2"/>
    <x v="2"/>
    <n v="3700"/>
    <s v="SERVICIOS DE TRASLADO Y VIATICOS"/>
    <n v="3760"/>
    <s v="SERVICIOS GENERALES"/>
    <x v="103"/>
    <x v="103"/>
    <n v="0"/>
    <s v="SIN DESCRIPCIÓN PARA DESTINOS 00"/>
    <n v="4600"/>
    <n v="0"/>
    <n v="0"/>
    <n v="0"/>
    <n v="0"/>
    <n v="0"/>
    <n v="0"/>
    <n v="4600"/>
    <m/>
    <m/>
    <n v="0"/>
    <n v="4600"/>
    <n v="4600"/>
  </r>
  <r>
    <s v="1.1-00-25"/>
    <x v="1"/>
    <s v="No"/>
    <x v="0"/>
    <n v="1"/>
    <x v="0"/>
    <n v="1.3"/>
    <x v="0"/>
    <s v="1.3.5"/>
    <x v="3"/>
    <s v="E"/>
    <s v="Actividades del sector público, que realiza en for"/>
    <s v="03_25"/>
    <x v="3"/>
    <n v="5"/>
    <x v="0"/>
    <n v="4"/>
    <x v="5"/>
    <s v="003_25"/>
    <s v="DESPACHO DE LA SINDICATURA"/>
    <x v="2"/>
    <x v="2"/>
    <n v="3700"/>
    <s v="SERVICIOS DE TRASLADO Y VIATICOS"/>
    <n v="3790"/>
    <s v="SERVICIOS GENERALES"/>
    <x v="104"/>
    <x v="104"/>
    <n v="0"/>
    <s v="SIN DESCRIPCIÓN PARA DESTINOS 00"/>
    <n v="50000"/>
    <n v="50000"/>
    <n v="0"/>
    <n v="0"/>
    <n v="0"/>
    <n v="0"/>
    <n v="0"/>
    <n v="50000"/>
    <m/>
    <m/>
    <n v="0"/>
    <n v="50000"/>
    <n v="500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2"/>
    <x v="2"/>
    <n v="3700"/>
    <s v="SERVICIOS DE TRASLADO Y VIATICOS"/>
    <n v="3790"/>
    <s v="SERVICIOS GENERALES"/>
    <x v="104"/>
    <x v="104"/>
    <n v="0"/>
    <s v="SIN DESCRIPCIÓN PARA DESTINOS 00"/>
    <n v="8000"/>
    <n v="8000"/>
    <n v="0"/>
    <n v="0"/>
    <n v="0"/>
    <n v="0"/>
    <n v="0"/>
    <n v="8000"/>
    <m/>
    <m/>
    <n v="0"/>
    <n v="8000"/>
    <n v="8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800"/>
    <s v="SERVICIOS OFICIALES"/>
    <n v="3820"/>
    <s v="SERVICIOS GENERALES"/>
    <x v="105"/>
    <x v="105"/>
    <n v="0"/>
    <s v="SIN DESCRIPCIÓN PARA DESTINOS 00"/>
    <n v="209500"/>
    <n v="0"/>
    <n v="209500"/>
    <n v="209500"/>
    <n v="0"/>
    <n v="0"/>
    <n v="0"/>
    <n v="0"/>
    <m/>
    <m/>
    <n v="0"/>
    <n v="20950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2"/>
    <x v="2"/>
    <n v="3800"/>
    <s v="SERVICIOS OFICIALES"/>
    <n v="3820"/>
    <s v="SERVICIOS GENERALES"/>
    <x v="105"/>
    <x v="105"/>
    <n v="0"/>
    <s v="SIN DESCRIPCIÓN PARA DESTINOS 00"/>
    <n v="145000"/>
    <n v="145000"/>
    <n v="0"/>
    <n v="0"/>
    <n v="0"/>
    <n v="0"/>
    <n v="0"/>
    <n v="145000"/>
    <m/>
    <m/>
    <n v="0"/>
    <n v="145000"/>
    <n v="145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800"/>
    <s v="SERVICIOS OFICIALES"/>
    <n v="3820"/>
    <s v="SERVICIOS GENERALES"/>
    <x v="105"/>
    <x v="105"/>
    <n v="0"/>
    <s v="SIN DESCRIPCIÓN PARA DESTINOS 00"/>
    <n v="1310566"/>
    <n v="450000"/>
    <n v="1018273.19"/>
    <n v="420496.97"/>
    <n v="420496.97"/>
    <n v="420496.97"/>
    <n v="420496.97"/>
    <n v="292292.81000000006"/>
    <m/>
    <m/>
    <n v="0"/>
    <n v="1310566"/>
    <n v="292292.81000000006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2"/>
    <x v="2"/>
    <n v="3800"/>
    <s v="SERVICIOS OFICIALES"/>
    <n v="3820"/>
    <s v="SERVICIOS GENERALES"/>
    <x v="105"/>
    <x v="105"/>
    <n v="0"/>
    <s v="SIN DESCRIPCIÓN PARA DESTINOS 00"/>
    <n v="2700000"/>
    <n v="1000009.72"/>
    <n v="2678530.52"/>
    <n v="2678530.52"/>
    <n v="1329238.31"/>
    <n v="931342.07"/>
    <n v="931342.07"/>
    <n v="21469.479999999981"/>
    <m/>
    <m/>
    <n v="0"/>
    <n v="2700000"/>
    <n v="21469.479999999981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2"/>
    <x v="2"/>
    <n v="3800"/>
    <s v="SERVICIOS OFICIALES"/>
    <n v="3820"/>
    <s v="SERVICIOS GENERALES"/>
    <x v="105"/>
    <x v="105"/>
    <n v="13"/>
    <s v="INFORME DE GOBIERNO"/>
    <n v="1850000"/>
    <n v="749980.56"/>
    <n v="1797500.01"/>
    <n v="1797500.01"/>
    <n v="0"/>
    <n v="0"/>
    <n v="0"/>
    <n v="52499.989999999991"/>
    <m/>
    <m/>
    <n v="0"/>
    <n v="1850000"/>
    <n v="52499.989999999991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2"/>
    <x v="2"/>
    <n v="3800"/>
    <s v="SERVICIOS OFICIALES"/>
    <n v="3820"/>
    <s v="SERVICIOS GENERALES"/>
    <x v="105"/>
    <x v="105"/>
    <n v="14"/>
    <s v="POSADA GENERAL"/>
    <n v="2500000"/>
    <n v="2500009.7200000002"/>
    <n v="234781.68"/>
    <n v="234781.68"/>
    <n v="234781.68"/>
    <n v="0"/>
    <n v="0"/>
    <n v="2265218.3199999998"/>
    <n v="234781.68"/>
    <n v="0"/>
    <n v="234781.68"/>
    <n v="2734781.68"/>
    <n v="2500000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2"/>
    <x v="2"/>
    <n v="3800"/>
    <s v="SERVICIOS OFICIALES"/>
    <n v="3820"/>
    <s v="SERVICIOS GENERALES"/>
    <x v="105"/>
    <x v="105"/>
    <n v="0"/>
    <s v="SIN DESCRIPCIÓN PARA DESTINOS 00"/>
    <n v="250000"/>
    <n v="250000"/>
    <n v="249284"/>
    <n v="249284"/>
    <n v="249284"/>
    <n v="0"/>
    <n v="0"/>
    <n v="716"/>
    <m/>
    <m/>
    <n v="0"/>
    <n v="250000"/>
    <n v="716"/>
  </r>
  <r>
    <s v="1.1-00-25"/>
    <x v="1"/>
    <s v="No"/>
    <x v="0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2"/>
    <x v="2"/>
    <n v="3800"/>
    <s v="SERVICIOS OFICIALES"/>
    <n v="3820"/>
    <s v="SERVICIOS GENERALES"/>
    <x v="105"/>
    <x v="105"/>
    <n v="0"/>
    <s v="SIN DESCRIPCIÓN PARA DESTINOS 00"/>
    <n v="200000"/>
    <n v="200000"/>
    <n v="199984"/>
    <n v="199984"/>
    <n v="0"/>
    <n v="0"/>
    <n v="0"/>
    <n v="16"/>
    <m/>
    <m/>
    <n v="0"/>
    <n v="200000"/>
    <n v="16"/>
  </r>
  <r>
    <s v="1.1-00-25"/>
    <x v="1"/>
    <s v="No"/>
    <x v="0"/>
    <n v="2"/>
    <x v="1"/>
    <n v="2.4"/>
    <x v="11"/>
    <s v="2.4.2"/>
    <x v="15"/>
    <s v="F"/>
    <s v="Actividades destinadas a la promoción y fomento de"/>
    <s v="10_25"/>
    <x v="1"/>
    <n v="0"/>
    <x v="2"/>
    <n v="37"/>
    <x v="28"/>
    <s v="029_25"/>
    <s v="DIRECCIÓN DE CULTURA"/>
    <x v="2"/>
    <x v="2"/>
    <n v="3800"/>
    <s v="SERVICIOS OFICIALES"/>
    <n v="3820"/>
    <s v="SERVICIOS GENERALES"/>
    <x v="105"/>
    <x v="105"/>
    <n v="0"/>
    <s v="SIN DESCRIPCIÓN PARA DESTINOS 00"/>
    <n v="249983.32"/>
    <n v="332000"/>
    <n v="135024"/>
    <n v="135024"/>
    <n v="135024"/>
    <n v="18560"/>
    <n v="18560"/>
    <n v="114959.32"/>
    <m/>
    <m/>
    <n v="0"/>
    <n v="249983.32"/>
    <n v="114959.32"/>
  </r>
  <r>
    <s v="1.1-00-25"/>
    <x v="1"/>
    <s v="No"/>
    <x v="0"/>
    <n v="2"/>
    <x v="1"/>
    <n v="2.4"/>
    <x v="11"/>
    <s v="2.4.2"/>
    <x v="15"/>
    <s v="F"/>
    <s v="Actividades destinadas a la promoción y fomento de"/>
    <s v="10_25"/>
    <x v="1"/>
    <n v="0"/>
    <x v="2"/>
    <n v="37"/>
    <x v="28"/>
    <s v="029_25"/>
    <s v="DIRECCIÓN DE CULTURA"/>
    <x v="2"/>
    <x v="2"/>
    <n v="3800"/>
    <s v="SERVICIOS OFICIALES"/>
    <n v="3820"/>
    <s v="SERVICIOS GENERALES"/>
    <x v="105"/>
    <x v="105"/>
    <n v="21"/>
    <s v="FESTIVAL MAROMETA"/>
    <n v="0"/>
    <n v="150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4"/>
    <x v="11"/>
    <s v="2.4.2"/>
    <x v="15"/>
    <s v="F"/>
    <s v="Actividades destinadas a la promoción y fomento de"/>
    <s v="10_25"/>
    <x v="1"/>
    <n v="0"/>
    <x v="2"/>
    <n v="37"/>
    <x v="28"/>
    <s v="029_25"/>
    <s v="DIRECCIÓN DE CULTURA"/>
    <x v="2"/>
    <x v="2"/>
    <n v="3800"/>
    <s v="SERVICIOS OFICIALES"/>
    <n v="3820"/>
    <s v="SERVICIOS GENERALES"/>
    <x v="105"/>
    <x v="105"/>
    <n v="22"/>
    <s v="DIA DEL MAESTRO"/>
    <n v="1369040"/>
    <n v="600000"/>
    <n v="1368567.99"/>
    <n v="1368567.99"/>
    <n v="1140473.33"/>
    <n v="1140473.33"/>
    <n v="1140473.33"/>
    <n v="472.01000000000931"/>
    <m/>
    <m/>
    <n v="0"/>
    <n v="1369040"/>
    <n v="472.01000000000931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3"/>
    <x v="38"/>
    <s v="031_25"/>
    <s v="DIRECCIÓN DE POLÍTICA SOCIAL"/>
    <x v="2"/>
    <x v="2"/>
    <n v="3800"/>
    <s v="SERVICIOS OFICIALES"/>
    <n v="3820"/>
    <s v="SERVICIOS GENERALES"/>
    <x v="105"/>
    <x v="105"/>
    <n v="0"/>
    <s v="SIN DESCRIPCIÓN PARA DESTINOS 00"/>
    <n v="1407780"/>
    <n v="75000"/>
    <n v="0"/>
    <n v="0"/>
    <n v="0"/>
    <n v="0"/>
    <n v="0"/>
    <n v="1407780"/>
    <m/>
    <m/>
    <n v="0"/>
    <n v="1407780"/>
    <n v="1407780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57"/>
    <x v="43"/>
    <s v="031_25"/>
    <s v="DIRECCIÓN DE POLÍTICA SOCIAL"/>
    <x v="2"/>
    <x v="2"/>
    <n v="3800"/>
    <s v="SERVICIOS OFICIALES"/>
    <n v="3820"/>
    <s v="SERVICIOS GENERALES"/>
    <x v="105"/>
    <x v="105"/>
    <n v="0"/>
    <s v="SIN DESCRIPCIÓN PARA DESTINOS 00"/>
    <n v="250000"/>
    <n v="0"/>
    <n v="0"/>
    <n v="0"/>
    <n v="0"/>
    <n v="0"/>
    <n v="0"/>
    <n v="250000"/>
    <m/>
    <m/>
    <n v="0"/>
    <n v="250000"/>
    <n v="25000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2"/>
    <x v="2"/>
    <n v="3800"/>
    <s v="SERVICIOS OFICIALES"/>
    <n v="3820"/>
    <s v="SERVICIOS GENERALES"/>
    <x v="105"/>
    <x v="105"/>
    <n v="0"/>
    <s v="SIN DESCRIPCIÓN PARA DESTINOS 00"/>
    <n v="2859091.31"/>
    <n v="2800000"/>
    <n v="2824661.48"/>
    <n v="2728320"/>
    <n v="0"/>
    <n v="0"/>
    <n v="0"/>
    <n v="34429.830000000075"/>
    <m/>
    <m/>
    <n v="0"/>
    <n v="2859091.31"/>
    <n v="34429.830000000075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38"/>
    <x v="44"/>
    <s v="030_25"/>
    <s v="DIRECCION DE DESARROLLO Y CERCANIA SOCIA"/>
    <x v="2"/>
    <x v="2"/>
    <n v="3800"/>
    <s v="SERVICIOS OFICIALES"/>
    <n v="3820"/>
    <s v="SERVICIOS GENERALES"/>
    <x v="105"/>
    <x v="105"/>
    <n v="0"/>
    <s v="SIN DESCRIPCIÓN PARA DESTINOS 00"/>
    <n v="4000000"/>
    <n v="4000000"/>
    <n v="3997360"/>
    <n v="3997360"/>
    <n v="3997360"/>
    <n v="3997360"/>
    <n v="3997360"/>
    <n v="2640"/>
    <m/>
    <m/>
    <n v="0"/>
    <n v="4000000"/>
    <n v="2640"/>
  </r>
  <r>
    <s v="1.1-00-25"/>
    <x v="1"/>
    <s v="No"/>
    <x v="0"/>
    <n v="3"/>
    <x v="2"/>
    <n v="3.1"/>
    <x v="9"/>
    <s v="3.1.1"/>
    <x v="12"/>
    <s v="E"/>
    <s v="Actividades del sector público, que realiza en for"/>
    <s v="12_25"/>
    <x v="9"/>
    <n v="7"/>
    <x v="4"/>
    <n v="50"/>
    <x v="23"/>
    <s v="034_25"/>
    <s v="DESPACHO DE LA COORDINACIÓN GENERAL DE P"/>
    <x v="2"/>
    <x v="2"/>
    <n v="3800"/>
    <s v="SERVICIOS OFICIALES"/>
    <n v="3820"/>
    <s v="SERVICIOS GENERALES"/>
    <x v="105"/>
    <x v="105"/>
    <n v="0"/>
    <s v="SIN DESCRIPCIÓN PARA DESTINOS 00"/>
    <n v="273432"/>
    <n v="49990.2"/>
    <n v="0"/>
    <n v="0"/>
    <n v="0"/>
    <n v="0"/>
    <n v="0"/>
    <n v="273432"/>
    <m/>
    <m/>
    <n v="0"/>
    <n v="273432"/>
    <n v="273432"/>
  </r>
  <r>
    <s v="1.1-00-25"/>
    <x v="1"/>
    <s v="No"/>
    <x v="0"/>
    <n v="3"/>
    <x v="2"/>
    <n v="3.1"/>
    <x v="9"/>
    <s v="3.1.1"/>
    <x v="12"/>
    <s v="E"/>
    <s v="Actividades del sector público, que realiza en for"/>
    <s v="12_25"/>
    <x v="9"/>
    <n v="7"/>
    <x v="4"/>
    <n v="50"/>
    <x v="23"/>
    <s v="034_25"/>
    <s v="DESPACHO DE LA COORDINACIÓN GENERAL DE P"/>
    <x v="2"/>
    <x v="2"/>
    <n v="3800"/>
    <s v="SERVICIOS OFICIALES"/>
    <n v="3820"/>
    <s v="SERVICIOS GENERALES"/>
    <x v="105"/>
    <x v="105"/>
    <n v="19"/>
    <s v="FERIAS DEL EMPLEO"/>
    <n v="270000"/>
    <n v="300009.8"/>
    <n v="270000"/>
    <n v="0"/>
    <n v="0"/>
    <n v="0"/>
    <n v="0"/>
    <n v="0"/>
    <m/>
    <m/>
    <n v="0"/>
    <n v="270000"/>
    <n v="0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2"/>
    <x v="2"/>
    <n v="3800"/>
    <s v="SERVICIOS OFICIALES"/>
    <n v="3820"/>
    <s v="SERVICIOS GENERALES"/>
    <x v="105"/>
    <x v="105"/>
    <n v="16"/>
    <s v="EXPO AGROPECUARIA"/>
    <n v="498500"/>
    <n v="500000"/>
    <n v="498499.99"/>
    <n v="498499.99"/>
    <n v="498499.99"/>
    <n v="0"/>
    <n v="0"/>
    <n v="1.0000000009313226E-2"/>
    <m/>
    <m/>
    <n v="0"/>
    <n v="498500"/>
    <n v="1.0000000009313226E-2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15"/>
    <s v="CABALGATA"/>
    <n v="481400"/>
    <n v="750000"/>
    <n v="481400"/>
    <n v="481400"/>
    <n v="481400"/>
    <n v="481400"/>
    <n v="481400"/>
    <n v="0"/>
    <m/>
    <m/>
    <n v="0"/>
    <n v="481400"/>
    <n v="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17"/>
    <s v="FESTIVAL DEL SABOR"/>
    <n v="240001"/>
    <n v="250009.68"/>
    <n v="240000.01"/>
    <n v="240000.01"/>
    <n v="240000.01"/>
    <n v="0"/>
    <n v="0"/>
    <n v="0.98999999999068677"/>
    <m/>
    <m/>
    <n v="0"/>
    <n v="240001"/>
    <n v="0.98999999999068677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18"/>
    <s v="FESTIVAL DEL PANADERO"/>
    <n v="0"/>
    <n v="199990.32"/>
    <n v="0"/>
    <n v="0"/>
    <n v="0"/>
    <n v="0"/>
    <n v="0"/>
    <n v="0"/>
    <m/>
    <m/>
    <n v="0"/>
    <n v="0"/>
    <n v="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20"/>
    <s v="FESTIVAL DEL MARIACHI"/>
    <n v="494800"/>
    <n v="300000"/>
    <n v="494799.16"/>
    <n v="494799.16"/>
    <n v="494799.16"/>
    <n v="0"/>
    <n v="0"/>
    <n v="0.84000000002561137"/>
    <m/>
    <m/>
    <n v="0"/>
    <n v="494800"/>
    <n v="0.84000000002561137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29"/>
    <s v="FESTIVAL DEL TACO"/>
    <n v="195361"/>
    <n v="199990.32"/>
    <n v="195360.99"/>
    <n v="195360.99"/>
    <n v="195360.99"/>
    <n v="195360.99"/>
    <n v="195360.99"/>
    <n v="1.0000000009313226E-2"/>
    <m/>
    <m/>
    <n v="0"/>
    <n v="195361"/>
    <n v="1.0000000009313226E-2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30"/>
    <s v="FESTIVAL DEL CEMPASUCHIL"/>
    <n v="386337"/>
    <n v="150000"/>
    <n v="386280"/>
    <n v="0"/>
    <n v="0"/>
    <n v="0"/>
    <n v="0"/>
    <n v="57"/>
    <m/>
    <m/>
    <n v="0"/>
    <n v="386337"/>
    <n v="57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31"/>
    <s v="CIERRE ANUAL DE LA ESCUELA DE CHARRERIA"/>
    <n v="100000"/>
    <n v="100009.68"/>
    <n v="99760"/>
    <n v="0"/>
    <n v="0"/>
    <n v="0"/>
    <n v="0"/>
    <n v="240"/>
    <m/>
    <m/>
    <n v="0"/>
    <n v="100000"/>
    <n v="24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32"/>
    <s v="ARBOL NAVIDEÑO"/>
    <n v="500000"/>
    <n v="500000"/>
    <n v="499960"/>
    <n v="0"/>
    <n v="0"/>
    <n v="0"/>
    <n v="0"/>
    <n v="40"/>
    <m/>
    <m/>
    <n v="0"/>
    <n v="500000"/>
    <n v="4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33"/>
    <s v="CHARRERIA"/>
    <n v="1153601"/>
    <n v="1300009.68"/>
    <n v="1153600.28"/>
    <n v="1153600.28"/>
    <n v="810000.01"/>
    <n v="0"/>
    <n v="0"/>
    <n v="0.71999999997206032"/>
    <m/>
    <m/>
    <n v="0"/>
    <n v="1153601"/>
    <n v="0.71999999997206032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34"/>
    <s v="MICTLAN"/>
    <n v="1200000"/>
    <n v="1500000"/>
    <n v="1199440"/>
    <n v="0"/>
    <n v="0"/>
    <n v="0"/>
    <n v="0"/>
    <n v="560"/>
    <m/>
    <m/>
    <n v="0"/>
    <n v="1200000"/>
    <n v="56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35"/>
    <s v="ROSCA DE REYES"/>
    <n v="200000"/>
    <n v="199990.32"/>
    <n v="200000"/>
    <n v="200000"/>
    <n v="200000"/>
    <n v="200000"/>
    <n v="200000"/>
    <n v="0"/>
    <m/>
    <m/>
    <n v="0"/>
    <n v="200000"/>
    <n v="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2"/>
    <x v="2"/>
    <n v="3800"/>
    <s v="SERVICIOS OFICIALES"/>
    <n v="3820"/>
    <s v="SERVICIOS GENERALES"/>
    <x v="105"/>
    <x v="105"/>
    <n v="47"/>
    <s v="FERIA DE LAS FLORES"/>
    <n v="200000"/>
    <n v="0"/>
    <n v="198599.99"/>
    <n v="198599.99"/>
    <n v="198599.99"/>
    <n v="198599.99"/>
    <n v="198599.99"/>
    <n v="1400.0100000000093"/>
    <m/>
    <m/>
    <n v="0"/>
    <n v="200000"/>
    <n v="1400.0100000000093"/>
  </r>
  <r>
    <s v="1.1-00-25"/>
    <x v="1"/>
    <s v="No"/>
    <x v="0"/>
    <n v="2"/>
    <x v="1"/>
    <n v="2.4"/>
    <x v="11"/>
    <s v="2.4.2"/>
    <x v="15"/>
    <s v="F"/>
    <s v="Actividades destinadas a la promoción y fomento de"/>
    <s v="10_25"/>
    <x v="1"/>
    <n v="0"/>
    <x v="2"/>
    <n v="37"/>
    <x v="28"/>
    <s v="029_25"/>
    <s v="DIRECCIÓN DE CULTURA"/>
    <x v="2"/>
    <x v="2"/>
    <n v="3800"/>
    <s v="SERVICIOS OFICIALES"/>
    <n v="3480"/>
    <s v="EXPOSICIONES"/>
    <x v="106"/>
    <x v="106"/>
    <n v="0"/>
    <s v="SIN DESCRIPCIÓN PARA DESTINOS 00"/>
    <n v="100000"/>
    <n v="566000"/>
    <n v="0"/>
    <n v="0"/>
    <n v="0"/>
    <n v="0"/>
    <n v="0"/>
    <n v="100000"/>
    <m/>
    <m/>
    <n v="0"/>
    <n v="100000"/>
    <n v="10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900"/>
    <s v="OTROS SERVICIOS GENERALES"/>
    <n v="3910"/>
    <s v="SERVICIOS GENERALES"/>
    <x v="107"/>
    <x v="107"/>
    <n v="0"/>
    <s v="SIN DESCRIPCIÓN PARA DESTINOS 00"/>
    <n v="500000"/>
    <n v="500000"/>
    <n v="466974"/>
    <n v="466974"/>
    <n v="466974"/>
    <n v="291392.40000000002"/>
    <n v="291392.40000000002"/>
    <n v="33026"/>
    <m/>
    <m/>
    <n v="0"/>
    <n v="500000"/>
    <n v="33026"/>
  </r>
  <r>
    <s v="1.6-01-24"/>
    <x v="8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0"/>
    <n v="0"/>
    <n v="0"/>
    <n v="0"/>
    <n v="0"/>
    <n v="0"/>
    <n v="0"/>
    <n v="0"/>
    <m/>
    <m/>
    <n v="0"/>
    <n v="0"/>
    <n v="0"/>
  </r>
  <r>
    <s v="2.6-01-25"/>
    <x v="4"/>
    <s v="Si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100000"/>
    <n v="0"/>
    <n v="12306.74"/>
    <n v="12306.74"/>
    <n v="12306.74"/>
    <n v="12306.74"/>
    <n v="12306.74"/>
    <n v="87693.26"/>
    <m/>
    <m/>
    <n v="0"/>
    <n v="100000"/>
    <n v="87693.26"/>
  </r>
  <r>
    <s v="2.5-06-24"/>
    <x v="9"/>
    <s v="Si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13546.77"/>
    <n v="0"/>
    <n v="13546.77"/>
    <n v="13546.77"/>
    <n v="13546.77"/>
    <n v="13546.77"/>
    <n v="13546.77"/>
    <n v="0"/>
    <m/>
    <m/>
    <n v="0"/>
    <n v="13546.77"/>
    <n v="0"/>
  </r>
  <r>
    <s v="2.6-05-24"/>
    <x v="10"/>
    <s v="Si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0"/>
    <n v="0"/>
    <n v="0"/>
    <n v="0"/>
    <n v="0"/>
    <n v="0"/>
    <n v="0"/>
    <n v="0"/>
    <m/>
    <m/>
    <n v="0"/>
    <n v="0"/>
    <n v="0"/>
  </r>
  <r>
    <s v="2.5-02-24"/>
    <x v="11"/>
    <s v="Si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2181893.9700000002"/>
    <n v="0"/>
    <n v="2181893.9700000002"/>
    <n v="2181893.9700000002"/>
    <n v="2181893.9700000002"/>
    <n v="2181893.9700000002"/>
    <n v="2181893.9700000002"/>
    <n v="0"/>
    <m/>
    <m/>
    <n v="0"/>
    <n v="2181893.9700000002"/>
    <n v="0"/>
  </r>
  <r>
    <s v="1.5-01-24"/>
    <x v="12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0"/>
    <n v="0"/>
    <n v="0"/>
    <n v="0"/>
    <n v="0"/>
    <n v="0"/>
    <n v="0"/>
    <n v="0"/>
    <m/>
    <m/>
    <n v="0"/>
    <n v="0"/>
    <n v="0"/>
  </r>
  <r>
    <s v="2.5-03-24"/>
    <x v="13"/>
    <s v="Si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9100000"/>
    <n v="0"/>
    <n v="9088455"/>
    <n v="9088455"/>
    <n v="9088455"/>
    <n v="9088455"/>
    <n v="9088455"/>
    <n v="11545"/>
    <m/>
    <m/>
    <n v="0"/>
    <n v="9100000"/>
    <n v="11545"/>
  </r>
  <r>
    <s v="1.1-00-25"/>
    <x v="1"/>
    <s v="No"/>
    <x v="0"/>
    <n v="1"/>
    <x v="0"/>
    <n v="1.7"/>
    <x v="1"/>
    <s v="1.7.2"/>
    <x v="4"/>
    <s v="E"/>
    <s v="Actividades del sector público, que realiza en for"/>
    <s v="08_25"/>
    <x v="5"/>
    <n v="6"/>
    <x v="1"/>
    <n v="21"/>
    <x v="9"/>
    <s v="015_25"/>
    <s v="DIRECCIÓN DE PROTECCIÓN CIVIL Y BOMBEROS"/>
    <x v="2"/>
    <x v="2"/>
    <n v="3900"/>
    <s v="OTROS SERVICIOS GENERALES"/>
    <n v="3920"/>
    <s v="SERVICIOS GENERALES"/>
    <x v="108"/>
    <x v="108"/>
    <n v="58"/>
    <s v="FOEDEN 2011"/>
    <n v="400000"/>
    <n v="0"/>
    <n v="329531.86"/>
    <n v="329531.86"/>
    <n v="329531.86"/>
    <n v="329531.86"/>
    <n v="329531.86"/>
    <n v="70468.140000000014"/>
    <m/>
    <m/>
    <n v="0"/>
    <n v="400000"/>
    <n v="70468.140000000014"/>
  </r>
  <r>
    <s v="2.5-01-24"/>
    <x v="14"/>
    <s v="Si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10480931.33"/>
    <n v="0"/>
    <n v="10480931.33"/>
    <n v="10480931.33"/>
    <n v="10480931.33"/>
    <n v="10480931.33"/>
    <n v="10480931.33"/>
    <n v="0"/>
    <m/>
    <m/>
    <n v="0"/>
    <n v="10480931.33"/>
    <n v="0"/>
  </r>
  <r>
    <s v="2.6-01-24"/>
    <x v="15"/>
    <s v="Si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2"/>
    <x v="2"/>
    <n v="3900"/>
    <s v="OTROS SERVICIOS GENERALES"/>
    <n v="3920"/>
    <s v="SERVICIOS GENERALES"/>
    <x v="108"/>
    <x v="108"/>
    <n v="0"/>
    <s v="SIN DESCRIPCIÓN PARA DESTINOS 00"/>
    <n v="588323.12"/>
    <n v="0"/>
    <n v="588323.12"/>
    <n v="588323.12"/>
    <n v="588323.12"/>
    <n v="588323.12"/>
    <n v="588323.12"/>
    <n v="0"/>
    <m/>
    <m/>
    <n v="0"/>
    <n v="588323.12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2"/>
    <x v="2"/>
    <n v="3900"/>
    <s v="OTROS SERVICIOS GENERALES"/>
    <n v="3920"/>
    <s v="SERVICIOS GENERALES"/>
    <x v="109"/>
    <x v="109"/>
    <n v="0"/>
    <s v="SIN DESCRIPCIÓN PARA DESTINOS 00"/>
    <n v="500000"/>
    <n v="1000000"/>
    <n v="0"/>
    <n v="0"/>
    <n v="0"/>
    <n v="0"/>
    <n v="0"/>
    <n v="500000"/>
    <m/>
    <m/>
    <n v="0"/>
    <n v="500000"/>
    <n v="50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900"/>
    <s v="OTROS SERVICIOS GENERALES"/>
    <n v="3920"/>
    <s v="SERVICIOS GENERALES"/>
    <x v="109"/>
    <x v="109"/>
    <n v="0"/>
    <s v="SIN DESCRIPCIÓN PARA DESTINOS 00"/>
    <n v="520000"/>
    <n v="1000000"/>
    <n v="516820"/>
    <n v="516820"/>
    <n v="446820"/>
    <n v="376820"/>
    <n v="376820"/>
    <n v="3180"/>
    <m/>
    <m/>
    <n v="0"/>
    <n v="520000"/>
    <n v="318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09_25"/>
    <x v="8"/>
    <n v="1"/>
    <x v="6"/>
    <n v="29"/>
    <x v="22"/>
    <s v="021_25"/>
    <s v="DIRECCIÓN DE AGUA POTABLE"/>
    <x v="2"/>
    <x v="2"/>
    <n v="3900"/>
    <s v="OTROS SERVICIOS GENERALES"/>
    <n v="3920"/>
    <s v="SERVICIOS GENERALES"/>
    <x v="109"/>
    <x v="109"/>
    <n v="0"/>
    <s v="SIN DESCRIPCIÓN PARA DESTINOS 00"/>
    <n v="2578444"/>
    <n v="11000000"/>
    <n v="2578444"/>
    <n v="2578444"/>
    <n v="2578444"/>
    <n v="2578444"/>
    <n v="2578444"/>
    <n v="0"/>
    <m/>
    <m/>
    <n v="0"/>
    <n v="2578444"/>
    <n v="0"/>
  </r>
  <r>
    <s v="1.1-00-25"/>
    <x v="1"/>
    <s v="No"/>
    <x v="0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2"/>
    <x v="2"/>
    <n v="3900"/>
    <s v="OTROS SERVICIOS GENERALES"/>
    <n v="3920"/>
    <s v="SERVICIOS GENERALES"/>
    <x v="109"/>
    <x v="109"/>
    <n v="53"/>
    <s v="CNA"/>
    <n v="8421546"/>
    <n v="0"/>
    <n v="6159088"/>
    <n v="6159088"/>
    <n v="6159088"/>
    <n v="5394275"/>
    <n v="5394275"/>
    <n v="2262458"/>
    <m/>
    <m/>
    <n v="0"/>
    <n v="8421546"/>
    <n v="226245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900"/>
    <s v="OTROS SERVICIOS GENERALES"/>
    <n v="3940"/>
    <s v="SERVICIOS GENERALES"/>
    <x v="110"/>
    <x v="110"/>
    <n v="0"/>
    <s v="SIN DESCRIPCIÓN PARA DESTINOS 00"/>
    <n v="23430446.73"/>
    <n v="15000000"/>
    <n v="19262099.32"/>
    <n v="19262099.32"/>
    <n v="19262099.32"/>
    <n v="17381406.719999999"/>
    <n v="17381406.719999999"/>
    <n v="4168347.41"/>
    <m/>
    <m/>
    <n v="0"/>
    <n v="23430446.73"/>
    <n v="4168347.4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66"/>
    <x v="0"/>
    <s v="049_25"/>
    <s v="DIRECCIÓN DE ADMINISTRACIÓN DE PERSONAL"/>
    <x v="2"/>
    <x v="2"/>
    <n v="3900"/>
    <s v="OTROS SERVICIOS GENERALES"/>
    <n v="3940"/>
    <s v="SERVICIOS GENERALES"/>
    <x v="110"/>
    <x v="110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900"/>
    <s v="OTROS SERVICIOS GENERALES"/>
    <n v="3940"/>
    <s v="SERVICIOS GENERALES"/>
    <x v="110"/>
    <x v="110"/>
    <n v="0"/>
    <s v="SIN DESCRIPCIÓN PARA DESTINOS 00"/>
    <n v="88000"/>
    <n v="50000"/>
    <n v="64240"/>
    <n v="64240"/>
    <n v="14456"/>
    <n v="14456"/>
    <n v="14456"/>
    <n v="23760"/>
    <m/>
    <m/>
    <n v="0"/>
    <n v="88000"/>
    <n v="2376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900"/>
    <s v="OTROS SERVICIOS GENERALES"/>
    <n v="3940"/>
    <s v="SERVICIOS GENERALES"/>
    <x v="110"/>
    <x v="110"/>
    <n v="0"/>
    <s v="SIN DESCRIPCIÓN PARA DESTINOS 00"/>
    <n v="1000000"/>
    <n v="1000000"/>
    <n v="22400"/>
    <n v="22400"/>
    <n v="22400"/>
    <n v="22400"/>
    <n v="22400"/>
    <n v="977600"/>
    <m/>
    <m/>
    <n v="0"/>
    <n v="1000000"/>
    <n v="9776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8"/>
    <x v="18"/>
    <s v="006_25"/>
    <s v="DIRECCIÓN DE INGRESOS"/>
    <x v="2"/>
    <x v="2"/>
    <n v="3900"/>
    <s v="OTROS SERVICIOS GENERALES"/>
    <n v="3940"/>
    <s v="SERVICIOS GENERALES"/>
    <x v="111"/>
    <x v="111"/>
    <n v="0"/>
    <s v="SIN DESCRIPCIÓN PARA DESTINOS 00"/>
    <n v="675000"/>
    <n v="700000"/>
    <n v="68285.48"/>
    <n v="68285.48"/>
    <n v="68285.48"/>
    <n v="50925.86"/>
    <n v="50779.47"/>
    <n v="606714.52"/>
    <m/>
    <m/>
    <n v="0"/>
    <n v="675000"/>
    <n v="606714.52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2"/>
    <x v="2"/>
    <n v="3900"/>
    <s v="OTROS SERVICIOS GENERALES"/>
    <n v="3960"/>
    <s v="SERVICIOS GENERALES"/>
    <x v="112"/>
    <x v="112"/>
    <n v="0"/>
    <s v="SIN DESCRIPCIÓN PARA DESTINOS 00"/>
    <n v="80000"/>
    <n v="80000"/>
    <n v="0"/>
    <n v="0"/>
    <n v="0"/>
    <n v="0"/>
    <n v="0"/>
    <n v="80000"/>
    <m/>
    <m/>
    <n v="0"/>
    <n v="80000"/>
    <n v="8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2"/>
    <x v="2"/>
    <n v="3900"/>
    <s v="OTROS SERVICIOS GENERALES"/>
    <n v="3960"/>
    <s v="OTROS GASTOS POR RESPONSABILIDADES"/>
    <x v="113"/>
    <x v="113"/>
    <n v="0"/>
    <s v="SIN DESCRIPCIÓN PARA DESTINOS 00"/>
    <n v="100000"/>
    <n v="100000"/>
    <n v="23298.57"/>
    <n v="23298.57"/>
    <n v="15842.67"/>
    <n v="15842.67"/>
    <n v="15842.67"/>
    <n v="76701.429999999993"/>
    <m/>
    <m/>
    <n v="0"/>
    <n v="100000"/>
    <n v="76701.429999999993"/>
  </r>
  <r>
    <s v="1.1-00-25"/>
    <x v="1"/>
    <s v="No"/>
    <x v="0"/>
    <n v="1"/>
    <x v="0"/>
    <n v="1.7"/>
    <x v="1"/>
    <s v="1.7.1"/>
    <x v="1"/>
    <s v="R"/>
    <s v="Solamente actividades específicas, distintas a las"/>
    <s v="08_25"/>
    <x v="5"/>
    <n v="6"/>
    <x v="1"/>
    <n v="19"/>
    <x v="7"/>
    <s v="013_25"/>
    <s v="COMISARIA DE LA POLICIA PREVENTIVA MUNIC"/>
    <x v="2"/>
    <x v="2"/>
    <n v="3900"/>
    <s v="OTROS SERVICIOS GENERALES"/>
    <n v="3960"/>
    <s v="OTROS GASTOS POR RESPONSABILIDADES"/>
    <x v="113"/>
    <x v="113"/>
    <n v="0"/>
    <s v="SIN DESCRIPCIÓN PARA DESTINOS 00"/>
    <n v="98680"/>
    <n v="300000"/>
    <n v="6834"/>
    <n v="6834"/>
    <n v="3417"/>
    <n v="3417"/>
    <n v="3417"/>
    <n v="91846"/>
    <m/>
    <m/>
    <n v="0"/>
    <n v="98680"/>
    <n v="91846"/>
  </r>
  <r>
    <s v="1.6-01-25"/>
    <x v="2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1100000"/>
    <n v="0"/>
    <n v="0"/>
    <n v="0"/>
    <n v="0"/>
    <n v="0"/>
    <n v="0"/>
    <n v="1100000"/>
    <n v="11000000"/>
    <n v="0"/>
    <n v="11000000"/>
    <n v="12100000"/>
    <n v="1210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2500000"/>
    <n v="2500000"/>
    <n v="2105566.7599999998"/>
    <n v="2105566.7599999998"/>
    <n v="2105566.7599999998"/>
    <n v="2105566.7599999998"/>
    <n v="2105566.7599999998"/>
    <n v="394433.24000000022"/>
    <m/>
    <m/>
    <n v="0"/>
    <n v="2500000"/>
    <n v="394433.24000000022"/>
  </r>
  <r>
    <s v="1.1-00-25"/>
    <x v="1"/>
    <s v="No"/>
    <x v="0"/>
    <n v="2"/>
    <x v="1"/>
    <n v="2.4"/>
    <x v="11"/>
    <s v="2.4.1"/>
    <x v="17"/>
    <s v="R"/>
    <s v="Solamente actividades específicas, distintas a las"/>
    <s v="10_25"/>
    <x v="1"/>
    <n v="4"/>
    <x v="7"/>
    <n v="32"/>
    <x v="46"/>
    <s v="024_25"/>
    <s v="CONSEJO MUNICIPAL DEL DEPORTE (COMUDE)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0"/>
    <n v="19813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4"/>
    <x v="11"/>
    <s v="2.4.1"/>
    <x v="17"/>
    <s v="R"/>
    <s v="Solamente actividades específicas, distintas a las"/>
    <s v="16_25"/>
    <x v="12"/>
    <n v="4"/>
    <x v="7"/>
    <n v="59"/>
    <x v="46"/>
    <s v="041_25"/>
    <s v="CONSEJO MUNICIPAL DEL DEPORTE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19813000"/>
    <n v="0"/>
    <n v="16900009.670000002"/>
    <n v="16900009.670000002"/>
    <n v="16900009.670000002"/>
    <n v="16900009.670000002"/>
    <n v="16900009.670000002"/>
    <n v="2912990.3299999982"/>
    <m/>
    <m/>
    <n v="0"/>
    <n v="19813000"/>
    <n v="2912990.3299999982"/>
  </r>
  <r>
    <s v="1.1-00-25"/>
    <x v="1"/>
    <s v="No"/>
    <x v="0"/>
    <n v="2"/>
    <x v="1"/>
    <n v="2.6"/>
    <x v="12"/>
    <s v="2.6.8"/>
    <x v="18"/>
    <s v="R"/>
    <s v="Solamente actividades específicas, distintas a las"/>
    <s v="10_25"/>
    <x v="1"/>
    <n v="0"/>
    <x v="2"/>
    <n v="31"/>
    <x v="47"/>
    <s v="023_25"/>
    <s v="CENTRO DE ESTIMULACIÓN PARA PERSONAS CON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0"/>
    <n v="14064137.279999999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6"/>
    <x v="12"/>
    <s v="2.6.8"/>
    <x v="18"/>
    <s v="R"/>
    <s v="Solamente actividades específicas, distintas a las"/>
    <s v="10_25"/>
    <x v="1"/>
    <n v="0"/>
    <x v="2"/>
    <n v="34"/>
    <x v="48"/>
    <s v="026_25"/>
    <s v="INSTITUTO MUNICIPAL DE LA MUJER TLAJOMUL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0"/>
    <n v="6380968.3300000001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6"/>
    <x v="12"/>
    <s v="2.6.8"/>
    <x v="18"/>
    <s v="R"/>
    <s v="Solamente actividades específicas, distintas a las"/>
    <s v="15_25"/>
    <x v="13"/>
    <n v="0"/>
    <x v="2"/>
    <n v="58"/>
    <x v="47"/>
    <s v="040_25"/>
    <s v="CENTRO DE ESTIMULACIÓN PARA PERSONAS CON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14064137.279999999"/>
    <n v="0"/>
    <n v="12720114.4"/>
    <n v="12720114.4"/>
    <n v="12720114.4"/>
    <n v="11720114.4"/>
    <n v="11720114.4"/>
    <n v="1344022.879999999"/>
    <m/>
    <m/>
    <n v="0"/>
    <n v="14064137.279999999"/>
    <n v="1344022.879999999"/>
  </r>
  <r>
    <s v="1.1-00-25"/>
    <x v="1"/>
    <s v="No"/>
    <x v="0"/>
    <n v="2"/>
    <x v="1"/>
    <n v="2.6"/>
    <x v="12"/>
    <s v="2.6.8"/>
    <x v="18"/>
    <s v="R"/>
    <s v="Solamente actividades específicas, distintas a las"/>
    <s v="18_25"/>
    <x v="14"/>
    <n v="0"/>
    <x v="2"/>
    <n v="61"/>
    <x v="48"/>
    <s v="043_25"/>
    <s v="INSTITUTO MUNICIPAL DE LA MUJER TLAJOMUL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7380968.3300000001"/>
    <n v="0"/>
    <n v="5470293.9199999999"/>
    <n v="5470293.9199999999"/>
    <n v="5470293.9199999999"/>
    <n v="5470293.9199999999"/>
    <n v="5470293.9199999999"/>
    <n v="1910674.4100000001"/>
    <m/>
    <m/>
    <n v="0"/>
    <n v="7380968.3300000001"/>
    <n v="1910674.4100000001"/>
  </r>
  <r>
    <s v="1.1-00-25"/>
    <x v="1"/>
    <s v="No"/>
    <x v="0"/>
    <n v="2"/>
    <x v="1"/>
    <n v="2.6"/>
    <x v="12"/>
    <s v="2.6.3"/>
    <x v="19"/>
    <s v="R"/>
    <s v="Solamente actividades específicas, distintas a las"/>
    <s v="10_25"/>
    <x v="1"/>
    <n v="0"/>
    <x v="2"/>
    <n v="35"/>
    <x v="49"/>
    <s v="027_25"/>
    <s v="SISTEMA INTEGRAL PARA EL DESARROLLO DE L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0"/>
    <n v="9500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6"/>
    <x v="12"/>
    <s v="2.6.3"/>
    <x v="19"/>
    <s v="R"/>
    <s v="Solamente actividades específicas, distintas a las"/>
    <s v="19_25"/>
    <x v="15"/>
    <n v="0"/>
    <x v="2"/>
    <n v="62"/>
    <x v="49"/>
    <s v="044_25"/>
    <s v="SISTEMA INTEGRAL PARA EL DESARROLLO DE L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95000000"/>
    <n v="0"/>
    <n v="78000000"/>
    <n v="78000000"/>
    <n v="78000000"/>
    <n v="78000000"/>
    <n v="78000000"/>
    <n v="17000000"/>
    <m/>
    <m/>
    <n v="0"/>
    <n v="95000000"/>
    <n v="17000000"/>
  </r>
  <r>
    <s v="1.1-00-25"/>
    <x v="1"/>
    <s v="No"/>
    <x v="0"/>
    <n v="2"/>
    <x v="1"/>
    <n v="2.7"/>
    <x v="2"/>
    <s v="2.7.1"/>
    <x v="2"/>
    <s v="R"/>
    <s v="Solamente actividades específicas, distintas a las"/>
    <s v="10_25"/>
    <x v="1"/>
    <n v="4"/>
    <x v="7"/>
    <n v="33"/>
    <x v="50"/>
    <s v="025_25"/>
    <s v="INSTITUTO DE ALTERNATIVAS PARA LOS JÓVEN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0"/>
    <n v="9360000"/>
    <n v="0"/>
    <n v="0"/>
    <n v="0"/>
    <n v="0"/>
    <n v="0"/>
    <n v="0"/>
    <m/>
    <m/>
    <n v="0"/>
    <n v="0"/>
    <n v="0"/>
  </r>
  <r>
    <s v="1.1-00-25"/>
    <x v="1"/>
    <s v="No"/>
    <x v="0"/>
    <n v="2"/>
    <x v="1"/>
    <n v="2.7"/>
    <x v="2"/>
    <s v="2.7.1"/>
    <x v="2"/>
    <s v="R"/>
    <s v="Solamente actividades específicas, distintas a las"/>
    <s v="17_25"/>
    <x v="16"/>
    <n v="4"/>
    <x v="7"/>
    <n v="60"/>
    <x v="50"/>
    <s v="042_25"/>
    <s v="INSTITUTO DE ALTERNATIVAS PARA LOS JÓVEN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9360000"/>
    <n v="0"/>
    <n v="7922121.9500000002"/>
    <n v="7922121.9500000002"/>
    <n v="7922121.9500000002"/>
    <n v="7922121.9500000002"/>
    <n v="7142121.9500000002"/>
    <n v="1437878.0499999998"/>
    <m/>
    <m/>
    <n v="0"/>
    <n v="9360000"/>
    <n v="1437878.0499999998"/>
  </r>
  <r>
    <s v="1.1-00-25"/>
    <x v="1"/>
    <s v="No"/>
    <x v="0"/>
    <n v="2"/>
    <x v="1"/>
    <n v="2.7"/>
    <x v="2"/>
    <s v="2.7.1"/>
    <x v="2"/>
    <s v="E"/>
    <s v="Actividades del sector público, que realiza en for"/>
    <s v="11_25"/>
    <x v="10"/>
    <n v="3"/>
    <x v="5"/>
    <n v="46"/>
    <x v="29"/>
    <s v="032_25"/>
    <s v="DIRECCIÓN DE GESTION DEL MEDIO AMBIENTE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200000"/>
    <n v="200000"/>
    <n v="0"/>
    <n v="0"/>
    <n v="0"/>
    <n v="0"/>
    <n v="0"/>
    <n v="200000"/>
    <m/>
    <m/>
    <n v="0"/>
    <n v="200000"/>
    <n v="20000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4"/>
    <x v="4"/>
    <n v="4200"/>
    <s v="TRANSFERENCIAS AL RESTO DEL SECTOR PUBLICO"/>
    <n v="4210"/>
    <s v="TRANSFERENCIAS, ASIGNACIONES, SUBSIDIOS Y OTRAS  AYUDAS"/>
    <x v="114"/>
    <x v="114"/>
    <n v="0"/>
    <s v="SIN DESCRIPCIÓN PARA DESTINOS 00"/>
    <n v="2000000"/>
    <n v="0"/>
    <n v="2000000"/>
    <n v="2000000"/>
    <n v="2000000"/>
    <n v="2000000"/>
    <n v="2000000"/>
    <n v="0"/>
    <m/>
    <m/>
    <n v="0"/>
    <n v="2000000"/>
    <n v="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4"/>
    <x v="4"/>
    <n v="4200"/>
    <s v="TRANSFERENCIAS AL RESTO DEL SECTOR PUBLICO"/>
    <n v="4250"/>
    <s v="TRANSFERENCIAS, ASIGNACIONES, SUBSIDIOS Y OTRAS  AYUDAS"/>
    <x v="115"/>
    <x v="115"/>
    <n v="0"/>
    <s v="SIN DESCRIPCIÓN PARA DESTINOS 00"/>
    <n v="15817488.109999999"/>
    <n v="14000000"/>
    <n v="14450997.58"/>
    <n v="14450997.58"/>
    <n v="14450997.58"/>
    <n v="14450997.58"/>
    <n v="14450997.58"/>
    <n v="1366490.5299999993"/>
    <m/>
    <m/>
    <n v="0"/>
    <n v="15817488.109999999"/>
    <n v="1366490.5299999993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4"/>
    <x v="4"/>
    <n v="4300"/>
    <s v="SUBSIDIOS Y SUBVENCIONES"/>
    <n v="4310"/>
    <s v="TRANSFERENCIAS, ASIGNACIONES, SUBSIDIOS Y OTRAS  AYUDAS"/>
    <x v="116"/>
    <x v="116"/>
    <n v="6"/>
    <s v="PRODUCTORES DE MAIZ"/>
    <n v="3150000"/>
    <n v="3499989.56"/>
    <n v="0"/>
    <n v="0"/>
    <n v="0"/>
    <n v="0"/>
    <n v="0"/>
    <n v="3150000"/>
    <m/>
    <m/>
    <n v="0"/>
    <n v="3150000"/>
    <n v="3150000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4"/>
    <x v="4"/>
    <n v="4300"/>
    <s v="SUBSIDIOS Y SUBVENCIONES"/>
    <n v="4310"/>
    <s v="TRANSFERENCIAS, ASIGNACIONES, SUBSIDIOS Y OTRAS  AYUDAS"/>
    <x v="116"/>
    <x v="116"/>
    <n v="23"/>
    <s v="CAL AGRICOLA"/>
    <n v="2728000"/>
    <n v="3199989.56"/>
    <n v="2727812.5"/>
    <n v="2727812.5"/>
    <n v="2727812.5"/>
    <n v="2727812.5"/>
    <n v="2727812.5"/>
    <n v="187.5"/>
    <m/>
    <m/>
    <n v="0"/>
    <n v="2728000"/>
    <n v="187.5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4"/>
    <x v="4"/>
    <n v="4300"/>
    <s v="SUBSIDIOS Y SUBVENCIONES"/>
    <n v="4310"/>
    <s v="TRANSFERENCIAS, ASIGNACIONES, SUBSIDIOS Y OTRAS  AYUDAS"/>
    <x v="116"/>
    <x v="116"/>
    <n v="24"/>
    <s v="INDEMNIZACIÓN AL PRODUCTOR GANADERO"/>
    <n v="300000"/>
    <n v="350031.32"/>
    <n v="153000"/>
    <n v="153000"/>
    <n v="153000"/>
    <n v="73000"/>
    <n v="73000"/>
    <n v="147000"/>
    <m/>
    <m/>
    <n v="0"/>
    <n v="300000"/>
    <n v="147000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4"/>
    <x v="4"/>
    <n v="4300"/>
    <s v="SUBSIDIOS Y SUBVENCIONES"/>
    <n v="4310"/>
    <s v="TRANSFERENCIAS, ASIGNACIONES, SUBSIDIOS Y OTRAS  AYUDAS"/>
    <x v="116"/>
    <x v="116"/>
    <n v="25"/>
    <s v="PESCADORES"/>
    <n v="200000"/>
    <n v="199989.56"/>
    <n v="170000"/>
    <n v="170000"/>
    <n v="170000"/>
    <n v="170000"/>
    <n v="170000"/>
    <n v="30000"/>
    <m/>
    <m/>
    <n v="0"/>
    <n v="200000"/>
    <n v="30000"/>
  </r>
  <r>
    <s v="1.1-00-25"/>
    <x v="1"/>
    <s v="No"/>
    <x v="0"/>
    <n v="3"/>
    <x v="2"/>
    <n v="3.1"/>
    <x v="9"/>
    <s v="3.1.1"/>
    <x v="12"/>
    <s v="E"/>
    <s v="Actividades del sector público, que realiza en for"/>
    <s v="12_25"/>
    <x v="9"/>
    <n v="7"/>
    <x v="4"/>
    <n v="52"/>
    <x v="51"/>
    <s v="036_25"/>
    <s v="DIRECCIÓN DE PROMOCIÓN ECONÓMICA"/>
    <x v="4"/>
    <x v="4"/>
    <n v="4300"/>
    <s v="SUBSIDIOS Y SUBVENCIONES"/>
    <n v="4350"/>
    <s v="TRANSFERENCIAS, ASIGNACIONES, SUBSIDIOS Y OTRAS  AYUDAS"/>
    <x v="117"/>
    <x v="117"/>
    <n v="27"/>
    <s v="CREDITO A EMPRENDEDORES"/>
    <n v="0"/>
    <n v="10000000"/>
    <n v="0"/>
    <n v="0"/>
    <n v="0"/>
    <n v="0"/>
    <n v="0"/>
    <n v="0"/>
    <m/>
    <m/>
    <n v="0"/>
    <n v="0"/>
    <n v="0"/>
  </r>
  <r>
    <s v="1.1-00-25"/>
    <x v="1"/>
    <s v="No"/>
    <x v="0"/>
    <n v="3"/>
    <x v="2"/>
    <n v="3.1"/>
    <x v="9"/>
    <s v="3.1.1"/>
    <x v="12"/>
    <s v="E"/>
    <s v="Actividades del sector público, que realiza en for"/>
    <s v="12_25"/>
    <x v="9"/>
    <n v="7"/>
    <x v="4"/>
    <n v="52"/>
    <x v="51"/>
    <s v="036_25"/>
    <s v="DIRECCIÓN DE PROMOCIÓN ECONÓMICA"/>
    <x v="4"/>
    <x v="4"/>
    <n v="4300"/>
    <s v="SUBSIDIOS Y SUBVENCIONES"/>
    <n v="4390"/>
    <s v="OTROS SUBSIDIOS"/>
    <x v="118"/>
    <x v="118"/>
    <n v="26"/>
    <s v="INCUBADORA"/>
    <n v="500000"/>
    <n v="500000"/>
    <n v="496480"/>
    <n v="496480"/>
    <n v="0"/>
    <n v="0"/>
    <n v="0"/>
    <n v="3520"/>
    <m/>
    <m/>
    <n v="0"/>
    <n v="500000"/>
    <n v="3520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4"/>
    <x v="4"/>
    <n v="4400"/>
    <s v="AYUDAS SOCIALES"/>
    <n v="4410"/>
    <s v="TRANSFERENCIAS, ASIGNACIONES, SUBSIDIOS Y OTRAS  AYUDAS"/>
    <x v="119"/>
    <x v="119"/>
    <n v="0"/>
    <s v="SIN DESCRIPCIÓN PARA DESTINOS 00"/>
    <n v="19320394.5"/>
    <n v="55000000"/>
    <n v="17592000"/>
    <n v="17592000"/>
    <n v="17592000"/>
    <n v="16344000"/>
    <n v="15912000"/>
    <n v="1728394.5"/>
    <n v="0"/>
    <n v="600000"/>
    <n v="-600000"/>
    <n v="18720394.5"/>
    <n v="1128394.5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3"/>
    <x v="38"/>
    <s v="031_25"/>
    <s v="DIRECCIÓN DE POLÍTICA SOCIAL"/>
    <x v="4"/>
    <x v="4"/>
    <n v="4400"/>
    <s v="AYUDAS SOCIALES"/>
    <n v="4410"/>
    <s v="TRANSFERENCIAS, ASIGNACIONES, SUBSIDIOS Y OTRAS  AYUDAS"/>
    <x v="119"/>
    <x v="119"/>
    <n v="0"/>
    <s v="SIN DESCRIPCIÓN PARA DESTINOS 00"/>
    <n v="12000000"/>
    <n v="12000000"/>
    <n v="11970016.800000001"/>
    <n v="11970016.800000001"/>
    <n v="11970016.800000001"/>
    <n v="11970016.800000001"/>
    <n v="11970016.800000001"/>
    <n v="29983.199999999255"/>
    <m/>
    <m/>
    <n v="0"/>
    <n v="12000000"/>
    <n v="29983.199999999255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4"/>
    <x v="41"/>
    <s v="031_25"/>
    <s v="DIRECCIÓN DE POLÍTICA SOCIAL"/>
    <x v="4"/>
    <x v="4"/>
    <n v="4400"/>
    <s v="AYUDAS SOCIALES"/>
    <n v="4410"/>
    <s v="TRANSFERENCIAS, ASIGNACIONES, SUBSIDIOS Y OTRAS  AYUDAS"/>
    <x v="119"/>
    <x v="119"/>
    <n v="0"/>
    <s v="SIN DESCRIPCIÓN PARA DESTINOS 00"/>
    <n v="100738605.5"/>
    <n v="71000000"/>
    <n v="100738501.97"/>
    <n v="100494992.3"/>
    <n v="73747765.180000007"/>
    <n v="73747765.180000007"/>
    <n v="73747765.180000007"/>
    <n v="103.53000000119209"/>
    <m/>
    <m/>
    <n v="0"/>
    <n v="100738605.5"/>
    <n v="103.53000000119209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5"/>
    <x v="52"/>
    <s v="031_25"/>
    <s v="DIRECCIÓN DE POLÍTICA SOCIAL"/>
    <x v="4"/>
    <x v="4"/>
    <n v="4400"/>
    <s v="AYUDAS SOCIALES"/>
    <n v="4410"/>
    <s v="TRANSFERENCIAS, ASIGNACIONES, SUBSIDIOS Y OTRAS  AYUDAS"/>
    <x v="119"/>
    <x v="119"/>
    <n v="0"/>
    <s v="SIN DESCRIPCIÓN PARA DESTINOS 00"/>
    <n v="2000000"/>
    <n v="3500000"/>
    <n v="0"/>
    <n v="0"/>
    <n v="0"/>
    <n v="0"/>
    <n v="0"/>
    <n v="2000000"/>
    <m/>
    <m/>
    <n v="0"/>
    <n v="2000000"/>
    <n v="2000000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57"/>
    <x v="43"/>
    <s v="031_25"/>
    <s v="DIRECCIÓN DE POLÍTICA SOCIAL"/>
    <x v="4"/>
    <x v="4"/>
    <n v="4400"/>
    <s v="AYUDAS SOCIALES"/>
    <n v="4410"/>
    <s v="TRANSFERENCIAS, ASIGNACIONES, SUBSIDIOS Y OTRAS  AYUDAS"/>
    <x v="119"/>
    <x v="119"/>
    <n v="0"/>
    <s v="SIN DESCRIPCIÓN PARA DESTINOS 00"/>
    <n v="1500000"/>
    <n v="0"/>
    <n v="1500000"/>
    <n v="1500000"/>
    <n v="1500000"/>
    <n v="735000"/>
    <n v="735000"/>
    <n v="0"/>
    <m/>
    <m/>
    <n v="0"/>
    <n v="1500000"/>
    <n v="0"/>
  </r>
  <r>
    <s v="1.1-00-25"/>
    <x v="1"/>
    <s v="No"/>
    <x v="0"/>
    <n v="2"/>
    <x v="1"/>
    <n v="2.7"/>
    <x v="2"/>
    <s v="2.7.1"/>
    <x v="2"/>
    <s v="E"/>
    <s v="Actividades del sector público, que realiza en for"/>
    <s v="01_25"/>
    <x v="17"/>
    <n v="4"/>
    <x v="7"/>
    <n v="1"/>
    <x v="53"/>
    <s v="001_25"/>
    <s v="SECRETARÍA PARTICULAR"/>
    <x v="4"/>
    <x v="4"/>
    <n v="4400"/>
    <s v="AYUDAS SOCIALES"/>
    <n v="4410"/>
    <s v="TRANSFERENCIAS, ASIGNACIONES, SUBSIDIOS Y OTRAS  AYUDAS"/>
    <x v="119"/>
    <x v="119"/>
    <n v="0"/>
    <s v="SIN DESCRIPCIÓN PARA DESTINOS 00"/>
    <n v="3799000"/>
    <n v="3799000"/>
    <n v="2668736"/>
    <n v="2668736"/>
    <n v="2668736"/>
    <n v="2547607"/>
    <n v="2337607"/>
    <n v="1130264"/>
    <m/>
    <m/>
    <n v="0"/>
    <n v="3799000"/>
    <n v="1130264"/>
  </r>
  <r>
    <s v="1.1-00-25"/>
    <x v="1"/>
    <s v="No"/>
    <x v="0"/>
    <n v="2"/>
    <x v="1"/>
    <n v="2.7"/>
    <x v="2"/>
    <s v="2.7.1"/>
    <x v="2"/>
    <s v="E"/>
    <s v="Actividades del sector público, que realiza en for"/>
    <s v="11_25"/>
    <x v="10"/>
    <n v="3"/>
    <x v="5"/>
    <n v="46"/>
    <x v="29"/>
    <s v="032_25"/>
    <s v="DIRECCIÓN DE GESTION DEL MEDIO AMBIENTE"/>
    <x v="4"/>
    <x v="4"/>
    <n v="4400"/>
    <s v="AYUDAS SOCIALES"/>
    <n v="4410"/>
    <s v="TRANSFERENCIAS, ASIGNACIONES, SUBSIDIOS Y OTRAS  AYUDAS"/>
    <x v="119"/>
    <x v="119"/>
    <n v="28"/>
    <s v="PROGRAMA DE APOYO A LADRILLEROS"/>
    <n v="450000"/>
    <n v="300000"/>
    <n v="357335.68"/>
    <n v="357335.68"/>
    <n v="357335.68"/>
    <n v="0"/>
    <n v="0"/>
    <n v="92664.320000000007"/>
    <m/>
    <m/>
    <n v="0"/>
    <n v="450000"/>
    <n v="92664.320000000007"/>
  </r>
  <r>
    <s v="1.1-00-25"/>
    <x v="1"/>
    <s v="No"/>
    <x v="0"/>
    <n v="3"/>
    <x v="2"/>
    <n v="3.1"/>
    <x v="9"/>
    <s v="3.1.1"/>
    <x v="12"/>
    <s v="E"/>
    <s v="Actividades del sector público, que realiza en for"/>
    <s v="12_25"/>
    <x v="9"/>
    <n v="7"/>
    <x v="4"/>
    <n v="52"/>
    <x v="51"/>
    <s v="036_25"/>
    <s v="DIRECCIÓN DE PROMOCIÓN ECONÓMICA"/>
    <x v="4"/>
    <x v="4"/>
    <n v="4400"/>
    <s v="AYUDAS SOCIALES"/>
    <n v="4410"/>
    <s v="TRANSFERENCIAS, ASIGNACIONES, SUBSIDIOS Y OTRAS  AYUDAS"/>
    <x v="119"/>
    <x v="119"/>
    <n v="0"/>
    <s v="SIN DESCRIPCIÓN PARA DESTINOS 00"/>
    <n v="8000000"/>
    <n v="0"/>
    <n v="0"/>
    <n v="0"/>
    <n v="0"/>
    <n v="0"/>
    <n v="0"/>
    <n v="8000000"/>
    <m/>
    <m/>
    <n v="0"/>
    <n v="8000000"/>
    <n v="8000000"/>
  </r>
  <r>
    <s v="1.1-00-25"/>
    <x v="1"/>
    <s v="No"/>
    <x v="0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4"/>
    <x v="4"/>
    <n v="4400"/>
    <s v="AYUDAS SOCIALES"/>
    <n v="4410"/>
    <s v="TRANSFERENCIAS, ASIGNACIONES, SUBSIDIOS Y OTRAS  AYUDAS"/>
    <x v="119"/>
    <x v="119"/>
    <n v="57"/>
    <s v="APOYO AL SECTOR PESQUERO"/>
    <n v="2200000"/>
    <n v="0"/>
    <n v="510000"/>
    <n v="510000"/>
    <n v="510000"/>
    <n v="510000"/>
    <n v="425000"/>
    <n v="1690000"/>
    <m/>
    <m/>
    <n v="0"/>
    <n v="2200000"/>
    <n v="1690000"/>
  </r>
  <r>
    <s v="1.1-00-25"/>
    <x v="1"/>
    <s v="No"/>
    <x v="0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4"/>
    <x v="4"/>
    <n v="4400"/>
    <s v="AYUDAS SOCIALES"/>
    <n v="4410"/>
    <s v="TRANSFERENCIAS, ASIGNACIONES, SUBSIDIOS Y OTRAS  AYUDAS"/>
    <x v="119"/>
    <x v="119"/>
    <n v="36"/>
    <s v="APOYO A LAS TRADICIONES"/>
    <n v="100000"/>
    <n v="100000"/>
    <n v="0"/>
    <n v="0"/>
    <n v="0"/>
    <n v="0"/>
    <n v="0"/>
    <n v="100000"/>
    <m/>
    <m/>
    <n v="0"/>
    <n v="100000"/>
    <n v="100000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2"/>
    <x v="54"/>
    <s v="031_25"/>
    <s v="DIRECCIÓN DE POLÍTICA SOCIAL"/>
    <x v="4"/>
    <x v="4"/>
    <n v="4400"/>
    <s v="AYUDAS SOCIALES"/>
    <n v="4420"/>
    <s v="TRANSFERENCIAS, ASIGNACIONES, SUBSIDIOS Y OTRAS  AYUDAS"/>
    <x v="120"/>
    <x v="120"/>
    <n v="0"/>
    <s v="SIN DESCRIPCIÓN PARA DESTINOS 00"/>
    <n v="200000"/>
    <n v="200000"/>
    <n v="102700"/>
    <n v="102700"/>
    <n v="102700"/>
    <n v="102700"/>
    <n v="102700"/>
    <n v="97300"/>
    <m/>
    <m/>
    <n v="0"/>
    <n v="200000"/>
    <n v="97300"/>
  </r>
  <r>
    <s v="1.1-00-25"/>
    <x v="1"/>
    <s v="No"/>
    <x v="0"/>
    <n v="2"/>
    <x v="1"/>
    <n v="2.5"/>
    <x v="10"/>
    <s v="2.5.1"/>
    <x v="14"/>
    <s v="S"/>
    <s v="Definidos en el Presupuesto de Egresos y los que s"/>
    <s v="10_25"/>
    <x v="1"/>
    <n v="0"/>
    <x v="2"/>
    <n v="40"/>
    <x v="25"/>
    <s v="031_25"/>
    <s v="DIRECCIÓN DE POLÍTICA SOCIAL"/>
    <x v="4"/>
    <x v="4"/>
    <n v="4400"/>
    <s v="AYUDAS SOCIALES"/>
    <n v="4430"/>
    <s v="TRANSFERENCIAS, ASIGNACIONES, SUBSIDIOS Y OTRAS  AYUDAS"/>
    <x v="121"/>
    <x v="121"/>
    <n v="0"/>
    <s v="SIN DESCRIPCIÓN PARA DESTINOS 00"/>
    <n v="3900000"/>
    <n v="3900000"/>
    <n v="1806397"/>
    <n v="1806397"/>
    <n v="1806397"/>
    <n v="796621"/>
    <n v="796621"/>
    <n v="2093603"/>
    <m/>
    <m/>
    <n v="0"/>
    <n v="3900000"/>
    <n v="2093603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4"/>
    <x v="4"/>
    <n v="4400"/>
    <s v="AYUDAS SOCIALES"/>
    <n v="4450"/>
    <s v="TRANSFERENCIAS, ASIGNACIONES, SUBSIDIOS Y OTRAS  AYUDAS"/>
    <x v="122"/>
    <x v="122"/>
    <n v="37"/>
    <s v="FIL"/>
    <n v="500000"/>
    <n v="500000"/>
    <n v="0"/>
    <n v="0"/>
    <n v="0"/>
    <n v="0"/>
    <n v="0"/>
    <n v="500000"/>
    <m/>
    <m/>
    <n v="0"/>
    <n v="500000"/>
    <n v="500000"/>
  </r>
  <r>
    <s v="1.1-00-25"/>
    <x v="1"/>
    <s v="No"/>
    <x v="0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4"/>
    <x v="4"/>
    <n v="4400"/>
    <s v="AYUDAS SOCIALES"/>
    <n v="4450"/>
    <s v="TRANSFERENCIAS, ASIGNACIONES, SUBSIDIOS Y OTRAS  AYUDAS"/>
    <x v="122"/>
    <x v="122"/>
    <n v="66"/>
    <s v="ENCHULEMOS JALISCO"/>
    <n v="8821054.0500000007"/>
    <n v="0"/>
    <n v="0"/>
    <n v="0"/>
    <n v="0"/>
    <n v="0"/>
    <n v="0"/>
    <n v="8821054.0500000007"/>
    <m/>
    <m/>
    <n v="0"/>
    <n v="8821054.0500000007"/>
    <n v="8821054.0500000007"/>
  </r>
  <r>
    <s v="1.1-00-25"/>
    <x v="1"/>
    <s v="No"/>
    <x v="0"/>
    <n v="2"/>
    <x v="1"/>
    <n v="2.7"/>
    <x v="2"/>
    <s v="2.7.1"/>
    <x v="2"/>
    <s v="E"/>
    <s v="Actividades del sector público, que realiza en for"/>
    <s v="01_25"/>
    <x v="17"/>
    <n v="4"/>
    <x v="7"/>
    <n v="1"/>
    <x v="53"/>
    <s v="001_25"/>
    <s v="SECRETARÍA PARTICULAR"/>
    <x v="4"/>
    <x v="4"/>
    <n v="4400"/>
    <s v="AYUDAS SOCIALES"/>
    <n v="4450"/>
    <s v="TRANSFERENCIAS, ASIGNACIONES, SUBSIDIOS Y OTRAS  AYUDAS"/>
    <x v="122"/>
    <x v="122"/>
    <n v="0"/>
    <s v="SIN DESCRIPCIÓN PARA DESTINOS 00"/>
    <n v="350000"/>
    <n v="910011.2"/>
    <n v="140000"/>
    <n v="140000"/>
    <n v="140000"/>
    <n v="140000"/>
    <n v="140000"/>
    <n v="210000"/>
    <m/>
    <m/>
    <n v="0"/>
    <n v="350000"/>
    <n v="210000"/>
  </r>
  <r>
    <s v="1.1-00-25"/>
    <x v="1"/>
    <s v="No"/>
    <x v="0"/>
    <n v="2"/>
    <x v="1"/>
    <n v="2.7"/>
    <x v="2"/>
    <s v="2.7.1"/>
    <x v="2"/>
    <s v="E"/>
    <s v="Actividades del sector público, que realiza en for"/>
    <s v="01_25"/>
    <x v="17"/>
    <n v="4"/>
    <x v="7"/>
    <n v="1"/>
    <x v="53"/>
    <s v="001_25"/>
    <s v="SECRETARÍA PARTICULAR"/>
    <x v="4"/>
    <x v="4"/>
    <n v="4400"/>
    <s v="AYUDAS SOCIALES"/>
    <n v="4450"/>
    <s v="TRANSFERENCIAS, ASIGNACIONES, SUBSIDIOS Y OTRAS  AYUDAS"/>
    <x v="122"/>
    <x v="122"/>
    <n v="38"/>
    <s v="ALDEA PASITOS"/>
    <n v="240000"/>
    <n v="179977.60000000001"/>
    <n v="200000"/>
    <n v="200000"/>
    <n v="200000"/>
    <n v="200000"/>
    <n v="200000"/>
    <n v="40000"/>
    <m/>
    <m/>
    <n v="0"/>
    <n v="240000"/>
    <n v="40000"/>
  </r>
  <r>
    <s v="1.1-00-25"/>
    <x v="1"/>
    <s v="No"/>
    <x v="0"/>
    <n v="2"/>
    <x v="1"/>
    <n v="2.7"/>
    <x v="2"/>
    <s v="2.7.1"/>
    <x v="2"/>
    <s v="E"/>
    <s v="Actividades del sector público, que realiza en for"/>
    <s v="01_25"/>
    <x v="17"/>
    <n v="4"/>
    <x v="7"/>
    <n v="1"/>
    <x v="53"/>
    <s v="001_25"/>
    <s v="SECRETARÍA PARTICULAR"/>
    <x v="4"/>
    <x v="4"/>
    <n v="4400"/>
    <s v="AYUDAS SOCIALES"/>
    <n v="4450"/>
    <s v="TRANSFERENCIAS, ASIGNACIONES, SUBSIDIOS Y OTRAS  AYUDAS"/>
    <x v="122"/>
    <x v="122"/>
    <n v="39"/>
    <s v="FESTIVAL DEL CINE EN GUADALAJARA"/>
    <n v="300000"/>
    <n v="300000"/>
    <n v="0"/>
    <n v="0"/>
    <n v="0"/>
    <n v="0"/>
    <n v="0"/>
    <n v="300000"/>
    <m/>
    <m/>
    <n v="0"/>
    <n v="300000"/>
    <n v="300000"/>
  </r>
  <r>
    <s v="1.1-00-25"/>
    <x v="1"/>
    <s v="No"/>
    <x v="0"/>
    <n v="2"/>
    <x v="1"/>
    <n v="2.7"/>
    <x v="2"/>
    <s v="2.7.1"/>
    <x v="2"/>
    <s v="E"/>
    <s v="Actividades del sector público, que realiza en for"/>
    <s v="01_25"/>
    <x v="17"/>
    <n v="4"/>
    <x v="7"/>
    <n v="1"/>
    <x v="53"/>
    <s v="001_25"/>
    <s v="SECRETARÍA PARTICULAR"/>
    <x v="4"/>
    <x v="4"/>
    <n v="4400"/>
    <s v="AYUDAS SOCIALES"/>
    <n v="4450"/>
    <s v="TRANSFERENCIAS, ASIGNACIONES, SUBSIDIOS Y OTRAS  AYUDAS"/>
    <x v="122"/>
    <x v="122"/>
    <n v="40"/>
    <s v="TELETON"/>
    <n v="1000000"/>
    <n v="1000011.2"/>
    <n v="1000000"/>
    <n v="1000000"/>
    <n v="1000000"/>
    <n v="1000000"/>
    <n v="1000000"/>
    <n v="0"/>
    <m/>
    <m/>
    <n v="0"/>
    <n v="1000000"/>
    <n v="0"/>
  </r>
  <r>
    <s v="1.1-00-25"/>
    <x v="1"/>
    <s v="No"/>
    <x v="0"/>
    <n v="2"/>
    <x v="1"/>
    <n v="2.7"/>
    <x v="2"/>
    <s v="2.7.1"/>
    <x v="2"/>
    <s v="E"/>
    <s v="Actividades del sector público, que realiza en for"/>
    <s v="01_25"/>
    <x v="17"/>
    <n v="4"/>
    <x v="7"/>
    <n v="1"/>
    <x v="53"/>
    <s v="001_25"/>
    <s v="SECRETARÍA PARTICULAR"/>
    <x v="4"/>
    <x v="4"/>
    <n v="4400"/>
    <s v="AYUDAS SOCIALES"/>
    <n v="4450"/>
    <s v="TRANSFERENCIAS, ASIGNACIONES, SUBSIDIOS Y OTRAS  AYUDAS"/>
    <x v="122"/>
    <x v="122"/>
    <n v="55"/>
    <s v="BIBLIOREFRI"/>
    <n v="60000"/>
    <n v="0"/>
    <n v="60000"/>
    <n v="60000"/>
    <n v="60000"/>
    <n v="60000"/>
    <n v="60000"/>
    <n v="0"/>
    <m/>
    <m/>
    <n v="0"/>
    <n v="60000"/>
    <n v="0"/>
  </r>
  <r>
    <s v="1.1-00-25"/>
    <x v="1"/>
    <s v="No"/>
    <x v="0"/>
    <n v="2"/>
    <x v="1"/>
    <n v="2.7"/>
    <x v="2"/>
    <s v="2.7.1"/>
    <x v="2"/>
    <s v="E"/>
    <s v="Actividades del sector público, que realiza en for"/>
    <s v="01_25"/>
    <x v="17"/>
    <n v="4"/>
    <x v="7"/>
    <n v="1"/>
    <x v="53"/>
    <s v="001_25"/>
    <s v="SECRETARÍA PARTICULAR"/>
    <x v="4"/>
    <x v="4"/>
    <n v="4400"/>
    <s v="AYUDAS SOCIALES"/>
    <n v="4450"/>
    <s v="TRANSFERENCIAS, ASIGNACIONES, SUBSIDIOS Y OTRAS  AYUDAS"/>
    <x v="122"/>
    <x v="122"/>
    <n v="63"/>
    <s v="FIESTAS DE OCTUBRE"/>
    <n v="500000"/>
    <n v="0"/>
    <n v="500000"/>
    <n v="500000"/>
    <n v="500000"/>
    <n v="500000"/>
    <n v="500000"/>
    <n v="0"/>
    <m/>
    <m/>
    <n v="0"/>
    <n v="500000"/>
    <n v="0"/>
  </r>
  <r>
    <s v="1.1-00-25"/>
    <x v="1"/>
    <s v="No"/>
    <x v="0"/>
    <n v="2"/>
    <x v="1"/>
    <n v="2.7"/>
    <x v="2"/>
    <s v="2.7.1"/>
    <x v="2"/>
    <s v="N"/>
    <s v="Desastres Naturales"/>
    <s v="01_25"/>
    <x v="17"/>
    <n v="4"/>
    <x v="7"/>
    <n v="2"/>
    <x v="55"/>
    <s v="001_25"/>
    <s v="SECRETARÍA PARTICULAR"/>
    <x v="4"/>
    <x v="4"/>
    <n v="4400"/>
    <s v="AYUDAS SOCIALES"/>
    <n v="4480"/>
    <s v="TRANSFERENCIAS, ASIGNACIONES, SUBSIDIOS Y OTRAS  AYUDAS"/>
    <x v="123"/>
    <x v="123"/>
    <n v="0"/>
    <s v="SIN DESCRIPCIÓN PARA DESTINOS 00"/>
    <n v="1361457.84"/>
    <n v="1000000"/>
    <n v="0"/>
    <n v="0"/>
    <n v="0"/>
    <n v="0"/>
    <n v="0"/>
    <n v="1361457.84"/>
    <m/>
    <m/>
    <n v="0"/>
    <n v="1361457.84"/>
    <n v="1361457.84"/>
  </r>
  <r>
    <s v="2.6-06-25"/>
    <x v="3"/>
    <s v="Si"/>
    <x v="0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2"/>
    <x v="2"/>
    <n v="3300"/>
    <s v="SERVICIOS PROFESIONALES, CIENTIFICOS, TECNICOS Y OTROS SERVICIOS"/>
    <n v="3360"/>
    <s v="SERVICIOS GENERALES"/>
    <x v="23"/>
    <x v="23"/>
    <n v="61"/>
    <s v="CREATHI"/>
    <n v="10000"/>
    <n v="0"/>
    <n v="0"/>
    <n v="0"/>
    <n v="0"/>
    <n v="0"/>
    <n v="0"/>
    <n v="10000"/>
    <m/>
    <m/>
    <n v="0"/>
    <n v="10000"/>
    <n v="10000"/>
  </r>
  <r>
    <s v="2.6-06-25"/>
    <x v="3"/>
    <s v="Si"/>
    <x v="0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2"/>
    <x v="2"/>
    <n v="3300"/>
    <s v="SERVICIOS PROFESIONALES, CIENTIFICOS, TECNICOS Y OTROS SERVICIOS"/>
    <n v="3390"/>
    <s v="SERVICIOS GENERALES"/>
    <x v="25"/>
    <x v="25"/>
    <n v="61"/>
    <s v="CREATHI"/>
    <n v="180000"/>
    <n v="0"/>
    <n v="0"/>
    <n v="0"/>
    <n v="0"/>
    <n v="0"/>
    <n v="0"/>
    <n v="180000"/>
    <n v="0"/>
    <n v="180000"/>
    <n v="-180000"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3"/>
    <x v="3"/>
    <n v="5100"/>
    <s v="MOBILIARIO Y EQUIPO DE ADMINISTRACION"/>
    <n v="5110"/>
    <s v="BIENES MUEBLES, INMUEBLES E INTANGIBLES"/>
    <x v="124"/>
    <x v="124"/>
    <n v="41"/>
    <s v="EQUIPAMIENTO DEL ARCHIVO MUNICIPAL"/>
    <n v="0"/>
    <n v="4000000"/>
    <n v="0"/>
    <n v="0"/>
    <n v="0"/>
    <n v="0"/>
    <n v="0"/>
    <n v="0"/>
    <m/>
    <m/>
    <n v="0"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100"/>
    <s v="MOBILIARIO Y EQUIPO DE ADMINISTRACION"/>
    <n v="5110"/>
    <s v="BIENES MUEBLES, INMUEBLES E INTANGIBLES"/>
    <x v="124"/>
    <x v="124"/>
    <n v="0"/>
    <s v="SIN DESCRIPCIÓN PARA DESTINOS 00"/>
    <n v="2911420.2"/>
    <n v="1500000"/>
    <n v="1911852.56"/>
    <n v="1911852.56"/>
    <n v="1911852.56"/>
    <n v="1911852.56"/>
    <n v="1911852.56"/>
    <n v="999567.64000000013"/>
    <m/>
    <m/>
    <n v="0"/>
    <n v="2911420.2"/>
    <n v="999567.64000000013"/>
  </r>
  <r>
    <s v="1.1-00-25"/>
    <x v="1"/>
    <s v="No"/>
    <x v="1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3"/>
    <x v="3"/>
    <n v="5100"/>
    <s v="MOBILIARIO Y EQUIPO DE ADMINISTRACION"/>
    <n v="5110"/>
    <s v="BIENES MUEBLES, INMUEBLES E INTANGIBLES"/>
    <x v="124"/>
    <x v="124"/>
    <n v="0"/>
    <s v="SIN DESCRIPCIÓN PARA DESTINOS 00"/>
    <n v="400000"/>
    <n v="500000"/>
    <n v="379658.69"/>
    <n v="0"/>
    <n v="0"/>
    <n v="0"/>
    <n v="0"/>
    <n v="20341.309999999998"/>
    <m/>
    <m/>
    <n v="0"/>
    <n v="400000"/>
    <n v="20341.309999999998"/>
  </r>
  <r>
    <s v="1.1-00-25"/>
    <x v="1"/>
    <s v="No"/>
    <x v="1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3"/>
    <x v="3"/>
    <n v="5100"/>
    <s v="MOBILIARIO Y EQUIPO DE ADMINISTRACION"/>
    <n v="5110"/>
    <s v="BIENES MUEBLES, INMUEBLES E INTANGIBLES"/>
    <x v="124"/>
    <x v="124"/>
    <n v="0"/>
    <s v="SIN DESCRIPCIÓN PARA DESTINOS 00"/>
    <n v="22700"/>
    <n v="0"/>
    <n v="22665.59"/>
    <n v="0"/>
    <n v="0"/>
    <n v="0"/>
    <n v="0"/>
    <n v="34.409999999999854"/>
    <m/>
    <m/>
    <n v="0"/>
    <n v="22700"/>
    <n v="34.409999999999854"/>
  </r>
  <r>
    <s v="2.6-06-25"/>
    <x v="3"/>
    <s v="Si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100"/>
    <s v="MOBILIARIO Y EQUIPO DE ADMINISTRACION"/>
    <n v="5110"/>
    <s v="BIENES MUEBLES, INMUEBLES E INTANGIBLES"/>
    <x v="124"/>
    <x v="124"/>
    <n v="61"/>
    <s v="CREATHI"/>
    <n v="0"/>
    <n v="0"/>
    <n v="0"/>
    <n v="0"/>
    <n v="0"/>
    <n v="0"/>
    <n v="0"/>
    <n v="0"/>
    <m/>
    <m/>
    <n v="0"/>
    <n v="0"/>
    <n v="0"/>
  </r>
  <r>
    <s v="2.6-06-25"/>
    <x v="3"/>
    <s v="Si"/>
    <x v="1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3"/>
    <x v="3"/>
    <n v="5100"/>
    <s v="MOBILIARIO Y EQUIPO DE ADMINISTRACION"/>
    <n v="5110"/>
    <s v="BIENES MUEBLES, INMUEBLES E INTANGIBLES"/>
    <x v="124"/>
    <x v="124"/>
    <n v="61"/>
    <s v="CREATHI"/>
    <n v="17500"/>
    <n v="0"/>
    <n v="15939.55"/>
    <n v="0"/>
    <n v="0"/>
    <n v="0"/>
    <n v="0"/>
    <n v="1560.4500000000007"/>
    <m/>
    <m/>
    <n v="0"/>
    <n v="17500"/>
    <n v="1560.4500000000007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100"/>
    <s v="MOBILIARIO Y EQUIPO DE ADMINISTRACION"/>
    <n v="5120"/>
    <s v="BIENES MUEBLES, INMUEBLES E INTANGIBLES"/>
    <x v="26"/>
    <x v="26"/>
    <n v="0"/>
    <s v="SIN DESCRIPCIÓN PARA DESTINOS 00"/>
    <n v="0"/>
    <n v="200000"/>
    <n v="0"/>
    <n v="0"/>
    <n v="0"/>
    <n v="0"/>
    <n v="0"/>
    <n v="0"/>
    <m/>
    <m/>
    <n v="0"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3"/>
    <x v="3"/>
    <n v="5100"/>
    <s v="MOBILIARIO Y EQUIPO DE ADMINISTRACION"/>
    <n v="5120"/>
    <s v="BIENES MUEBLES, INMUEBLES E INTANGIBLES"/>
    <x v="26"/>
    <x v="26"/>
    <n v="0"/>
    <s v="SIN DESCRIPCIÓN PARA DESTINOS 00"/>
    <n v="500000"/>
    <n v="500000"/>
    <n v="452748"/>
    <n v="452748"/>
    <n v="452748"/>
    <n v="452748"/>
    <n v="452748"/>
    <n v="47252"/>
    <m/>
    <m/>
    <n v="0"/>
    <n v="500000"/>
    <n v="47252"/>
  </r>
  <r>
    <s v="1.1-00-25"/>
    <x v="1"/>
    <s v="No"/>
    <x v="1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3"/>
    <x v="3"/>
    <n v="5100"/>
    <s v="MOBILIARIO Y EQUIPO DE ADMINISTRACION"/>
    <n v="5120"/>
    <s v="BIENES MUEBLES, INMUEBLES E INTANGIBLES"/>
    <x v="26"/>
    <x v="26"/>
    <n v="0"/>
    <s v="SIN DESCRIPCIÓN PARA DESTINOS 00"/>
    <n v="100000"/>
    <n v="0"/>
    <n v="22066.32"/>
    <n v="0"/>
    <n v="0"/>
    <n v="0"/>
    <n v="0"/>
    <n v="77933.679999999993"/>
    <m/>
    <m/>
    <n v="0"/>
    <n v="100000"/>
    <n v="77933.679999999993"/>
  </r>
  <r>
    <s v="2.6-06-25"/>
    <x v="3"/>
    <s v="Si"/>
    <x v="1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3"/>
    <x v="3"/>
    <n v="5100"/>
    <s v="MOBILIARIO Y EQUIPO DE ADMINISTRACION"/>
    <n v="5120"/>
    <s v="BIENES MUEBLES, INMUEBLES E INTANGIBLES"/>
    <x v="26"/>
    <x v="26"/>
    <n v="61"/>
    <s v="CREATHI"/>
    <n v="2500"/>
    <n v="0"/>
    <n v="0"/>
    <n v="0"/>
    <n v="0"/>
    <n v="0"/>
    <n v="0"/>
    <n v="2500"/>
    <m/>
    <m/>
    <n v="0"/>
    <n v="2500"/>
    <n v="2500"/>
  </r>
  <r>
    <s v="2.6-06-25"/>
    <x v="3"/>
    <s v="Si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100"/>
    <s v="MOBILIARIO Y EQUIPO DE ADMINISTRACION"/>
    <n v="5150"/>
    <s v="BIENES MUEBLES, INMUEBLES E INTANGIBLES"/>
    <x v="48"/>
    <x v="48"/>
    <n v="61"/>
    <s v="CREATHI"/>
    <n v="27000"/>
    <n v="0"/>
    <n v="25038.35"/>
    <n v="0"/>
    <n v="0"/>
    <n v="0"/>
    <n v="0"/>
    <n v="1961.6500000000015"/>
    <m/>
    <m/>
    <n v="0"/>
    <n v="27000"/>
    <n v="1961.6500000000015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3"/>
    <x v="3"/>
    <n v="5100"/>
    <s v="MOBILIARIO Y EQUIPO DE ADMINISTRACION"/>
    <n v="5150"/>
    <s v="BIENES MUEBLES, INMUEBLES E INTANGIBLES"/>
    <x v="48"/>
    <x v="48"/>
    <n v="0"/>
    <s v="SIN DESCRIPCIÓN PARA DESTINOS 00"/>
    <n v="568100"/>
    <n v="1000000"/>
    <n v="137808"/>
    <n v="137808"/>
    <n v="0"/>
    <n v="0"/>
    <n v="0"/>
    <n v="430292"/>
    <m/>
    <m/>
    <n v="0"/>
    <n v="568100"/>
    <n v="430292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3"/>
    <x v="3"/>
    <n v="5100"/>
    <s v="MOBILIARIO Y EQUIPO DE ADMINISTRACION"/>
    <n v="5150"/>
    <s v="BIENES MUEBLES, INMUEBLES E INTANGIBLES"/>
    <x v="48"/>
    <x v="48"/>
    <n v="0"/>
    <s v="SIN DESCRIPCIÓN PARA DESTINOS 00"/>
    <n v="1300"/>
    <n v="0"/>
    <n v="0"/>
    <n v="0"/>
    <n v="0"/>
    <n v="0"/>
    <n v="0"/>
    <n v="1300"/>
    <m/>
    <m/>
    <n v="0"/>
    <n v="1300"/>
    <n v="1300"/>
  </r>
  <r>
    <s v="2.6-05-25"/>
    <x v="7"/>
    <s v="Si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100"/>
    <s v="MOBILIARIO Y EQUIPO DE ADMINISTRACION"/>
    <n v="5150"/>
    <s v="BIENES MUEBLES, INMUEBLES E INTANGIBLES"/>
    <x v="48"/>
    <x v="48"/>
    <n v="59"/>
    <s v="ESTRATEGIA ALE"/>
    <n v="199670.06"/>
    <n v="0"/>
    <n v="99867.65"/>
    <n v="0"/>
    <n v="0"/>
    <n v="0"/>
    <n v="0"/>
    <n v="99802.41"/>
    <m/>
    <n v="199670.06"/>
    <n v="-199670.06"/>
    <n v="0"/>
    <n v="-99867.65"/>
  </r>
  <r>
    <s v="1.1-00-25"/>
    <x v="1"/>
    <s v="No"/>
    <x v="0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3"/>
    <x v="3"/>
    <n v="5100"/>
    <s v="MOBILIARIO Y EQUIPO DE ADMINISTRACION"/>
    <n v="5150"/>
    <s v="BIENES MUEBLES, INMUEBLES E INTANGIBLES"/>
    <x v="48"/>
    <x v="48"/>
    <n v="0"/>
    <s v="SIN DESCRIPCIÓN PARA DESTINOS 00"/>
    <n v="17700"/>
    <n v="0"/>
    <n v="17510.52"/>
    <n v="0"/>
    <n v="0"/>
    <n v="0"/>
    <n v="0"/>
    <n v="189.47999999999956"/>
    <m/>
    <m/>
    <n v="0"/>
    <n v="17700"/>
    <n v="189.47999999999956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100"/>
    <s v="MOBILIARIO Y EQUIPO DE ADMINISTRACION"/>
    <n v="5150"/>
    <s v="BIENES MUEBLES, INMUEBLES E INTANGIBLES"/>
    <x v="48"/>
    <x v="48"/>
    <n v="0"/>
    <s v="SIN DESCRIPCIÓN PARA DESTINOS 00"/>
    <n v="400000"/>
    <n v="0"/>
    <n v="298932"/>
    <n v="298932"/>
    <n v="298932"/>
    <n v="0"/>
    <n v="0"/>
    <n v="101068"/>
    <m/>
    <m/>
    <n v="0"/>
    <n v="400000"/>
    <n v="101068"/>
  </r>
  <r>
    <s v="2.6-06-25"/>
    <x v="3"/>
    <s v="Si"/>
    <x v="1"/>
    <n v="2"/>
    <x v="1"/>
    <n v="2.7"/>
    <x v="2"/>
    <s v="2.7.1"/>
    <x v="2"/>
    <s v="F"/>
    <s v="Actividades destinadas a la promoción y fomento de"/>
    <s v="10_25"/>
    <x v="1"/>
    <n v="0"/>
    <x v="2"/>
    <n v="65"/>
    <x v="2"/>
    <s v="048_25"/>
    <s v="DESPACHO DE LA COORDINACIÓN GENERAL DE C"/>
    <x v="3"/>
    <x v="3"/>
    <n v="5100"/>
    <s v="MOBILIARIO Y EQUIPO DE ADMINISTRACION"/>
    <n v="5190"/>
    <s v="BIENES MUEBLES, INMUEBLES E INTANGIBLES"/>
    <x v="125"/>
    <x v="125"/>
    <n v="61"/>
    <s v="CREATHI"/>
    <n v="18000"/>
    <n v="0"/>
    <n v="0"/>
    <n v="0"/>
    <n v="0"/>
    <n v="0"/>
    <n v="0"/>
    <n v="18000"/>
    <m/>
    <m/>
    <n v="0"/>
    <n v="18000"/>
    <n v="18000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3"/>
    <x v="3"/>
    <n v="5100"/>
    <s v="MOBILIARIO Y EQUIPO DE ADMINISTRACION"/>
    <n v="5190"/>
    <s v="BIENES MUEBLES, INMUEBLES E INTANGIBLES"/>
    <x v="125"/>
    <x v="125"/>
    <n v="0"/>
    <s v="SIN DESCRIPCIÓN PARA DESTINOS 00"/>
    <n v="418000"/>
    <n v="0"/>
    <n v="400303.01"/>
    <n v="400303.01"/>
    <n v="400303.01"/>
    <n v="42976.61"/>
    <n v="42976.61"/>
    <n v="17696.989999999991"/>
    <m/>
    <m/>
    <n v="0"/>
    <n v="418000"/>
    <n v="17696.989999999991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100"/>
    <s v="MOBILIARIO Y EQUIPO DE ADMINISTRACION"/>
    <n v="5190"/>
    <s v="BIENES MUEBLES, INMUEBLES E INTANGIBLES"/>
    <x v="125"/>
    <x v="125"/>
    <n v="0"/>
    <s v="SIN DESCRIPCIÓN PARA DESTINOS 00"/>
    <n v="4368.8"/>
    <n v="50000"/>
    <n v="4368.8"/>
    <n v="4368.8"/>
    <n v="4368.8"/>
    <n v="4368.8"/>
    <n v="4368.8"/>
    <n v="0"/>
    <m/>
    <m/>
    <n v="0"/>
    <n v="4368.8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13_25"/>
    <x v="18"/>
    <n v="5"/>
    <x v="0"/>
    <n v="54"/>
    <x v="56"/>
    <s v="038_25"/>
    <s v="DIRECCION DE ENLACE CON LA SECRETARIA DE"/>
    <x v="3"/>
    <x v="3"/>
    <n v="5100"/>
    <s v="MOBILIARIO Y EQUIPO DE ADMINISTRACION"/>
    <n v="5190"/>
    <s v="BIENES MUEBLES, INMUEBLES E INTANGIBLES"/>
    <x v="125"/>
    <x v="125"/>
    <n v="42"/>
    <s v="EXPEDICION DE PASAPORTES"/>
    <n v="0"/>
    <n v="4000000"/>
    <n v="0"/>
    <n v="0"/>
    <n v="0"/>
    <n v="0"/>
    <n v="0"/>
    <n v="0"/>
    <m/>
    <m/>
    <n v="0"/>
    <n v="0"/>
    <n v="0"/>
  </r>
  <r>
    <s v="1.1-00-25"/>
    <x v="1"/>
    <s v="No"/>
    <x v="1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3"/>
    <x v="3"/>
    <n v="5100"/>
    <s v="MOBILIARIO Y EQUIPO DE ADMINISTRACION"/>
    <n v="5190"/>
    <s v="BIENES MUEBLES, INMUEBLES E INTANGIBLES"/>
    <x v="125"/>
    <x v="125"/>
    <n v="0"/>
    <s v="SIN DESCRIPCIÓN PARA DESTINOS 00"/>
    <n v="30000"/>
    <n v="30000"/>
    <n v="0"/>
    <n v="0"/>
    <n v="0"/>
    <n v="0"/>
    <n v="0"/>
    <n v="30000"/>
    <m/>
    <m/>
    <n v="0"/>
    <n v="30000"/>
    <n v="30000"/>
  </r>
  <r>
    <s v="1.1-00-25"/>
    <x v="1"/>
    <s v="No"/>
    <x v="1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3"/>
    <x v="3"/>
    <n v="5100"/>
    <s v="MOBILIARIO Y EQUIPO DE ADMINISTRACION"/>
    <n v="5190"/>
    <s v="BIENES MUEBLES, INMUEBLES E INTANGIBLES"/>
    <x v="125"/>
    <x v="125"/>
    <n v="0"/>
    <s v="SIN DESCRIPCIÓN PARA DESTINOS 00"/>
    <n v="14000"/>
    <n v="0"/>
    <n v="13776.8"/>
    <n v="0"/>
    <n v="0"/>
    <n v="0"/>
    <n v="0"/>
    <n v="223.20000000000073"/>
    <m/>
    <m/>
    <n v="0"/>
    <n v="14000"/>
    <n v="223.20000000000073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100"/>
    <s v="MOBILIARIO Y EQUIPO DE ADMINISTRACION"/>
    <n v="5190"/>
    <s v="BIENES MUEBLES, INMUEBLES E INTANGIBLES"/>
    <x v="125"/>
    <x v="125"/>
    <n v="0"/>
    <s v="SIN DESCRIPCIÓN PARA DESTINOS 00"/>
    <n v="413214.06"/>
    <n v="450000"/>
    <n v="413214.06"/>
    <n v="413214.06"/>
    <n v="413214.06"/>
    <n v="0"/>
    <n v="0"/>
    <n v="0"/>
    <m/>
    <m/>
    <n v="0"/>
    <n v="413214.06"/>
    <n v="0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3"/>
    <x v="3"/>
    <n v="5200"/>
    <s v="MOBILIARIO Y EQUIPO EDUCACIONAL Y RECREATIVO"/>
    <n v="5210"/>
    <s v="BIENES MUEBLES, INMUEBLES E INTANGIBLES"/>
    <x v="126"/>
    <x v="126"/>
    <n v="0"/>
    <s v="SIN DESCRIPCIÓN PARA DESTINOS 00"/>
    <n v="12600"/>
    <n v="0"/>
    <n v="12057.99"/>
    <n v="12057.99"/>
    <n v="12057.99"/>
    <n v="12057.99"/>
    <n v="12057.99"/>
    <n v="542.01000000000022"/>
    <m/>
    <m/>
    <n v="0"/>
    <n v="12600"/>
    <n v="542.01000000000022"/>
  </r>
  <r>
    <s v="1.1-00-25"/>
    <x v="1"/>
    <s v="No"/>
    <x v="1"/>
    <n v="1"/>
    <x v="0"/>
    <n v="1.3"/>
    <x v="0"/>
    <s v="1.3.4"/>
    <x v="0"/>
    <s v="E"/>
    <s v="Actividades del sector público, que realiza en for"/>
    <s v="06_25"/>
    <x v="6"/>
    <n v="5"/>
    <x v="0"/>
    <n v="14"/>
    <x v="10"/>
    <s v="009_25"/>
    <s v="DESPACHO DE LA JEFATURA DE GABINETE"/>
    <x v="3"/>
    <x v="3"/>
    <n v="5200"/>
    <s v="MOBILIARIO Y EQUIPO EDUCACIONAL Y RECREATIVO"/>
    <n v="5210"/>
    <s v="BIENES MUEBLES, INMUEBLES E INTANGIBLES"/>
    <x v="126"/>
    <x v="126"/>
    <n v="0"/>
    <s v="SIN DESCRIPCIÓN PARA DESTINOS 00"/>
    <n v="670000"/>
    <n v="0"/>
    <n v="558348.02"/>
    <n v="0"/>
    <n v="0"/>
    <n v="0"/>
    <n v="0"/>
    <n v="111651.97999999998"/>
    <m/>
    <m/>
    <n v="0"/>
    <n v="670000"/>
    <n v="111651.97999999998"/>
  </r>
  <r>
    <s v="1.1-00-25"/>
    <x v="1"/>
    <s v="No"/>
    <x v="1"/>
    <n v="1"/>
    <x v="0"/>
    <n v="1.3"/>
    <x v="0"/>
    <s v="1.3.4"/>
    <x v="0"/>
    <s v="E"/>
    <s v="Actividades del sector público, que realiza en for"/>
    <s v="06_25"/>
    <x v="6"/>
    <n v="5"/>
    <x v="0"/>
    <n v="16"/>
    <x v="11"/>
    <s v="011_25"/>
    <s v="DIRECCIÓN DE RELACIONES PÚBLICAS"/>
    <x v="3"/>
    <x v="3"/>
    <n v="5200"/>
    <s v="MOBILIARIO Y EQUIPO EDUCACIONAL Y RECREATIVO"/>
    <n v="5210"/>
    <s v="BIENES MUEBLES, INMUEBLES E INTANGIBLES"/>
    <x v="126"/>
    <x v="126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1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3"/>
    <x v="3"/>
    <n v="5200"/>
    <s v="MOBILIARIO Y EQUIPO EDUCACIONAL Y RECREATIVO"/>
    <n v="5210"/>
    <s v="BIENES MUEBLES, INMUEBLES E INTANGIBLES"/>
    <x v="126"/>
    <x v="126"/>
    <n v="0"/>
    <s v="SIN DESCRIPCIÓN PARA DESTINOS 00"/>
    <n v="3000"/>
    <n v="0"/>
    <n v="2422.8000000000002"/>
    <n v="0"/>
    <n v="0"/>
    <n v="0"/>
    <n v="0"/>
    <n v="577.19999999999982"/>
    <m/>
    <m/>
    <n v="0"/>
    <n v="3000"/>
    <n v="577.19999999999982"/>
  </r>
  <r>
    <s v="1.1-00-25"/>
    <x v="1"/>
    <s v="No"/>
    <x v="1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3"/>
    <x v="3"/>
    <n v="5200"/>
    <s v="MOBILIARIO Y EQUIPO EDUCACIONAL Y RECREATIVO"/>
    <n v="5210"/>
    <s v="BIENES MUEBLES, INMUEBLES E INTANGIBLES"/>
    <x v="126"/>
    <x v="126"/>
    <n v="0"/>
    <s v="SIN DESCRIPCIÓN PARA DESTINOS 00"/>
    <n v="230000"/>
    <n v="0"/>
    <n v="230000"/>
    <n v="230000"/>
    <n v="230000"/>
    <n v="0"/>
    <n v="0"/>
    <n v="0"/>
    <m/>
    <m/>
    <n v="0"/>
    <n v="230000"/>
    <n v="0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200"/>
    <s v="MOBILIARIO Y EQUIPO EDUCACIONAL Y RECREATIVO"/>
    <n v="5210"/>
    <s v="BIENES MUEBLES, INMUEBLES E INTANGIBLES"/>
    <x v="126"/>
    <x v="126"/>
    <n v="0"/>
    <s v="SIN DESCRIPCIÓN PARA DESTINOS 00"/>
    <n v="689153"/>
    <n v="1000000"/>
    <n v="689152.93"/>
    <n v="689152.93"/>
    <n v="689152.93"/>
    <n v="0"/>
    <n v="0"/>
    <n v="6.9999999948777258E-2"/>
    <m/>
    <m/>
    <n v="0"/>
    <n v="689153"/>
    <n v="6.9999999948777258E-2"/>
  </r>
  <r>
    <s v="1.1-00-25"/>
    <x v="1"/>
    <s v="No"/>
    <x v="1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3"/>
    <x v="3"/>
    <n v="5200"/>
    <s v="MOBILIARIO Y EQUIPO EDUCACIONAL Y RECREATIVO"/>
    <n v="5230"/>
    <s v="BIENES MUEBLES, INMUEBLES E INTANGIBLES"/>
    <x v="127"/>
    <x v="127"/>
    <n v="0"/>
    <s v="SIN DESCRIPCIÓN PARA DESTINOS 00"/>
    <n v="76083"/>
    <n v="50000"/>
    <n v="74786.42"/>
    <n v="0"/>
    <n v="0"/>
    <n v="0"/>
    <n v="0"/>
    <n v="1296.5800000000017"/>
    <m/>
    <m/>
    <n v="0"/>
    <n v="76083"/>
    <n v="1296.5800000000017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200"/>
    <s v="MOBILIARIO Y EQUIPO EDUCACIONAL Y RECREATIVO"/>
    <n v="5230"/>
    <s v="BIENES MUEBLES, INMUEBLES E INTANGIBLES"/>
    <x v="127"/>
    <x v="127"/>
    <n v="0"/>
    <s v="SIN DESCRIPCIÓN PARA DESTINOS 00"/>
    <n v="0"/>
    <n v="200000"/>
    <n v="0"/>
    <n v="0"/>
    <n v="0"/>
    <n v="0"/>
    <n v="0"/>
    <n v="0"/>
    <m/>
    <m/>
    <n v="0"/>
    <n v="0"/>
    <n v="0"/>
  </r>
  <r>
    <s v="1.1-00-25"/>
    <x v="1"/>
    <s v="No"/>
    <x v="1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3"/>
    <x v="3"/>
    <n v="5300"/>
    <s v="EQUIPO E INSTRUMENTAL MEDICO Y DE LABORATORIO"/>
    <n v="5310"/>
    <s v="BIENES MUEBLES, INMUEBLES E INTANGIBLES"/>
    <x v="128"/>
    <x v="128"/>
    <n v="0"/>
    <s v="SIN DESCRIPCIÓN PARA DESTINOS 00"/>
    <n v="547000"/>
    <n v="500000"/>
    <n v="505551.2"/>
    <n v="0"/>
    <n v="0"/>
    <n v="0"/>
    <n v="0"/>
    <n v="41448.799999999988"/>
    <m/>
    <m/>
    <n v="0"/>
    <n v="547000"/>
    <n v="41448.799999999988"/>
  </r>
  <r>
    <s v="1.1-00-25"/>
    <x v="1"/>
    <s v="No"/>
    <x v="1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3"/>
    <x v="3"/>
    <n v="5300"/>
    <s v="EQUIPO E INSTRUMENTAL MEDICO Y DE LABORATORIO"/>
    <n v="5310"/>
    <s v="BIENES MUEBLES, INMUEBLES E INTANGIBLES"/>
    <x v="128"/>
    <x v="128"/>
    <n v="0"/>
    <s v="SIN DESCRIPCIÓN PARA DESTINOS 00"/>
    <n v="3850000"/>
    <n v="4000000"/>
    <n v="162018.51"/>
    <n v="5100.43"/>
    <n v="5100.43"/>
    <n v="5100.43"/>
    <n v="5100.43"/>
    <n v="3687981.49"/>
    <m/>
    <m/>
    <n v="0"/>
    <n v="3850000"/>
    <n v="3687981.49"/>
  </r>
  <r>
    <s v="1.1-00-25"/>
    <x v="1"/>
    <s v="No"/>
    <x v="1"/>
    <n v="3"/>
    <x v="2"/>
    <n v="3.2"/>
    <x v="7"/>
    <s v="3.2.1"/>
    <x v="10"/>
    <s v="S"/>
    <s v="Definidos en el Presupuesto de Egresos y los que s"/>
    <s v="12_25"/>
    <x v="9"/>
    <n v="7"/>
    <x v="4"/>
    <n v="51"/>
    <x v="21"/>
    <s v="035_25"/>
    <s v="DIRECCIÓN DE DESARROLLO RURAL"/>
    <x v="3"/>
    <x v="3"/>
    <n v="5300"/>
    <s v="EQUIPO E INSTRUMENTAL MEDICO Y DE LABORATORIO"/>
    <n v="5310"/>
    <s v="BIENES MUEBLES, INMUEBLES E INTANGIBLES"/>
    <x v="128"/>
    <x v="128"/>
    <n v="0"/>
    <s v="SIN DESCRIPCIÓN PARA DESTINOS 00"/>
    <n v="0"/>
    <n v="150000"/>
    <n v="0"/>
    <n v="0"/>
    <n v="0"/>
    <n v="0"/>
    <n v="0"/>
    <n v="0"/>
    <m/>
    <m/>
    <n v="0"/>
    <n v="0"/>
    <n v="0"/>
  </r>
  <r>
    <s v="1.1-00-25"/>
    <x v="1"/>
    <s v="No"/>
    <x v="1"/>
    <n v="3"/>
    <x v="2"/>
    <n v="3.7"/>
    <x v="6"/>
    <s v="3.7.1"/>
    <x v="8"/>
    <s v="E"/>
    <s v="Actividades del sector público, que realiza en for"/>
    <s v="12_25"/>
    <x v="9"/>
    <n v="7"/>
    <x v="4"/>
    <n v="53"/>
    <x v="19"/>
    <s v="037_25"/>
    <s v="DIRECCIÓN DE TURISMO Y PROMOCIÓN A LAS T"/>
    <x v="3"/>
    <x v="3"/>
    <n v="5300"/>
    <s v="EQUIPO E INSTRUMENTAL MEDICO Y DE LABORATORIO"/>
    <n v="5310"/>
    <s v="BIENES MUEBLES, INMUEBLES E INTANGIBLES"/>
    <x v="128"/>
    <x v="128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1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3"/>
    <x v="3"/>
    <n v="5300"/>
    <s v="EQUIPO E INSTRUMENTAL MEDICO Y DE LABORATORIO"/>
    <n v="5320"/>
    <s v="BIENES MUEBLES, INMUEBLES E INTANGIBLES"/>
    <x v="129"/>
    <x v="129"/>
    <n v="0"/>
    <s v="SIN DESCRIPCIÓN PARA DESTINOS 00"/>
    <n v="53000"/>
    <n v="100000"/>
    <n v="0"/>
    <n v="0"/>
    <n v="0"/>
    <n v="0"/>
    <n v="0"/>
    <n v="53000"/>
    <m/>
    <m/>
    <n v="0"/>
    <n v="53000"/>
    <n v="53000"/>
  </r>
  <r>
    <s v="1.1-00-25"/>
    <x v="1"/>
    <s v="No"/>
    <x v="1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3"/>
    <x v="3"/>
    <n v="5300"/>
    <s v="EQUIPO E INSTRUMENTAL MEDICO Y DE LABORATORIO"/>
    <n v="5320"/>
    <s v="BIENES MUEBLES, INMUEBLES E INTANGIBLES"/>
    <x v="129"/>
    <x v="129"/>
    <n v="0"/>
    <s v="SIN DESCRIPCIÓN PARA DESTINOS 00"/>
    <n v="1000000"/>
    <n v="1000000"/>
    <n v="152585.62"/>
    <n v="34800"/>
    <n v="34800"/>
    <n v="34800"/>
    <n v="34800"/>
    <n v="847414.38"/>
    <m/>
    <m/>
    <n v="0"/>
    <n v="1000000"/>
    <n v="847414.38"/>
  </r>
  <r>
    <s v="2.5-02-25"/>
    <x v="5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400"/>
    <s v="VEHICULOS Y EQUIPO DE TRANSPORTE"/>
    <n v="5410"/>
    <s v="BIENES MUEBLES, INMUEBLES E INTANGIBLES"/>
    <x v="130"/>
    <x v="130"/>
    <m/>
    <m/>
    <n v="0"/>
    <n v="0"/>
    <n v="0"/>
    <n v="0"/>
    <n v="0"/>
    <n v="0"/>
    <n v="0"/>
    <n v="0"/>
    <n v="20539635.069999933"/>
    <n v="0"/>
    <n v="20539635.069999933"/>
    <n v="20539635.069999933"/>
    <n v="20539635.069999933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400"/>
    <s v="VEHICULOS Y EQUIPO DE TRANSPORTE"/>
    <n v="5410"/>
    <s v="BIENES MUEBLES, INMUEBLES E INTANGIBLES"/>
    <x v="130"/>
    <x v="130"/>
    <n v="0"/>
    <s v="SIN DESCRIPCIÓN PARA DESTINOS 00"/>
    <n v="1100000"/>
    <n v="0"/>
    <n v="926418.78"/>
    <n v="0"/>
    <n v="0"/>
    <n v="0"/>
    <n v="0"/>
    <n v="173581.21999999997"/>
    <n v="5000000"/>
    <n v="0"/>
    <n v="5000000"/>
    <n v="6100000"/>
    <n v="5173581.22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600"/>
    <s v="MAQUINARIA, OTROS EQUIPOS Y HERRAMIENTAS"/>
    <n v="5610"/>
    <s v="BIENES MUEBLES, INMUEBLES E INTANGIBLES"/>
    <x v="131"/>
    <x v="131"/>
    <n v="0"/>
    <s v="SIN DESCRIPCIÓN PARA DESTINOS 00"/>
    <n v="1600000"/>
    <n v="0"/>
    <n v="1594608.99"/>
    <n v="0"/>
    <n v="0"/>
    <n v="0"/>
    <n v="0"/>
    <n v="5391.0100000000093"/>
    <m/>
    <m/>
    <n v="0"/>
    <n v="1600000"/>
    <n v="5391.0100000000093"/>
  </r>
  <r>
    <s v="1.1-00-25"/>
    <x v="1"/>
    <s v="No"/>
    <x v="1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3"/>
    <x v="3"/>
    <n v="5600"/>
    <s v="MAQUINARIA, OTROS EQUIPOS Y HERRAMIENTAS"/>
    <n v="5610"/>
    <s v="BIENES MUEBLES, INMUEBLES E INTANGIBLES"/>
    <x v="131"/>
    <x v="131"/>
    <n v="0"/>
    <s v="SIN DESCRIPCIÓN PARA DESTINOS 00"/>
    <n v="579000"/>
    <n v="196000"/>
    <n v="555620.38"/>
    <n v="555620.38"/>
    <n v="0"/>
    <n v="0"/>
    <n v="0"/>
    <n v="23379.619999999995"/>
    <m/>
    <m/>
    <n v="0"/>
    <n v="579000"/>
    <n v="23379.619999999995"/>
  </r>
  <r>
    <s v="1.1-00-25"/>
    <x v="1"/>
    <s v="No"/>
    <x v="1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3"/>
    <x v="3"/>
    <n v="5600"/>
    <s v="MAQUINARIA, OTROS EQUIPOS Y HERRAMIENTAS"/>
    <n v="5610"/>
    <s v="BIENES MUEBLES, INMUEBLES E INTANGIBLES"/>
    <x v="131"/>
    <x v="131"/>
    <n v="0"/>
    <s v="SIN DESCRIPCIÓN PARA DESTINOS 00"/>
    <n v="19000"/>
    <n v="0"/>
    <n v="16486.41"/>
    <n v="12687.5"/>
    <n v="0"/>
    <n v="0"/>
    <n v="0"/>
    <n v="2513.59"/>
    <m/>
    <m/>
    <n v="0"/>
    <n v="19000"/>
    <n v="2513.59"/>
  </r>
  <r>
    <s v="1.1-00-25"/>
    <x v="1"/>
    <s v="No"/>
    <x v="1"/>
    <n v="1"/>
    <x v="0"/>
    <n v="1.3"/>
    <x v="0"/>
    <s v="1.3.4"/>
    <x v="0"/>
    <s v="E"/>
    <s v="Actividades del sector público, que realiza en for"/>
    <s v="09_25"/>
    <x v="8"/>
    <n v="2"/>
    <x v="3"/>
    <n v="28"/>
    <x v="14"/>
    <s v="020_25"/>
    <s v="DIRECCIÓN DE RASTROS MUNICIPALES"/>
    <x v="3"/>
    <x v="3"/>
    <n v="5600"/>
    <s v="MAQUINARIA, OTROS EQUIPOS Y HERRAMIENTAS"/>
    <n v="5620"/>
    <s v="BIENES MUEBLES, INMUEBLES E INTANGIBLES"/>
    <x v="132"/>
    <x v="132"/>
    <n v="0"/>
    <s v="SIN DESCRIPCIÓN PARA DESTINOS 00"/>
    <n v="200000"/>
    <n v="200000"/>
    <n v="192143.93"/>
    <n v="192143.93"/>
    <n v="0"/>
    <n v="0"/>
    <n v="0"/>
    <n v="7856.070000000007"/>
    <m/>
    <m/>
    <n v="0"/>
    <n v="200000"/>
    <n v="7856.070000000007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600"/>
    <s v="MAQUINARIA, OTROS EQUIPOS Y HERRAMIENTAS"/>
    <n v="5640"/>
    <s v="BIENES MUEBLES, INMUEBLES E INTANGIBLES"/>
    <x v="133"/>
    <x v="133"/>
    <n v="0"/>
    <s v="SIN DESCRIPCIÓN PARA DESTINOS 00"/>
    <n v="250000"/>
    <n v="150000"/>
    <n v="248148.34"/>
    <n v="248148.34"/>
    <n v="0"/>
    <n v="0"/>
    <n v="0"/>
    <n v="1851.6600000000035"/>
    <m/>
    <m/>
    <n v="0"/>
    <n v="250000"/>
    <n v="1851.6600000000035"/>
  </r>
  <r>
    <s v="1.1-00-25"/>
    <x v="1"/>
    <s v="No"/>
    <x v="1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3"/>
    <x v="3"/>
    <n v="5600"/>
    <s v="MAQUINARIA, OTROS EQUIPOS Y HERRAMIENTAS"/>
    <n v="5640"/>
    <s v="BIENES MUEBLES, INMUEBLES E INTANGIBLES"/>
    <x v="133"/>
    <x v="133"/>
    <n v="0"/>
    <s v="SIN DESCRIPCIÓN PARA DESTINOS 00"/>
    <n v="300000"/>
    <n v="100000"/>
    <n v="0"/>
    <n v="0"/>
    <n v="0"/>
    <n v="0"/>
    <n v="0"/>
    <n v="300000"/>
    <m/>
    <m/>
    <n v="0"/>
    <n v="300000"/>
    <n v="300000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3"/>
    <x v="3"/>
    <n v="5600"/>
    <s v="MAQUINARIA, OTROS EQUIPOS Y HERRAMIENTAS"/>
    <n v="5650"/>
    <s v="BIENES MUEBLES, INMUEBLES E INTANGIBLES"/>
    <x v="134"/>
    <x v="134"/>
    <n v="0"/>
    <s v="SIN DESCRIPCIÓN PARA DESTINOS 00"/>
    <n v="1394101.07"/>
    <n v="112250.88"/>
    <n v="1387302"/>
    <n v="0"/>
    <n v="0"/>
    <n v="0"/>
    <n v="0"/>
    <n v="6799.0700000000652"/>
    <n v="355000"/>
    <n v="0"/>
    <n v="355000"/>
    <n v="1749101.07"/>
    <n v="361799.07000000007"/>
  </r>
  <r>
    <s v="1.1-00-25"/>
    <x v="1"/>
    <s v="No"/>
    <x v="1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3"/>
    <x v="3"/>
    <n v="5600"/>
    <s v="MAQUINARIA, OTROS EQUIPOS Y HERRAMIENTAS"/>
    <n v="5660"/>
    <s v="BIENES MUEBLES, INMUEBLES E INTANGIBLES"/>
    <x v="135"/>
    <x v="135"/>
    <n v="0"/>
    <s v="SIN DESCRIPCIÓN PARA DESTINOS 00"/>
    <n v="500000"/>
    <n v="500000"/>
    <n v="499944.75"/>
    <n v="499944.75"/>
    <n v="499944.75"/>
    <n v="0"/>
    <n v="0"/>
    <n v="55.25"/>
    <m/>
    <m/>
    <n v="0"/>
    <n v="500000"/>
    <n v="55.25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3"/>
    <x v="3"/>
    <n v="5600"/>
    <s v="MAQUINARIA, OTROS EQUIPOS Y HERRAMIENTAS"/>
    <n v="5660"/>
    <s v="BIENES MUEBLES, INMUEBLES E INTANGIBLES"/>
    <x v="135"/>
    <x v="135"/>
    <n v="0"/>
    <s v="SIN DESCRIPCIÓN PARA DESTINOS 00"/>
    <n v="0"/>
    <n v="0"/>
    <n v="0"/>
    <n v="0"/>
    <n v="0"/>
    <n v="0"/>
    <n v="0"/>
    <n v="0"/>
    <n v="485000"/>
    <n v="0"/>
    <n v="485000"/>
    <n v="485000"/>
    <n v="485000"/>
  </r>
  <r>
    <s v="1.1-00-25"/>
    <x v="1"/>
    <s v="No"/>
    <x v="0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3"/>
    <x v="3"/>
    <n v="5600"/>
    <s v="MAQUINARIA, OTROS EQUIPOS Y HERRAMIENTAS"/>
    <n v="5660"/>
    <s v="EQUIPOS DE GENERACIÓN ELÉCTRICA, APARATOS Y ACCESORIOS ELÉCTRICOS"/>
    <x v="136"/>
    <x v="136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9_25"/>
    <x v="8"/>
    <n v="2"/>
    <x v="3"/>
    <n v="25"/>
    <x v="13"/>
    <s v="017_25"/>
    <s v="DIRECCIÓN ADMINISTRATIVA"/>
    <x v="3"/>
    <x v="3"/>
    <n v="5600"/>
    <s v="MAQUINARIA, OTROS EQUIPOS Y HERRAMIENTAS"/>
    <n v="5670"/>
    <s v="BIENES MUEBLES, INMUEBLES E INTANGIBLES"/>
    <x v="137"/>
    <x v="137"/>
    <n v="0"/>
    <s v="SIN DESCRIPCIÓN PARA DESTINOS 00"/>
    <n v="4617000"/>
    <n v="2300000"/>
    <n v="2939290"/>
    <n v="2939290"/>
    <n v="2939290"/>
    <n v="0"/>
    <n v="0"/>
    <n v="1677710"/>
    <n v="0"/>
    <n v="1360756.42"/>
    <n v="-1360756.42"/>
    <n v="3256243.58"/>
    <n v="316953.58000000007"/>
  </r>
  <r>
    <s v="1.1-00-25"/>
    <x v="1"/>
    <s v="No"/>
    <x v="1"/>
    <n v="2"/>
    <x v="1"/>
    <n v="2.5"/>
    <x v="10"/>
    <s v="2.5.1"/>
    <x v="14"/>
    <s v="S"/>
    <s v="Definidos en el Presupuesto de Egresos y los que s"/>
    <s v="10_25"/>
    <x v="1"/>
    <n v="0"/>
    <x v="2"/>
    <n v="40"/>
    <x v="25"/>
    <s v="031_25"/>
    <s v="DIRECCIÓN DE POLÍTICA SOCIAL"/>
    <x v="3"/>
    <x v="3"/>
    <n v="5600"/>
    <s v="MAQUINARIA, OTROS EQUIPOS Y HERRAMIENTAS"/>
    <n v="5670"/>
    <s v="BIENES MUEBLES, INMUEBLES E INTANGIBLES"/>
    <x v="137"/>
    <x v="137"/>
    <n v="0"/>
    <s v="SIN DESCRIPCIÓN PARA DESTINOS 00"/>
    <n v="200000"/>
    <n v="500000"/>
    <n v="185343"/>
    <n v="0"/>
    <n v="0"/>
    <n v="0"/>
    <n v="0"/>
    <n v="14657"/>
    <m/>
    <m/>
    <n v="0"/>
    <n v="200000"/>
    <n v="14657"/>
  </r>
  <r>
    <s v="1.1-00-25"/>
    <x v="1"/>
    <s v="No"/>
    <x v="1"/>
    <n v="2"/>
    <x v="1"/>
    <n v="2.7"/>
    <x v="2"/>
    <s v="2.7.1"/>
    <x v="2"/>
    <s v="S"/>
    <s v="Definidos en el Presupuesto de Egresos y los que s"/>
    <s v="10_25"/>
    <x v="1"/>
    <n v="0"/>
    <x v="2"/>
    <n v="41"/>
    <x v="8"/>
    <s v="031_25"/>
    <s v="DIRECCIÓN DE POLÍTICA SOCIAL"/>
    <x v="3"/>
    <x v="3"/>
    <n v="5600"/>
    <s v="MAQUINARIA, OTROS EQUIPOS Y HERRAMIENTAS"/>
    <n v="5670"/>
    <s v="BIENES MUEBLES, INMUEBLES E INTANGIBLES"/>
    <x v="137"/>
    <x v="137"/>
    <n v="0"/>
    <s v="SIN DESCRIPCIÓN PARA DESTINOS 00"/>
    <n v="322100"/>
    <n v="0"/>
    <n v="0"/>
    <n v="0"/>
    <n v="0"/>
    <n v="0"/>
    <n v="0"/>
    <n v="322100"/>
    <m/>
    <m/>
    <n v="0"/>
    <n v="322100"/>
    <n v="322100"/>
  </r>
  <r>
    <s v="1.1-00-25"/>
    <x v="1"/>
    <s v="No"/>
    <x v="1"/>
    <n v="2"/>
    <x v="1"/>
    <n v="2.7"/>
    <x v="2"/>
    <s v="2.7.1"/>
    <x v="2"/>
    <s v="F"/>
    <s v="Actividades destinadas a la promoción y fomento de"/>
    <s v="10_25"/>
    <x v="1"/>
    <n v="0"/>
    <x v="2"/>
    <n v="36"/>
    <x v="17"/>
    <s v="028_25"/>
    <s v="DIRECCIÓN DE RED DE BASES Y COLMENAS"/>
    <x v="3"/>
    <x v="3"/>
    <n v="5600"/>
    <s v="MAQUINARIA, OTROS EQUIPOS Y HERRAMIENTAS"/>
    <n v="5670"/>
    <s v="BIENES MUEBLES, INMUEBLES E INTANGIBLES"/>
    <x v="137"/>
    <x v="137"/>
    <n v="0"/>
    <s v="SIN DESCRIPCIÓN PARA DESTINOS 00"/>
    <n v="31000"/>
    <n v="50000"/>
    <n v="24766.51"/>
    <n v="24766.51"/>
    <n v="15974.99"/>
    <n v="15974.99"/>
    <n v="15974.99"/>
    <n v="6233.4900000000016"/>
    <m/>
    <m/>
    <n v="0"/>
    <n v="31000"/>
    <n v="6233.4900000000016"/>
  </r>
  <r>
    <s v="1.1-00-25"/>
    <x v="1"/>
    <s v="No"/>
    <x v="1"/>
    <n v="3"/>
    <x v="2"/>
    <n v="3.1"/>
    <x v="9"/>
    <s v="3.1.1"/>
    <x v="12"/>
    <s v="E"/>
    <s v="Actividades del sector público, que realiza en for"/>
    <s v="12_25"/>
    <x v="9"/>
    <n v="7"/>
    <x v="4"/>
    <n v="50"/>
    <x v="23"/>
    <s v="034_25"/>
    <s v="DESPACHO DE LA COORDINACIÓN GENERAL DE P"/>
    <x v="3"/>
    <x v="3"/>
    <n v="5600"/>
    <s v="MAQUINARIA, OTROS EQUIPOS Y HERRAMIENTAS"/>
    <n v="5670"/>
    <s v="BIENES MUEBLES, INMUEBLES E INTANGIBLES"/>
    <x v="137"/>
    <x v="137"/>
    <n v="0"/>
    <s v="SIN DESCRIPCIÓN PARA DESTINOS 00"/>
    <n v="43917"/>
    <n v="170000"/>
    <n v="43916.25"/>
    <n v="0"/>
    <n v="0"/>
    <n v="0"/>
    <n v="0"/>
    <n v="0.75"/>
    <m/>
    <m/>
    <n v="0"/>
    <n v="43917"/>
    <n v="0.75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4"/>
    <s v="007_25"/>
    <s v="DIRECCIÓN DE ADMINISTRACIÓN"/>
    <x v="3"/>
    <x v="3"/>
    <n v="5600"/>
    <s v="MAQUINARIA, OTROS EQUIPOS Y HERRAMIENTAS"/>
    <n v="5690"/>
    <s v="BIENES MUEBLES, INMUEBLES E INTANGIBLES"/>
    <x v="138"/>
    <x v="138"/>
    <n v="0"/>
    <s v="SIN DESCRIPCIÓN PARA DESTINOS 00"/>
    <n v="0"/>
    <n v="0"/>
    <n v="0"/>
    <n v="0"/>
    <n v="0"/>
    <n v="0"/>
    <n v="0"/>
    <n v="0"/>
    <m/>
    <m/>
    <n v="0"/>
    <n v="0"/>
    <n v="0"/>
  </r>
  <r>
    <s v="1.1-00-25"/>
    <x v="1"/>
    <s v="No"/>
    <x v="1"/>
    <n v="1"/>
    <x v="0"/>
    <n v="1.7"/>
    <x v="1"/>
    <s v="1.7.2"/>
    <x v="4"/>
    <s v="E"/>
    <s v="Actividades del sector público, que realiza en for"/>
    <s v="08_25"/>
    <x v="5"/>
    <n v="6"/>
    <x v="1"/>
    <n v="22"/>
    <x v="27"/>
    <s v="015_25"/>
    <s v="DIRECCIÓN DE PROTECCIÓN CIVIL Y BOMBEROS"/>
    <x v="3"/>
    <x v="3"/>
    <n v="5600"/>
    <s v="MAQUINARIA, OTROS EQUIPOS Y HERRAMIENTAS"/>
    <n v="5690"/>
    <s v="BIENES MUEBLES, INMUEBLES E INTANGIBLES"/>
    <x v="138"/>
    <x v="138"/>
    <n v="0"/>
    <s v="SIN DESCRIPCIÓN PARA DESTINOS 00"/>
    <n v="2000000"/>
    <n v="2000000"/>
    <n v="1983720"/>
    <n v="1983720"/>
    <n v="1983720"/>
    <n v="1983720"/>
    <n v="1983720"/>
    <n v="16280"/>
    <m/>
    <m/>
    <n v="0"/>
    <n v="2000000"/>
    <n v="16280"/>
  </r>
  <r>
    <s v="1.1-00-25"/>
    <x v="1"/>
    <s v="No"/>
    <x v="1"/>
    <n v="2"/>
    <x v="1"/>
    <n v="2.1"/>
    <x v="4"/>
    <s v="2.1.5"/>
    <x v="9"/>
    <s v="R"/>
    <s v="Solamente actividades específicas, distintas a las"/>
    <s v="09_25"/>
    <x v="8"/>
    <n v="3"/>
    <x v="5"/>
    <n v="30"/>
    <x v="20"/>
    <s v="022_25"/>
    <s v="UNIDAD DE ACOPIO Y SALUD ANIMAL TLAJOMUL"/>
    <x v="3"/>
    <x v="3"/>
    <n v="5600"/>
    <s v="MAQUINARIA, OTROS EQUIPOS Y HERRAMIENTAS"/>
    <n v="5690"/>
    <s v="BIENES MUEBLES, INMUEBLES E INTANGIBLES"/>
    <x v="138"/>
    <x v="138"/>
    <n v="0"/>
    <s v="SIN DESCRIPCIÓN PARA DESTINOS 00"/>
    <n v="200000"/>
    <n v="200000"/>
    <n v="0"/>
    <n v="0"/>
    <n v="0"/>
    <n v="0"/>
    <n v="0"/>
    <n v="200000"/>
    <m/>
    <m/>
    <n v="0"/>
    <n v="200000"/>
    <n v="200000"/>
  </r>
  <r>
    <s v="1.1-00-25"/>
    <x v="1"/>
    <s v="No"/>
    <x v="1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3"/>
    <x v="3"/>
    <n v="5600"/>
    <s v="MAQUINARIA, OTROS EQUIPOS Y HERRAMIENTAS"/>
    <n v="5690"/>
    <s v="BIENES MUEBLES, INMUEBLES E INTANGIBLES"/>
    <x v="138"/>
    <x v="138"/>
    <n v="50"/>
    <s v="CISTERNAS"/>
    <n v="900000"/>
    <n v="0"/>
    <n v="706213.93"/>
    <n v="706213.93"/>
    <n v="0"/>
    <n v="0"/>
    <n v="0"/>
    <n v="193786.06999999995"/>
    <m/>
    <m/>
    <n v="0"/>
    <n v="900000"/>
    <n v="193786.06999999995"/>
  </r>
  <r>
    <s v="1.1-00-25"/>
    <x v="1"/>
    <s v="No"/>
    <x v="1"/>
    <n v="2"/>
    <x v="1"/>
    <n v="2.2000000000000002"/>
    <x v="8"/>
    <s v="2.2.7"/>
    <x v="11"/>
    <s v="E"/>
    <s v="Actividades del sector público, que realiza en for"/>
    <s v="11_25"/>
    <x v="10"/>
    <n v="1"/>
    <x v="6"/>
    <n v="63"/>
    <x v="26"/>
    <s v="045_25"/>
    <s v="DIRECCIÓN DE INFRAESTRUCTURA HIDRÁULICA"/>
    <x v="3"/>
    <x v="3"/>
    <n v="5600"/>
    <s v="MAQUINARIA, OTROS EQUIPOS Y HERRAMIENTAS"/>
    <n v="5690"/>
    <s v="BIENES MUEBLES, INMUEBLES E INTANGIBLES"/>
    <x v="138"/>
    <x v="138"/>
    <n v="56"/>
    <s v="C5"/>
    <n v="0"/>
    <n v="0"/>
    <n v="0"/>
    <n v="0"/>
    <n v="0"/>
    <n v="0"/>
    <n v="0"/>
    <n v="0"/>
    <m/>
    <m/>
    <n v="0"/>
    <n v="0"/>
    <n v="0"/>
  </r>
  <r>
    <s v="1.1-00-25"/>
    <x v="1"/>
    <s v="No"/>
    <x v="1"/>
    <n v="2"/>
    <x v="1"/>
    <n v="2.2999999999999998"/>
    <x v="5"/>
    <s v="2.3.1"/>
    <x v="7"/>
    <s v="E"/>
    <s v="Actividades del sector público, que realiza en for"/>
    <s v="08_25"/>
    <x v="5"/>
    <n v="2"/>
    <x v="3"/>
    <n v="24"/>
    <x v="16"/>
    <s v="016_25"/>
    <s v="DIRECCIÓN DE SALUD PÚBLICA"/>
    <x v="3"/>
    <x v="3"/>
    <n v="5600"/>
    <s v="MAQUINARIA, OTROS EQUIPOS Y HERRAMIENTAS"/>
    <n v="5690"/>
    <s v="BIENES MUEBLES, INMUEBLES E INTANGIBLES"/>
    <x v="138"/>
    <x v="138"/>
    <n v="0"/>
    <s v="SIN DESCRIPCIÓN PARA DESTINOS 00"/>
    <n v="0"/>
    <n v="50000"/>
    <n v="0"/>
    <n v="0"/>
    <n v="0"/>
    <n v="0"/>
    <n v="0"/>
    <n v="0"/>
    <m/>
    <m/>
    <n v="0"/>
    <n v="0"/>
    <n v="0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3"/>
    <x v="3"/>
    <n v="5600"/>
    <s v="MAQUINARIA, OTROS EQUIPOS Y HERRAMIENTAS"/>
    <n v="5690"/>
    <s v="BIENES MUEBLES, INMUEBLES E INTANGIBLES"/>
    <x v="138"/>
    <x v="138"/>
    <n v="0"/>
    <s v="SIN DESCRIPCIÓN PARA DESTINOS 00"/>
    <n v="20000000"/>
    <n v="250000"/>
    <n v="20000000"/>
    <n v="20000000"/>
    <n v="0"/>
    <n v="0"/>
    <n v="0"/>
    <n v="0"/>
    <m/>
    <m/>
    <n v="0"/>
    <n v="20000000"/>
    <n v="0"/>
  </r>
  <r>
    <s v="1.1-00-25"/>
    <x v="1"/>
    <s v="No"/>
    <x v="1"/>
    <n v="2"/>
    <x v="1"/>
    <n v="2.7"/>
    <x v="2"/>
    <s v="2.7.1"/>
    <x v="2"/>
    <s v="E"/>
    <s v="Actividades del sector público, que realiza en for"/>
    <s v="11_25"/>
    <x v="10"/>
    <n v="3"/>
    <x v="5"/>
    <n v="46"/>
    <x v="29"/>
    <s v="032_25"/>
    <s v="DIRECCIÓN DE GESTION DEL MEDIO AMBIENTE"/>
    <x v="3"/>
    <x v="3"/>
    <n v="5700"/>
    <s v="ACTIVOS BIOLOGICOS"/>
    <n v="5780"/>
    <s v="BIENES MUEBLES, INMUEBLES E INTANGIBLES"/>
    <x v="139"/>
    <x v="139"/>
    <n v="0"/>
    <s v="SIN DESCRIPCIÓN PARA DESTINOS 00"/>
    <n v="200000"/>
    <n v="200000"/>
    <n v="199770"/>
    <n v="0"/>
    <n v="0"/>
    <n v="0"/>
    <n v="0"/>
    <n v="230"/>
    <m/>
    <m/>
    <n v="0"/>
    <n v="200000"/>
    <n v="230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3"/>
    <x v="3"/>
    <n v="5800"/>
    <s v="BIENES INMUEBLES"/>
    <n v="5810"/>
    <s v="BIENES MUEBLES, INMUEBLES E INTANGIBLES"/>
    <x v="140"/>
    <x v="140"/>
    <n v="63"/>
    <s v="RECONOCIMIENTO CONTRA DERECHOS"/>
    <n v="8443490"/>
    <n v="0"/>
    <n v="3507496"/>
    <n v="3507496"/>
    <n v="3507496"/>
    <n v="3507496"/>
    <n v="3507496"/>
    <n v="4935994"/>
    <m/>
    <m/>
    <n v="0"/>
    <n v="8443490"/>
    <n v="4935994"/>
  </r>
  <r>
    <s v="1.1-00-25"/>
    <x v="1"/>
    <s v="No"/>
    <x v="1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3"/>
    <x v="3"/>
    <n v="5800"/>
    <s v="BIENES INMUEBLES"/>
    <n v="5810"/>
    <s v="BIENES MUEBLES, INMUEBLES E INTANGIBLES"/>
    <x v="140"/>
    <x v="140"/>
    <n v="0"/>
    <s v="SIN DESCRIPCIÓN PARA DESTINOS 00"/>
    <n v="0"/>
    <n v="10000000"/>
    <n v="0"/>
    <n v="0"/>
    <n v="0"/>
    <n v="0"/>
    <n v="0"/>
    <n v="0"/>
    <m/>
    <m/>
    <n v="0"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3"/>
    <x v="3"/>
    <n v="5800"/>
    <s v="BIENES INMUEBLES"/>
    <n v="5810"/>
    <s v="BIENES MUEBLES, INMUEBLES E INTANGIBLES"/>
    <x v="140"/>
    <x v="140"/>
    <n v="46"/>
    <s v="RECONOCIMIENTO CONTRA DERECHOS"/>
    <n v="103734.1"/>
    <n v="0"/>
    <n v="103734.1"/>
    <n v="103734.1"/>
    <n v="103734.1"/>
    <n v="103734.1"/>
    <n v="103734.1"/>
    <n v="0"/>
    <m/>
    <m/>
    <n v="0"/>
    <n v="103734.1"/>
    <n v="0"/>
  </r>
  <r>
    <s v="1.1-14-25"/>
    <x v="16"/>
    <s v="No"/>
    <x v="1"/>
    <n v="1"/>
    <x v="0"/>
    <n v="1.3"/>
    <x v="0"/>
    <s v="1.3.4"/>
    <x v="0"/>
    <s v="E"/>
    <s v="Actividades del sector público, que realiza en for"/>
    <s v="02_25"/>
    <x v="4"/>
    <n v="5"/>
    <x v="0"/>
    <n v="3"/>
    <x v="6"/>
    <s v="002_25"/>
    <s v="DIRECCIÓN EJECUTIVA DE LA SECRETARIA GEN"/>
    <x v="3"/>
    <x v="3"/>
    <n v="5800"/>
    <s v="BIENES INMUEBLES"/>
    <n v="5810"/>
    <s v="BIENES MUEBLES, INMUEBLES E INTANGIBLES"/>
    <x v="140"/>
    <x v="140"/>
    <n v="62"/>
    <s v="CENTROS ADMINISTRATIVOS"/>
    <n v="45000000"/>
    <n v="0"/>
    <n v="15756247.5"/>
    <n v="15756247.5"/>
    <n v="15756247.5"/>
    <n v="15756247.5"/>
    <n v="0"/>
    <n v="29243752.5"/>
    <m/>
    <m/>
    <n v="0"/>
    <n v="45000000"/>
    <n v="29243752.5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3"/>
    <x v="3"/>
    <n v="5900"/>
    <s v="ACTIVOS INTANGIBLES"/>
    <n v="5910"/>
    <s v="BIENES MUEBLES, INMUEBLES E INTANGIBLES"/>
    <x v="141"/>
    <x v="141"/>
    <n v="0"/>
    <s v="SIN DESCRIPCIÓN PARA DESTINOS 00"/>
    <n v="2644510"/>
    <n v="2008000"/>
    <n v="2644510"/>
    <n v="7830"/>
    <n v="7830"/>
    <n v="7830"/>
    <n v="7830"/>
    <n v="0"/>
    <m/>
    <m/>
    <n v="0"/>
    <n v="2644510"/>
    <n v="0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900"/>
    <s v="ACTIVOS INTANGIBLES"/>
    <n v="5910"/>
    <s v="BIENES MUEBLES, INMUEBLES E INTANGIBLES"/>
    <x v="141"/>
    <x v="141"/>
    <n v="0"/>
    <s v="SIN DESCRIPCIÓN PARA DESTINOS 00"/>
    <n v="28341424"/>
    <n v="32724441.25"/>
    <n v="28308007.350000001"/>
    <n v="23608007.350000001"/>
    <n v="16105324.029999999"/>
    <n v="7667290.6900000004"/>
    <n v="7314070.6900000004"/>
    <n v="33416.64999999851"/>
    <m/>
    <m/>
    <n v="0"/>
    <n v="28341424"/>
    <n v="33416.64999999851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5"/>
    <x v="12"/>
    <s v="039_25"/>
    <s v="DESPACHO DE LA COORDINACIÓN GENERAL DE I"/>
    <x v="3"/>
    <x v="3"/>
    <n v="5900"/>
    <s v="ACTIVOS INTANGIBLES"/>
    <n v="5910"/>
    <s v="BIENES MUEBLES, INMUEBLES E INTANGIBLES"/>
    <x v="141"/>
    <x v="141"/>
    <n v="48"/>
    <s v="SOFTWARE CONTABLE"/>
    <n v="17342000"/>
    <n v="0"/>
    <n v="17342000"/>
    <n v="17342000"/>
    <n v="8671000"/>
    <n v="8671000"/>
    <n v="8671000"/>
    <n v="0"/>
    <m/>
    <m/>
    <n v="0"/>
    <n v="17342000"/>
    <n v="0"/>
  </r>
  <r>
    <s v="1.1-00-25"/>
    <x v="1"/>
    <s v="No"/>
    <x v="1"/>
    <n v="3"/>
    <x v="2"/>
    <n v="3.8"/>
    <x v="3"/>
    <s v="3.8.4"/>
    <x v="5"/>
    <s v="E"/>
    <s v="Actividades del sector público, que realiza en for"/>
    <s v="14_25"/>
    <x v="7"/>
    <n v="5"/>
    <x v="0"/>
    <n v="56"/>
    <x v="32"/>
    <s v="039_25"/>
    <s v="DESPACHO DE LA COORDINACIÓN GENERAL DE I"/>
    <x v="3"/>
    <x v="3"/>
    <n v="5900"/>
    <s v="ACTIVOS INTANGIBLES"/>
    <n v="5970"/>
    <s v="BIENES MUEBLES, INMUEBLES E INTANGIBLES"/>
    <x v="142"/>
    <x v="142"/>
    <n v="0"/>
    <s v="SIN DESCRIPCIÓN PARA DESTINOS 00"/>
    <n v="9782541.4000000004"/>
    <n v="4217741.4000000004"/>
    <n v="9782516.8699999992"/>
    <n v="9731515.1500000004"/>
    <n v="9078435.1500000004"/>
    <n v="5888488.5099999998"/>
    <n v="5888488.5099999998"/>
    <n v="24.530000001192093"/>
    <m/>
    <m/>
    <n v="0"/>
    <n v="9782541.4000000004"/>
    <n v="24.530000001192093"/>
  </r>
  <r>
    <s v="2.5-02-25"/>
    <x v="5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20"/>
    <s v="INVERSIÓN PÚBLICA"/>
    <x v="143"/>
    <x v="143"/>
    <n v="0"/>
    <s v="SIN DESCRIPCIÓN PARA DESTINOS 00"/>
    <n v="7496240"/>
    <n v="0"/>
    <n v="7496240"/>
    <n v="7496240"/>
    <n v="2823955.39"/>
    <n v="2823955.39"/>
    <n v="2823955.39"/>
    <n v="0"/>
    <m/>
    <m/>
    <n v="0"/>
    <n v="7496240"/>
    <n v="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7"/>
    <x v="58"/>
    <s v="033_25"/>
    <s v="DIRECCIÓN DE OBRAS PÚBLICAS"/>
    <x v="5"/>
    <x v="5"/>
    <n v="6100"/>
    <s v="OBRA PUBLICA EN BIENES DE DOMINIO PUBLICO"/>
    <n v="6120"/>
    <s v="INVERSIÓN PÚBLICA"/>
    <x v="143"/>
    <x v="143"/>
    <n v="0"/>
    <s v="SIN DESCRIPCIÓN PARA DESTINOS 00"/>
    <n v="140000000"/>
    <n v="140000000"/>
    <n v="109464792.40000001"/>
    <n v="109464792.40000001"/>
    <n v="109464792.40000001"/>
    <n v="109464792.40000001"/>
    <n v="109464792.40000001"/>
    <n v="30535207.599999994"/>
    <n v="0"/>
    <n v="30535207.600000001"/>
    <n v="-30535207.600000001"/>
    <n v="109464792.40000001"/>
    <n v="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7"/>
    <x v="58"/>
    <s v="033_25"/>
    <s v="DIRECCIÓN DE OBRAS PÚBLICAS"/>
    <x v="5"/>
    <x v="5"/>
    <n v="6100"/>
    <s v="OBRA PUBLICA EN BIENES DE DOMINIO PUBLICO"/>
    <n v="6120"/>
    <s v="INVERSIÓN PÚBLICA"/>
    <x v="143"/>
    <x v="143"/>
    <n v="65"/>
    <s v="C5"/>
    <n v="10000000"/>
    <n v="0"/>
    <n v="0"/>
    <n v="0"/>
    <n v="0"/>
    <n v="0"/>
    <n v="0"/>
    <n v="10000000"/>
    <m/>
    <n v="10000000"/>
    <n v="-10000000"/>
    <n v="0"/>
    <n v="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8"/>
    <x v="59"/>
    <s v="033_25"/>
    <s v="DIRECCIÓN DE OBRAS PÚBLICAS"/>
    <x v="5"/>
    <x v="5"/>
    <n v="6100"/>
    <s v="OBRA PUBLICA EN BIENES DE DOMINIO PUBLICO"/>
    <n v="6120"/>
    <s v="INVERSIÓN PÚBLICA"/>
    <x v="143"/>
    <x v="143"/>
    <n v="0"/>
    <s v="SIN DESCRIPCIÓN PARA DESTINOS 00"/>
    <n v="40659485.450000003"/>
    <n v="45325115.149999999"/>
    <n v="24430703.739999998"/>
    <n v="24430703.739999998"/>
    <n v="11897805.34"/>
    <n v="11897805.34"/>
    <n v="11897805.34"/>
    <n v="16228781.710000005"/>
    <n v="0"/>
    <n v="16228781.710000001"/>
    <n v="-16228781.710000001"/>
    <n v="24430703.740000002"/>
    <n v="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20"/>
    <s v="INVERSIÓN PÚBLICA"/>
    <x v="143"/>
    <x v="143"/>
    <n v="0"/>
    <s v="SIN DESCRIPCIÓN PARA DESTINOS 00"/>
    <n v="162611843.13"/>
    <n v="131280727.16"/>
    <n v="135395696.97"/>
    <n v="135395696.97"/>
    <n v="83757783.659999996"/>
    <n v="79746615.150000006"/>
    <n v="79746615.150000006"/>
    <n v="27216146.159999996"/>
    <m/>
    <m/>
    <n v="0"/>
    <n v="162611843.13"/>
    <n v="27216146.159999996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20"/>
    <s v="INVERSIÓN PÚBLICA"/>
    <x v="143"/>
    <x v="143"/>
    <n v="52"/>
    <s v="C4"/>
    <n v="0"/>
    <n v="0"/>
    <n v="0"/>
    <n v="0"/>
    <n v="0"/>
    <n v="0"/>
    <n v="0"/>
    <n v="0"/>
    <m/>
    <m/>
    <n v="0"/>
    <n v="0"/>
    <n v="0"/>
  </r>
  <r>
    <s v="2.5-02-25"/>
    <x v="5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30"/>
    <s v="INVERSIÓN PÚBLICA"/>
    <x v="144"/>
    <x v="144"/>
    <n v="0"/>
    <s v="SIN DESCRIPCIÓN PARA DESTINOS 00"/>
    <n v="26607921.300000001"/>
    <n v="19604161.489999998"/>
    <n v="2666217.14"/>
    <n v="2666217.14"/>
    <n v="0"/>
    <n v="0"/>
    <n v="0"/>
    <n v="23941704.16"/>
    <m/>
    <m/>
    <n v="0"/>
    <n v="26607921.300000001"/>
    <n v="23941704.16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7"/>
    <x v="58"/>
    <s v="033_25"/>
    <s v="DIRECCIÓN DE OBRAS PÚBLICAS"/>
    <x v="5"/>
    <x v="5"/>
    <n v="6100"/>
    <s v="OBRA PUBLICA EN BIENES DE DOMINIO PUBLICO"/>
    <n v="6130"/>
    <s v="INVERSIÓN PÚBLICA"/>
    <x v="144"/>
    <x v="144"/>
    <n v="0"/>
    <s v="SIN DESCRIPCIÓN PARA DESTINOS 00"/>
    <n v="16670000"/>
    <n v="16670000"/>
    <n v="7340966.3600000003"/>
    <n v="7340966.3600000003"/>
    <n v="7340966.3600000003"/>
    <n v="7340966.3600000003"/>
    <n v="7340966.3600000003"/>
    <n v="9329033.6400000006"/>
    <n v="0"/>
    <n v="9329033.6400000006"/>
    <n v="-9329033.6400000006"/>
    <n v="7340966.3599999994"/>
    <n v="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7"/>
    <x v="58"/>
    <s v="033_25"/>
    <s v="DIRECCIÓN DE OBRAS PÚBLICAS"/>
    <x v="5"/>
    <x v="5"/>
    <n v="6100"/>
    <s v="OBRA PUBLICA EN BIENES DE DOMINIO PUBLICO"/>
    <n v="6130"/>
    <s v="INVERSIÓN PÚBLICA"/>
    <x v="144"/>
    <x v="144"/>
    <n v="64"/>
    <s v="MULTIANUAL DE POZOS"/>
    <n v="10000000"/>
    <n v="0"/>
    <n v="0"/>
    <n v="0"/>
    <n v="0"/>
    <n v="0"/>
    <n v="0"/>
    <n v="10000000"/>
    <n v="87199793.900000006"/>
    <n v="0"/>
    <n v="87199793.900000006"/>
    <n v="97199793.900000006"/>
    <n v="97199793.900000006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30"/>
    <s v="INVERSIÓN PÚBLICA"/>
    <x v="144"/>
    <x v="144"/>
    <n v="0"/>
    <s v="SIN DESCRIPCIÓN PARA DESTINOS 00"/>
    <n v="205245592.02000001"/>
    <n v="56576707.039999999"/>
    <n v="195637854.56"/>
    <n v="195637854.56"/>
    <n v="123389660.43000001"/>
    <n v="115668664.77"/>
    <n v="115668664.77"/>
    <n v="9607737.4600000083"/>
    <m/>
    <m/>
    <n v="0"/>
    <n v="205245592.02000001"/>
    <n v="9607737.4600000083"/>
  </r>
  <r>
    <s v="1.5-03-25"/>
    <x v="17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30"/>
    <s v="INVERSIÓN PÚBLICA"/>
    <x v="144"/>
    <x v="144"/>
    <n v="0"/>
    <s v="SIN DESCRIPCIÓN PARA DESTINOS 00"/>
    <n v="9500000"/>
    <n v="0"/>
    <n v="0"/>
    <n v="0"/>
    <n v="0"/>
    <n v="0"/>
    <n v="0"/>
    <n v="9500000"/>
    <n v="1500000"/>
    <n v="0"/>
    <n v="1500000"/>
    <n v="11000000"/>
    <n v="11000000"/>
  </r>
  <r>
    <s v="2.5-03-25"/>
    <x v="18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30"/>
    <s v="INVERSIÓN PÚBLICA"/>
    <x v="144"/>
    <x v="144"/>
    <n v="0"/>
    <s v="SIN DESCRIPCIÓN PARA DESTINOS 00"/>
    <n v="9500000"/>
    <n v="0"/>
    <n v="0"/>
    <n v="0"/>
    <n v="0"/>
    <n v="0"/>
    <n v="0"/>
    <n v="9500000"/>
    <n v="1500000"/>
    <n v="0"/>
    <n v="1500000"/>
    <n v="11000000"/>
    <n v="11000000"/>
  </r>
  <r>
    <s v="2.5-01-25"/>
    <x v="19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30"/>
    <s v="INVERSIÓN PÚBLICA"/>
    <x v="144"/>
    <x v="144"/>
    <n v="0"/>
    <s v="SIN DESCRIPCIÓN PARA DESTINOS 00"/>
    <n v="26948579.219999999"/>
    <n v="37975439.359999999"/>
    <n v="12504840.539999999"/>
    <n v="12504840.539999999"/>
    <n v="5638986.8799999999"/>
    <n v="5638986.8799999999"/>
    <n v="5638986.8799999999"/>
    <n v="14443738.68"/>
    <m/>
    <m/>
    <n v="0"/>
    <n v="26948579.219999999"/>
    <n v="14443738.68"/>
  </r>
  <r>
    <s v="2.5-02-25"/>
    <x v="5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50"/>
    <s v="INVERSIÓN PÚBLICA"/>
    <x v="145"/>
    <x v="145"/>
    <n v="0"/>
    <s v="SIN DESCRIPCIÓN PARA DESTINOS 00"/>
    <n v="150267595.69999999"/>
    <n v="106767598.31999999"/>
    <n v="116439156.51000001"/>
    <n v="116439156.51000001"/>
    <n v="53685776.460000001"/>
    <n v="53685776.460000001"/>
    <n v="53685776.460000001"/>
    <n v="33828439.189999983"/>
    <n v="0"/>
    <n v="7611044.5099999998"/>
    <n v="-7611044.5099999998"/>
    <n v="142656551.19"/>
    <n v="26217394.679999992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7"/>
    <x v="58"/>
    <s v="033_25"/>
    <s v="DIRECCIÓN DE OBRAS PÚBLICAS"/>
    <x v="5"/>
    <x v="5"/>
    <n v="6100"/>
    <s v="OBRA PUBLICA EN BIENES DE DOMINIO PUBLICO"/>
    <n v="6150"/>
    <s v="INVERSIÓN PÚBLICA"/>
    <x v="145"/>
    <x v="145"/>
    <n v="0"/>
    <s v="SIN DESCRIPCIÓN PARA DESTINOS 00"/>
    <n v="176660000"/>
    <n v="176660000"/>
    <n v="153952615.90000001"/>
    <n v="153952615.90000001"/>
    <n v="88274626.109999999"/>
    <n v="88274626.109999999"/>
    <n v="88274626.109999999"/>
    <n v="22707384.099999994"/>
    <n v="0"/>
    <n v="37335552.660000026"/>
    <n v="-37335552.660000026"/>
    <n v="139324447.33999997"/>
    <n v="-14628168.560000032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8"/>
    <x v="59"/>
    <s v="033_25"/>
    <s v="DIRECCIÓN DE OBRAS PÚBLICAS"/>
    <x v="5"/>
    <x v="5"/>
    <n v="6100"/>
    <s v="OBRA PUBLICA EN BIENES DE DOMINIO PUBLICO"/>
    <n v="6150"/>
    <s v="INVERSIÓN PÚBLICA"/>
    <x v="145"/>
    <x v="145"/>
    <n v="0"/>
    <s v="SIN DESCRIPCIÓN PARA DESTINOS 00"/>
    <n v="33063150.550000001"/>
    <n v="28397520.850000001"/>
    <n v="33063150.550000001"/>
    <n v="33063150.550000001"/>
    <n v="25080936.559999999"/>
    <n v="20830757.559999999"/>
    <n v="20830757.559999999"/>
    <n v="0"/>
    <m/>
    <m/>
    <n v="0"/>
    <n v="33063150.550000001"/>
    <n v="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50"/>
    <s v="INVERSIÓN PÚBLICA"/>
    <x v="145"/>
    <x v="145"/>
    <n v="0"/>
    <s v="SIN DESCRIPCIÓN PARA DESTINOS 00"/>
    <n v="233555132.84999999"/>
    <n v="158055130.22999999"/>
    <n v="227548605.52000001"/>
    <n v="227548605.52000001"/>
    <n v="157151391.83000001"/>
    <n v="152344945.11000001"/>
    <n v="152344945.11000001"/>
    <n v="6006527.3299999833"/>
    <n v="20839826.219999999"/>
    <n v="0"/>
    <n v="20839826.219999999"/>
    <n v="254394959.06999999"/>
    <n v="26846353.549999982"/>
  </r>
  <r>
    <s v="2.5-01-25"/>
    <x v="19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50"/>
    <s v="INVERSIÓN PÚBLICA"/>
    <x v="145"/>
    <x v="145"/>
    <n v="0"/>
    <s v="SIN DESCRIPCIÓN PARA DESTINOS 00"/>
    <n v="77757090.780000001"/>
    <n v="74687600.400000006"/>
    <n v="77757090.780000001"/>
    <n v="77757090.780000001"/>
    <n v="29687656.539999999"/>
    <n v="27902562.940000001"/>
    <n v="27902562.940000001"/>
    <n v="0"/>
    <m/>
    <m/>
    <n v="0"/>
    <n v="77757090.780000001"/>
    <n v="0"/>
  </r>
  <r>
    <s v="2.5-01-25"/>
    <x v="19"/>
    <s v="Si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100"/>
    <s v="OBRA PUBLICA EN BIENES DE DOMINIO PUBLICO"/>
    <n v="6150"/>
    <s v="INVERSIÓN PÚBLICA"/>
    <x v="145"/>
    <x v="145"/>
    <n v="54"/>
    <s v="INTERESES FAISMUN"/>
    <n v="2500000"/>
    <n v="0"/>
    <n v="0"/>
    <n v="0"/>
    <n v="0"/>
    <n v="0"/>
    <n v="0"/>
    <n v="2500000"/>
    <m/>
    <m/>
    <n v="0"/>
    <n v="2500000"/>
    <n v="2500000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5"/>
    <x v="5"/>
    <n v="6300"/>
    <s v="PROYECTOS PRODUCTIVOS Y ACCIONES DE FOMENTO"/>
    <n v="6320"/>
    <s v="INVERSIÓN PÚBLICA"/>
    <x v="146"/>
    <x v="146"/>
    <n v="10"/>
    <s v="CAT"/>
    <n v="95100000"/>
    <n v="85600011.480000004"/>
    <n v="68910367.349999994"/>
    <n v="68910367.349999994"/>
    <n v="68910367.349999994"/>
    <n v="61991424.700000003"/>
    <n v="61991424.700000003"/>
    <n v="26189632.650000006"/>
    <m/>
    <m/>
    <n v="0"/>
    <n v="95100000"/>
    <n v="26189632.650000006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2"/>
    <n v="5"/>
    <x v="0"/>
    <n v="5"/>
    <x v="3"/>
    <s v="004_25"/>
    <s v="DIRECCIÓN DE PROCESOS ADMINISTRATIVOS Y"/>
    <x v="5"/>
    <x v="5"/>
    <n v="6300"/>
    <s v="PROYECTOS PRODUCTIVOS Y ACCIONES DE FOMENTO"/>
    <n v="6320"/>
    <s v="INVERSIÓN PÚBLICA"/>
    <x v="146"/>
    <x v="146"/>
    <n v="44"/>
    <s v="PLANTAS DE TRATAMIENTO"/>
    <n v="23580360"/>
    <n v="23580348.52"/>
    <n v="19650300"/>
    <n v="19650300"/>
    <n v="19650300"/>
    <n v="19650300"/>
    <n v="19650300"/>
    <n v="3930060"/>
    <m/>
    <m/>
    <n v="0"/>
    <n v="23580360"/>
    <n v="393006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0"/>
    <n v="2"/>
    <x v="3"/>
    <n v="49"/>
    <x v="57"/>
    <s v="033_25"/>
    <s v="DIRECCIÓN DE OBRAS PÚBLICAS"/>
    <x v="5"/>
    <x v="5"/>
    <n v="6300"/>
    <s v="PROYECTOS PRODUCTIVOS Y ACCIONES DE FOMENTO"/>
    <n v="6320"/>
    <s v="INVERSIÓN PÚBLICA"/>
    <x v="146"/>
    <x v="146"/>
    <n v="0"/>
    <s v="SIN DESCRIPCIÓN PARA DESTINOS 00"/>
    <n v="9500000"/>
    <n v="8000000"/>
    <n v="7984277.71"/>
    <n v="7984277.71"/>
    <n v="4745470.53"/>
    <n v="4745470.53"/>
    <n v="4745470.53"/>
    <n v="1515722.29"/>
    <m/>
    <m/>
    <n v="0"/>
    <n v="9500000"/>
    <n v="1515722.29"/>
  </r>
  <r>
    <s v="1.5-01-25"/>
    <x v="0"/>
    <s v="No"/>
    <x v="2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6"/>
    <x v="6"/>
    <n v="9100"/>
    <s v="AMORTIZACION DE LA DEUDA PUBLICA"/>
    <n v="9110"/>
    <s v="DEUDA  PÚBLICA"/>
    <x v="147"/>
    <x v="147"/>
    <n v="0"/>
    <s v="SIN DESCRIPCIÓN PARA DESTINOS 00"/>
    <n v="38364867"/>
    <n v="38364867"/>
    <n v="32740923.030000001"/>
    <n v="32740923.030000001"/>
    <n v="32740923.030000001"/>
    <n v="32740923.030000001"/>
    <n v="32740923.030000001"/>
    <n v="5623943.9699999988"/>
    <m/>
    <m/>
    <n v="0"/>
    <n v="38364867"/>
    <n v="5623943.9699999988"/>
  </r>
  <r>
    <s v="1.5-01-25"/>
    <x v="0"/>
    <s v="No"/>
    <x v="2"/>
    <n v="1"/>
    <x v="0"/>
    <n v="1.3"/>
    <x v="0"/>
    <s v="1.3.4"/>
    <x v="0"/>
    <s v="M"/>
    <s v="Actividades de apoyo administrativo desarrolladas "/>
    <s v="04_25"/>
    <x v="2"/>
    <n v="5"/>
    <x v="0"/>
    <n v="7"/>
    <x v="45"/>
    <s v="005_25"/>
    <s v="DIRECCIÓN DE FINANZAS"/>
    <x v="6"/>
    <x v="6"/>
    <n v="9200"/>
    <s v="INTERESES DE LA DEUDA PUBLICA"/>
    <n v="9210"/>
    <s v="DEUDA  PÚBLICA"/>
    <x v="148"/>
    <x v="148"/>
    <n v="0"/>
    <s v="SIN DESCRIPCIÓN PARA DESTINOS 00"/>
    <n v="11300000"/>
    <n v="10000000"/>
    <n v="8573335.1300000008"/>
    <n v="8573335.1300000008"/>
    <n v="8573335.1300000008"/>
    <n v="8573335.1300000008"/>
    <n v="8573335.1300000008"/>
    <n v="2726664.8699999992"/>
    <m/>
    <m/>
    <n v="0"/>
    <n v="11300000"/>
    <n v="2726664.8699999992"/>
  </r>
  <r>
    <s v="2.6-05-25"/>
    <x v="7"/>
    <s v="Si"/>
    <x v="0"/>
    <n v="1"/>
    <x v="0"/>
    <n v="1.7"/>
    <x v="1"/>
    <s v="1.7.1"/>
    <x v="1"/>
    <s v="R"/>
    <s v="Actividades del sector público, que realiza en for"/>
    <s v="05_25"/>
    <x v="0"/>
    <n v="5"/>
    <x v="0"/>
    <n v="9"/>
    <x v="4"/>
    <s v="007_25"/>
    <s v="DIRECCIÓN DE ADMINISTRACIÓN"/>
    <x v="3"/>
    <x v="3"/>
    <n v="5400"/>
    <s v="VEHICULOS Y EQUIPO DE TRANSPORTE"/>
    <n v="5410"/>
    <s v="BIENES MUEBLES, INMUEBLES E INTANGIBLES"/>
    <x v="130"/>
    <x v="130"/>
    <n v="59"/>
    <s v="ESTRATEGIA ALE"/>
    <n v="0"/>
    <n v="0"/>
    <n v="0"/>
    <n v="0"/>
    <n v="0"/>
    <n v="0"/>
    <n v="0"/>
    <n v="0"/>
    <n v="600000"/>
    <n v="0"/>
    <n v="600000"/>
    <n v="600000"/>
    <n v="6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D50ACF-84E6-45DA-9A56-D46F48901E09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UENTE DE FINANCIAMIENTO">
  <location ref="A3:B24" firstHeaderRow="1" firstDataRow="1" firstDataCol="1"/>
  <pivotFields count="43">
    <pivotField showAll="0"/>
    <pivotField axis="axisRow" showAll="0">
      <items count="23">
        <item x="3"/>
        <item m="1" x="20"/>
        <item x="7"/>
        <item x="6"/>
        <item x="14"/>
        <item x="19"/>
        <item x="11"/>
        <item x="5"/>
        <item x="8"/>
        <item x="2"/>
        <item x="12"/>
        <item x="0"/>
        <item x="13"/>
        <item x="18"/>
        <item x="17"/>
        <item x="10"/>
        <item x="16"/>
        <item x="1"/>
        <item x="9"/>
        <item x="15"/>
        <item x="4"/>
        <item m="1" x="2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1">
    <field x="1"/>
  </rowFields>
  <rowItems count="2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 4ta Modificación" fld="41" baseField="0" baseItem="0" numFmtId="4"/>
  </dataFields>
  <formats count="1">
    <format dxfId="698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A7A0C1-1AE7-45DE-92FE-B9730C04A58C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APOYOS Y SUBSIDIOS">
  <location ref="A3:B30" firstHeaderRow="1" firstDataRow="1" firstDataCol="1" rowPageCount="1" colPageCount="1"/>
  <pivotFields count="4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x="5"/>
        <item x="2"/>
        <item x="4"/>
        <item x="6"/>
        <item x="0"/>
        <item x="3"/>
        <item x="1"/>
        <item x="7"/>
        <item m="1" x="8"/>
        <item t="default"/>
      </items>
    </pivotField>
    <pivotField showAll="0"/>
    <pivotField axis="axisRow" showAll="0">
      <items count="62">
        <item x="46"/>
        <item x="23"/>
        <item x="9"/>
        <item x="25"/>
        <item x="44"/>
        <item x="53"/>
        <item x="11"/>
        <item x="48"/>
        <item x="56"/>
        <item x="47"/>
        <item x="4"/>
        <item x="37"/>
        <item x="8"/>
        <item x="33"/>
        <item x="20"/>
        <item x="35"/>
        <item x="5"/>
        <item x="21"/>
        <item x="2"/>
        <item x="31"/>
        <item x="36"/>
        <item x="6"/>
        <item x="3"/>
        <item x="1"/>
        <item x="30"/>
        <item x="7"/>
        <item x="27"/>
        <item x="55"/>
        <item x="26"/>
        <item x="12"/>
        <item x="42"/>
        <item x="39"/>
        <item x="57"/>
        <item x="58"/>
        <item x="29"/>
        <item x="28"/>
        <item x="59"/>
        <item x="40"/>
        <item x="54"/>
        <item x="38"/>
        <item x="41"/>
        <item x="43"/>
        <item x="50"/>
        <item x="19"/>
        <item x="51"/>
        <item x="45"/>
        <item x="15"/>
        <item x="18"/>
        <item x="17"/>
        <item x="52"/>
        <item x="14"/>
        <item x="10"/>
        <item x="24"/>
        <item x="13"/>
        <item x="34"/>
        <item x="16"/>
        <item x="0"/>
        <item x="49"/>
        <item x="32"/>
        <item x="22"/>
        <item m="1" x="60"/>
        <item t="default"/>
      </items>
    </pivotField>
    <pivotField showAll="0"/>
    <pivotField showAll="0"/>
    <pivotField axis="axisPage" multipleItemSelectionAllowed="1" showAll="0">
      <items count="8">
        <item h="1" x="0"/>
        <item h="1" x="1"/>
        <item h="1" x="2"/>
        <item x="4"/>
        <item h="1" x="3"/>
        <item h="1" x="5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2">
    <field x="15"/>
    <field x="17"/>
  </rowFields>
  <rowItems count="27">
    <i>
      <x/>
    </i>
    <i r="1">
      <x v="34"/>
    </i>
    <i>
      <x v="1"/>
    </i>
    <i r="1">
      <x v="3"/>
    </i>
    <i r="1">
      <x v="7"/>
    </i>
    <i r="1">
      <x v="9"/>
    </i>
    <i r="1">
      <x v="12"/>
    </i>
    <i r="1">
      <x v="18"/>
    </i>
    <i r="1">
      <x v="38"/>
    </i>
    <i r="1">
      <x v="39"/>
    </i>
    <i r="1">
      <x v="40"/>
    </i>
    <i r="1">
      <x v="41"/>
    </i>
    <i r="1">
      <x v="49"/>
    </i>
    <i r="1">
      <x v="57"/>
    </i>
    <i>
      <x v="2"/>
    </i>
    <i r="1">
      <x v="17"/>
    </i>
    <i r="1">
      <x v="43"/>
    </i>
    <i r="1">
      <x v="44"/>
    </i>
    <i>
      <x v="4"/>
    </i>
    <i r="1">
      <x v="45"/>
    </i>
    <i r="1">
      <x v="51"/>
    </i>
    <i>
      <x v="7"/>
    </i>
    <i r="1">
      <x/>
    </i>
    <i r="1">
      <x v="5"/>
    </i>
    <i r="1">
      <x v="27"/>
    </i>
    <i r="1">
      <x v="42"/>
    </i>
    <i t="grand">
      <x/>
    </i>
  </rowItems>
  <colItems count="1">
    <i/>
  </colItems>
  <pageFields count="1">
    <pageField fld="20" hier="-1"/>
  </pageFields>
  <dataFields count="1">
    <dataField name=" 4ta Modificación" fld="41" baseField="0" baseItem="0" numFmtId="4"/>
  </dataFields>
  <formats count="15">
    <format dxfId="646">
      <pivotArea dataOnly="0" labelOnly="1" outline="0" axis="axisValues" fieldPosition="0"/>
    </format>
    <format dxfId="645">
      <pivotArea dataOnly="0" labelOnly="1" fieldPosition="0">
        <references count="1">
          <reference field="15" count="5">
            <x v="0"/>
            <x v="1"/>
            <x v="2"/>
            <x v="4"/>
            <x v="7"/>
          </reference>
        </references>
      </pivotArea>
    </format>
    <format dxfId="644">
      <pivotArea dataOnly="0" labelOnly="1" fieldPosition="0">
        <references count="2">
          <reference field="15" count="1" selected="0">
            <x v="0"/>
          </reference>
          <reference field="17" count="1">
            <x v="34"/>
          </reference>
        </references>
      </pivotArea>
    </format>
    <format dxfId="643">
      <pivotArea dataOnly="0" labelOnly="1" fieldPosition="0">
        <references count="2">
          <reference field="15" count="1" selected="0">
            <x v="1"/>
          </reference>
          <reference field="17" count="11">
            <x v="3"/>
            <x v="7"/>
            <x v="9"/>
            <x v="12"/>
            <x v="18"/>
            <x v="38"/>
            <x v="39"/>
            <x v="40"/>
            <x v="41"/>
            <x v="49"/>
            <x v="57"/>
          </reference>
        </references>
      </pivotArea>
    </format>
    <format dxfId="642">
      <pivotArea dataOnly="0" labelOnly="1" fieldPosition="0">
        <references count="2">
          <reference field="15" count="1" selected="0">
            <x v="2"/>
          </reference>
          <reference field="17" count="3">
            <x v="17"/>
            <x v="43"/>
            <x v="44"/>
          </reference>
        </references>
      </pivotArea>
    </format>
    <format dxfId="641">
      <pivotArea dataOnly="0" labelOnly="1" fieldPosition="0">
        <references count="2">
          <reference field="15" count="1" selected="0">
            <x v="4"/>
          </reference>
          <reference field="17" count="2">
            <x v="45"/>
            <x v="51"/>
          </reference>
        </references>
      </pivotArea>
    </format>
    <format dxfId="640">
      <pivotArea dataOnly="0" labelOnly="1" fieldPosition="0">
        <references count="2">
          <reference field="15" count="1" selected="0">
            <x v="7"/>
          </reference>
          <reference field="17" count="4">
            <x v="0"/>
            <x v="5"/>
            <x v="27"/>
            <x v="42"/>
          </reference>
        </references>
      </pivotArea>
    </format>
    <format dxfId="639">
      <pivotArea outline="0" collapsedLevelsAreSubtotals="1" fieldPosition="0"/>
    </format>
    <format dxfId="638">
      <pivotArea dataOnly="0" labelOnly="1" fieldPosition="0">
        <references count="1">
          <reference field="15" count="5">
            <x v="0"/>
            <x v="1"/>
            <x v="2"/>
            <x v="4"/>
            <x v="7"/>
          </reference>
        </references>
      </pivotArea>
    </format>
    <format dxfId="637">
      <pivotArea dataOnly="0" labelOnly="1" grandRow="1" outline="0" fieldPosition="0"/>
    </format>
    <format dxfId="636">
      <pivotArea dataOnly="0" labelOnly="1" fieldPosition="0">
        <references count="2">
          <reference field="15" count="1" selected="0">
            <x v="0"/>
          </reference>
          <reference field="17" count="1">
            <x v="34"/>
          </reference>
        </references>
      </pivotArea>
    </format>
    <format dxfId="635">
      <pivotArea dataOnly="0" labelOnly="1" fieldPosition="0">
        <references count="2">
          <reference field="15" count="1" selected="0">
            <x v="1"/>
          </reference>
          <reference field="17" count="11">
            <x v="3"/>
            <x v="7"/>
            <x v="9"/>
            <x v="12"/>
            <x v="18"/>
            <x v="38"/>
            <x v="39"/>
            <x v="40"/>
            <x v="41"/>
            <x v="49"/>
            <x v="57"/>
          </reference>
        </references>
      </pivotArea>
    </format>
    <format dxfId="634">
      <pivotArea dataOnly="0" labelOnly="1" fieldPosition="0">
        <references count="2">
          <reference field="15" count="1" selected="0">
            <x v="2"/>
          </reference>
          <reference field="17" count="3">
            <x v="17"/>
            <x v="43"/>
            <x v="44"/>
          </reference>
        </references>
      </pivotArea>
    </format>
    <format dxfId="633">
      <pivotArea dataOnly="0" labelOnly="1" fieldPosition="0">
        <references count="2">
          <reference field="15" count="1" selected="0">
            <x v="4"/>
          </reference>
          <reference field="17" count="2">
            <x v="45"/>
            <x v="51"/>
          </reference>
        </references>
      </pivotArea>
    </format>
    <format dxfId="632">
      <pivotArea dataOnly="0" labelOnly="1" fieldPosition="0">
        <references count="2">
          <reference field="15" count="1" selected="0">
            <x v="7"/>
          </reference>
          <reference field="17" count="4">
            <x v="0"/>
            <x v="5"/>
            <x v="27"/>
            <x v="42"/>
          </reference>
        </references>
      </pivotArea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FB5D70-C7A3-4A29-AD53-014D5FBCC8ED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INALIDAD / FUNCIÓN / SUBFUNCIÓN">
  <location ref="A3:B40" firstHeaderRow="1" firstDataRow="1" firstDataCol="1"/>
  <pivotFields count="43">
    <pivotField showAll="0"/>
    <pivotField showAll="0"/>
    <pivotField showAll="0"/>
    <pivotField showAll="0"/>
    <pivotField showAll="0"/>
    <pivotField axis="axisRow" showAll="0">
      <items count="5">
        <item x="2"/>
        <item x="1"/>
        <item x="0"/>
        <item m="1" x="3"/>
        <item t="default"/>
      </items>
    </pivotField>
    <pivotField showAll="0"/>
    <pivotField axis="axisRow" showAll="0">
      <items count="15">
        <item x="7"/>
        <item x="1"/>
        <item x="9"/>
        <item x="3"/>
        <item x="0"/>
        <item x="10"/>
        <item x="2"/>
        <item x="4"/>
        <item x="12"/>
        <item x="11"/>
        <item x="5"/>
        <item x="6"/>
        <item x="8"/>
        <item m="1" x="13"/>
        <item t="default"/>
      </items>
    </pivotField>
    <pivotField showAll="0"/>
    <pivotField axis="axisRow" showAll="0">
      <items count="22">
        <item x="10"/>
        <item x="13"/>
        <item x="12"/>
        <item x="3"/>
        <item x="15"/>
        <item x="17"/>
        <item x="11"/>
        <item x="14"/>
        <item x="19"/>
        <item x="0"/>
        <item x="5"/>
        <item x="6"/>
        <item x="16"/>
        <item x="2"/>
        <item x="18"/>
        <item x="1"/>
        <item x="7"/>
        <item x="4"/>
        <item x="9"/>
        <item x="8"/>
        <item m="1" x="2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3">
    <field x="5"/>
    <field x="7"/>
    <field x="9"/>
  </rowFields>
  <rowItems count="37">
    <i>
      <x/>
    </i>
    <i r="1">
      <x/>
    </i>
    <i r="2">
      <x/>
    </i>
    <i r="1">
      <x v="2"/>
    </i>
    <i r="2">
      <x v="2"/>
    </i>
    <i r="1">
      <x v="3"/>
    </i>
    <i r="2">
      <x v="10"/>
    </i>
    <i r="1">
      <x v="11"/>
    </i>
    <i r="2">
      <x v="19"/>
    </i>
    <i>
      <x v="1"/>
    </i>
    <i r="1">
      <x v="5"/>
    </i>
    <i r="2">
      <x v="7"/>
    </i>
    <i r="1">
      <x v="6"/>
    </i>
    <i r="2">
      <x v="13"/>
    </i>
    <i r="1">
      <x v="7"/>
    </i>
    <i r="2">
      <x v="11"/>
    </i>
    <i r="2">
      <x v="18"/>
    </i>
    <i r="1">
      <x v="8"/>
    </i>
    <i r="2">
      <x v="8"/>
    </i>
    <i r="2">
      <x v="14"/>
    </i>
    <i r="1">
      <x v="9"/>
    </i>
    <i r="2">
      <x v="4"/>
    </i>
    <i r="2">
      <x v="5"/>
    </i>
    <i r="1">
      <x v="10"/>
    </i>
    <i r="2">
      <x v="16"/>
    </i>
    <i r="1">
      <x v="12"/>
    </i>
    <i r="2">
      <x v="1"/>
    </i>
    <i r="2">
      <x v="6"/>
    </i>
    <i>
      <x v="2"/>
    </i>
    <i r="1">
      <x v="1"/>
    </i>
    <i r="2">
      <x v="12"/>
    </i>
    <i r="2">
      <x v="15"/>
    </i>
    <i r="2">
      <x v="17"/>
    </i>
    <i r="1">
      <x v="4"/>
    </i>
    <i r="2">
      <x v="3"/>
    </i>
    <i r="2">
      <x v="9"/>
    </i>
    <i t="grand">
      <x/>
    </i>
  </rowItems>
  <colItems count="1">
    <i/>
  </colItems>
  <dataFields count="1">
    <dataField name=" 4ta Modificación" fld="41" baseField="0" baseItem="0" numFmtId="4"/>
  </dataFields>
  <formats count="1">
    <format dxfId="631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F5F867-5A73-466A-A3E8-7F5DAE3E7F9F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ESTADO DEL PRESUPUESTO">
  <location ref="A3:B1099" firstHeaderRow="1" firstDataRow="1" firstDataCol="1"/>
  <pivotFields count="4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1">
        <item x="13"/>
        <item x="12"/>
        <item x="1"/>
        <item x="8"/>
        <item x="10"/>
        <item x="7"/>
        <item x="9"/>
        <item x="5"/>
        <item x="18"/>
        <item x="16"/>
        <item x="14"/>
        <item x="6"/>
        <item x="0"/>
        <item x="11"/>
        <item x="17"/>
        <item x="4"/>
        <item x="3"/>
        <item x="15"/>
        <item x="2"/>
        <item m="1" x="19"/>
        <item t="default"/>
      </items>
    </pivotField>
    <pivotField showAll="0"/>
    <pivotField axis="axisRow" showAll="0">
      <items count="10">
        <item x="5"/>
        <item x="2"/>
        <item x="4"/>
        <item x="6"/>
        <item x="0"/>
        <item x="3"/>
        <item x="1"/>
        <item x="7"/>
        <item m="1" x="8"/>
        <item t="default"/>
      </items>
    </pivotField>
    <pivotField showAll="0"/>
    <pivotField axis="axisRow" showAll="0">
      <items count="62">
        <item x="46"/>
        <item x="23"/>
        <item x="9"/>
        <item x="25"/>
        <item x="44"/>
        <item x="53"/>
        <item x="11"/>
        <item x="48"/>
        <item x="56"/>
        <item x="47"/>
        <item x="4"/>
        <item x="37"/>
        <item x="8"/>
        <item x="33"/>
        <item x="20"/>
        <item x="35"/>
        <item x="5"/>
        <item x="21"/>
        <item x="2"/>
        <item x="31"/>
        <item x="36"/>
        <item x="6"/>
        <item x="3"/>
        <item x="1"/>
        <item x="30"/>
        <item x="7"/>
        <item x="27"/>
        <item x="55"/>
        <item x="26"/>
        <item x="12"/>
        <item x="42"/>
        <item x="39"/>
        <item x="57"/>
        <item x="58"/>
        <item x="29"/>
        <item x="28"/>
        <item x="59"/>
        <item x="40"/>
        <item x="54"/>
        <item x="38"/>
        <item x="41"/>
        <item x="43"/>
        <item x="50"/>
        <item x="19"/>
        <item x="51"/>
        <item x="45"/>
        <item x="15"/>
        <item x="18"/>
        <item x="17"/>
        <item x="52"/>
        <item x="14"/>
        <item x="10"/>
        <item x="24"/>
        <item x="13"/>
        <item x="34"/>
        <item x="16"/>
        <item x="0"/>
        <item x="49"/>
        <item x="32"/>
        <item x="22"/>
        <item m="1" x="6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0">
        <item x="0"/>
        <item x="1"/>
        <item x="2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0"/>
        <item x="21"/>
        <item x="3"/>
        <item x="24"/>
        <item x="19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22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23"/>
        <item x="78"/>
        <item x="79"/>
        <item x="25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26"/>
        <item x="48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t="default"/>
      </items>
    </pivotField>
    <pivotField axis="axisRow" showAll="0">
      <items count="151">
        <item x="85"/>
        <item x="147"/>
        <item x="13"/>
        <item x="12"/>
        <item x="14"/>
        <item x="139"/>
        <item x="71"/>
        <item x="67"/>
        <item x="69"/>
        <item x="70"/>
        <item x="68"/>
        <item x="51"/>
        <item x="38"/>
        <item x="123"/>
        <item x="121"/>
        <item x="122"/>
        <item x="119"/>
        <item x="120"/>
        <item x="127"/>
        <item x="34"/>
        <item x="22"/>
        <item x="86"/>
        <item x="9"/>
        <item x="87"/>
        <item x="144"/>
        <item x="145"/>
        <item x="10"/>
        <item x="11"/>
        <item x="0"/>
        <item x="96"/>
        <item x="111"/>
        <item x="113"/>
        <item x="143"/>
        <item x="146"/>
        <item x="62"/>
        <item x="48"/>
        <item x="134"/>
        <item x="135"/>
        <item x="128"/>
        <item x="126"/>
        <item x="17"/>
        <item x="106"/>
        <item x="42"/>
        <item x="46"/>
        <item x="105"/>
        <item x="7"/>
        <item x="55"/>
        <item x="137"/>
        <item x="61"/>
        <item x="2"/>
        <item x="8"/>
        <item x="109"/>
        <item x="15"/>
        <item x="89"/>
        <item x="90"/>
        <item x="93"/>
        <item x="88"/>
        <item x="129"/>
        <item x="148"/>
        <item x="142"/>
        <item x="35"/>
        <item x="131"/>
        <item x="132"/>
        <item x="24"/>
        <item x="37"/>
        <item x="21"/>
        <item x="39"/>
        <item x="27"/>
        <item x="19"/>
        <item x="20"/>
        <item x="45"/>
        <item x="44"/>
        <item x="18"/>
        <item x="3"/>
        <item x="53"/>
        <item x="43"/>
        <item x="124"/>
        <item x="26"/>
        <item x="16"/>
        <item x="72"/>
        <item x="138"/>
        <item x="112"/>
        <item x="40"/>
        <item x="125"/>
        <item x="32"/>
        <item x="47"/>
        <item x="104"/>
        <item x="118"/>
        <item x="136"/>
        <item x="100"/>
        <item x="101"/>
        <item x="54"/>
        <item x="50"/>
        <item x="6"/>
        <item x="29"/>
        <item x="28"/>
        <item x="33"/>
        <item x="41"/>
        <item x="31"/>
        <item x="52"/>
        <item x="56"/>
        <item x="58"/>
        <item x="59"/>
        <item x="60"/>
        <item x="57"/>
        <item x="108"/>
        <item x="92"/>
        <item x="91"/>
        <item x="5"/>
        <item x="84"/>
        <item x="83"/>
        <item x="110"/>
        <item x="99"/>
        <item x="65"/>
        <item x="23"/>
        <item x="76"/>
        <item x="81"/>
        <item x="75"/>
        <item x="97"/>
        <item x="74"/>
        <item x="77"/>
        <item x="95"/>
        <item x="98"/>
        <item x="94"/>
        <item x="78"/>
        <item x="82"/>
        <item x="64"/>
        <item x="79"/>
        <item x="80"/>
        <item x="107"/>
        <item x="73"/>
        <item x="66"/>
        <item x="25"/>
        <item x="133"/>
        <item x="141"/>
        <item x="116"/>
        <item x="117"/>
        <item x="1"/>
        <item x="4"/>
        <item x="63"/>
        <item x="140"/>
        <item x="115"/>
        <item x="114"/>
        <item x="30"/>
        <item x="130"/>
        <item x="49"/>
        <item x="103"/>
        <item x="102"/>
        <item x="36"/>
        <item m="1" x="149"/>
        <item t="default"/>
      </items>
    </pivotField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5">
    <field x="13"/>
    <field x="17"/>
    <field x="15"/>
    <field x="26"/>
    <field x="27"/>
  </rowFields>
  <rowItems count="1096">
    <i>
      <x/>
    </i>
    <i r="1">
      <x v="9"/>
    </i>
    <i r="2">
      <x v="1"/>
    </i>
    <i r="3">
      <x v="112"/>
    </i>
    <i r="4">
      <x v="142"/>
    </i>
    <i>
      <x v="1"/>
    </i>
    <i r="1">
      <x/>
    </i>
    <i r="2">
      <x v="7"/>
    </i>
    <i r="3">
      <x v="112"/>
    </i>
    <i r="4">
      <x v="142"/>
    </i>
    <i>
      <x v="2"/>
    </i>
    <i r="1">
      <x/>
    </i>
    <i r="2">
      <x v="7"/>
    </i>
    <i r="3">
      <x v="112"/>
    </i>
    <i r="4">
      <x v="142"/>
    </i>
    <i r="1">
      <x v="3"/>
    </i>
    <i r="2">
      <x v="1"/>
    </i>
    <i r="3">
      <x v="36"/>
    </i>
    <i r="4">
      <x v="82"/>
    </i>
    <i r="3">
      <x v="38"/>
    </i>
    <i r="4">
      <x v="42"/>
    </i>
    <i r="3">
      <x v="119"/>
    </i>
    <i r="4">
      <x v="14"/>
    </i>
    <i r="3">
      <x v="137"/>
    </i>
    <i r="4">
      <x v="47"/>
    </i>
    <i r="1">
      <x v="4"/>
    </i>
    <i r="2">
      <x v="1"/>
    </i>
    <i r="3">
      <x v="103"/>
    </i>
    <i r="4">
      <x v="44"/>
    </i>
    <i r="1">
      <x v="7"/>
    </i>
    <i r="2">
      <x v="1"/>
    </i>
    <i r="3">
      <x v="112"/>
    </i>
    <i r="4">
      <x v="142"/>
    </i>
    <i r="1">
      <x v="9"/>
    </i>
    <i r="2">
      <x v="1"/>
    </i>
    <i r="3">
      <x v="112"/>
    </i>
    <i r="4">
      <x v="142"/>
    </i>
    <i r="1">
      <x v="12"/>
    </i>
    <i r="2">
      <x v="1"/>
    </i>
    <i r="3">
      <x v="17"/>
    </i>
    <i r="4">
      <x v="72"/>
    </i>
    <i r="3">
      <x v="21"/>
    </i>
    <i r="4">
      <x v="63"/>
    </i>
    <i r="3">
      <x v="36"/>
    </i>
    <i r="4">
      <x v="82"/>
    </i>
    <i r="3">
      <x v="46"/>
    </i>
    <i r="4">
      <x v="92"/>
    </i>
    <i r="3">
      <x v="51"/>
    </i>
    <i r="4">
      <x v="46"/>
    </i>
    <i r="3">
      <x v="117"/>
    </i>
    <i r="4">
      <x v="16"/>
    </i>
    <i r="3">
      <x v="122"/>
    </i>
    <i r="4">
      <x v="76"/>
    </i>
    <i r="3">
      <x v="124"/>
    </i>
    <i r="4">
      <x v="35"/>
    </i>
    <i r="3">
      <x v="125"/>
    </i>
    <i r="4">
      <x v="83"/>
    </i>
    <i r="3">
      <x v="126"/>
    </i>
    <i r="4">
      <x v="39"/>
    </i>
    <i r="3">
      <x v="137"/>
    </i>
    <i r="4">
      <x v="47"/>
    </i>
    <i r="1">
      <x v="18"/>
    </i>
    <i r="2">
      <x v="1"/>
    </i>
    <i r="3">
      <x v="17"/>
    </i>
    <i r="4">
      <x v="72"/>
    </i>
    <i r="3">
      <x v="20"/>
    </i>
    <i r="4">
      <x v="73"/>
    </i>
    <i r="3">
      <x v="22"/>
    </i>
    <i r="4">
      <x v="68"/>
    </i>
    <i r="3">
      <x v="77"/>
    </i>
    <i r="4">
      <x v="132"/>
    </i>
    <i r="3">
      <x v="120"/>
    </i>
    <i r="4">
      <x v="15"/>
    </i>
    <i r="3">
      <x v="122"/>
    </i>
    <i r="4">
      <x v="76"/>
    </i>
    <i r="3">
      <x v="123"/>
    </i>
    <i r="4">
      <x v="77"/>
    </i>
    <i r="3">
      <x v="125"/>
    </i>
    <i r="4">
      <x v="83"/>
    </i>
    <i r="1">
      <x v="30"/>
    </i>
    <i r="2">
      <x v="1"/>
    </i>
    <i r="3">
      <x v="85"/>
    </i>
    <i r="4">
      <x v="23"/>
    </i>
    <i r="1">
      <x v="35"/>
    </i>
    <i r="2">
      <x v="1"/>
    </i>
    <i r="3">
      <x v="40"/>
    </i>
    <i r="4">
      <x v="71"/>
    </i>
    <i r="3">
      <x v="51"/>
    </i>
    <i r="4">
      <x v="46"/>
    </i>
    <i r="3">
      <x v="72"/>
    </i>
    <i r="4">
      <x v="115"/>
    </i>
    <i r="3">
      <x v="103"/>
    </i>
    <i r="4">
      <x v="44"/>
    </i>
    <i r="3">
      <x v="104"/>
    </i>
    <i r="4">
      <x v="41"/>
    </i>
    <i r="1">
      <x v="38"/>
    </i>
    <i r="2">
      <x v="1"/>
    </i>
    <i r="3">
      <x v="118"/>
    </i>
    <i r="4">
      <x v="17"/>
    </i>
    <i r="1">
      <x v="39"/>
    </i>
    <i r="2">
      <x v="1"/>
    </i>
    <i r="3">
      <x v="73"/>
    </i>
    <i r="4">
      <x v="120"/>
    </i>
    <i r="3">
      <x v="103"/>
    </i>
    <i r="4">
      <x v="44"/>
    </i>
    <i r="3">
      <x v="117"/>
    </i>
    <i r="4">
      <x v="16"/>
    </i>
    <i r="1">
      <x v="40"/>
    </i>
    <i r="2">
      <x v="1"/>
    </i>
    <i r="3">
      <x v="83"/>
    </i>
    <i r="4">
      <x/>
    </i>
    <i r="3">
      <x v="117"/>
    </i>
    <i r="4">
      <x v="16"/>
    </i>
    <i r="1">
      <x v="41"/>
    </i>
    <i r="2">
      <x v="1"/>
    </i>
    <i r="3">
      <x v="103"/>
    </i>
    <i r="4">
      <x v="44"/>
    </i>
    <i r="3">
      <x v="117"/>
    </i>
    <i r="4">
      <x v="16"/>
    </i>
    <i r="1">
      <x v="42"/>
    </i>
    <i r="2">
      <x v="7"/>
    </i>
    <i r="3">
      <x v="112"/>
    </i>
    <i r="4">
      <x v="142"/>
    </i>
    <i r="1">
      <x v="48"/>
    </i>
    <i r="2">
      <x v="1"/>
    </i>
    <i r="3">
      <x v="22"/>
    </i>
    <i r="4">
      <x v="68"/>
    </i>
    <i r="3">
      <x v="29"/>
    </i>
    <i r="4">
      <x v="96"/>
    </i>
    <i r="3">
      <x v="30"/>
    </i>
    <i r="4">
      <x v="19"/>
    </i>
    <i r="3">
      <x v="31"/>
    </i>
    <i r="4">
      <x v="60"/>
    </i>
    <i r="3">
      <x v="33"/>
    </i>
    <i r="4">
      <x v="64"/>
    </i>
    <i r="3">
      <x v="34"/>
    </i>
    <i r="4">
      <x v="12"/>
    </i>
    <i r="3">
      <x v="36"/>
    </i>
    <i r="4">
      <x v="82"/>
    </i>
    <i r="3">
      <x v="38"/>
    </i>
    <i r="4">
      <x v="42"/>
    </i>
    <i r="3">
      <x v="42"/>
    </i>
    <i r="4">
      <x v="43"/>
    </i>
    <i r="3">
      <x v="46"/>
    </i>
    <i r="4">
      <x v="92"/>
    </i>
    <i r="3">
      <x v="47"/>
    </i>
    <i r="4">
      <x v="11"/>
    </i>
    <i r="3">
      <x v="51"/>
    </i>
    <i r="4">
      <x v="46"/>
    </i>
    <i r="3">
      <x v="52"/>
    </i>
    <i r="4">
      <x v="100"/>
    </i>
    <i r="3">
      <x v="54"/>
    </i>
    <i r="4">
      <x v="101"/>
    </i>
    <i r="3">
      <x v="76"/>
    </i>
    <i r="4">
      <x v="127"/>
    </i>
    <i r="3">
      <x v="77"/>
    </i>
    <i r="4">
      <x v="132"/>
    </i>
    <i r="3">
      <x v="103"/>
    </i>
    <i r="4">
      <x v="44"/>
    </i>
    <i r="3">
      <x v="131"/>
    </i>
    <i r="4">
      <x v="61"/>
    </i>
    <i r="3">
      <x v="137"/>
    </i>
    <i r="4">
      <x v="47"/>
    </i>
    <i r="1">
      <x v="49"/>
    </i>
    <i r="2">
      <x v="1"/>
    </i>
    <i r="3">
      <x v="117"/>
    </i>
    <i r="4">
      <x v="16"/>
    </i>
    <i r="1">
      <x v="57"/>
    </i>
    <i r="2">
      <x v="1"/>
    </i>
    <i r="3">
      <x v="112"/>
    </i>
    <i r="4">
      <x v="142"/>
    </i>
    <i>
      <x v="3"/>
    </i>
    <i r="1">
      <x v="14"/>
    </i>
    <i r="2">
      <x/>
    </i>
    <i r="3">
      <x v="25"/>
    </i>
    <i r="4">
      <x v="94"/>
    </i>
    <i r="3">
      <x v="39"/>
    </i>
    <i r="4">
      <x v="75"/>
    </i>
    <i r="3">
      <x v="40"/>
    </i>
    <i r="4">
      <x v="71"/>
    </i>
    <i r="3">
      <x v="46"/>
    </i>
    <i r="4">
      <x v="92"/>
    </i>
    <i r="3">
      <x v="51"/>
    </i>
    <i r="4">
      <x v="46"/>
    </i>
    <i r="3">
      <x v="99"/>
    </i>
    <i r="4">
      <x v="90"/>
    </i>
    <i r="3">
      <x v="103"/>
    </i>
    <i r="4">
      <x v="44"/>
    </i>
    <i r="3">
      <x v="125"/>
    </i>
    <i r="4">
      <x v="83"/>
    </i>
    <i r="3">
      <x v="128"/>
    </i>
    <i r="4">
      <x v="38"/>
    </i>
    <i r="3">
      <x v="129"/>
    </i>
    <i r="4">
      <x v="57"/>
    </i>
    <i r="3">
      <x v="138"/>
    </i>
    <i r="4">
      <x v="80"/>
    </i>
    <i r="1">
      <x v="46"/>
    </i>
    <i r="2">
      <x v="5"/>
    </i>
    <i r="3">
      <x v="21"/>
    </i>
    <i r="4">
      <x v="63"/>
    </i>
    <i r="3">
      <x v="46"/>
    </i>
    <i r="4">
      <x v="92"/>
    </i>
    <i r="3">
      <x v="51"/>
    </i>
    <i r="4">
      <x v="46"/>
    </i>
    <i r="3">
      <x v="92"/>
    </i>
    <i r="4">
      <x v="123"/>
    </i>
    <i r="1">
      <x v="50"/>
    </i>
    <i r="2">
      <x v="5"/>
    </i>
    <i r="3">
      <x v="21"/>
    </i>
    <i r="4">
      <x v="63"/>
    </i>
    <i r="3">
      <x v="25"/>
    </i>
    <i r="4">
      <x v="94"/>
    </i>
    <i r="3">
      <x v="38"/>
    </i>
    <i r="4">
      <x v="42"/>
    </i>
    <i r="3">
      <x v="46"/>
    </i>
    <i r="4">
      <x v="92"/>
    </i>
    <i r="3">
      <x v="51"/>
    </i>
    <i r="4">
      <x v="46"/>
    </i>
    <i r="3">
      <x v="91"/>
    </i>
    <i r="4">
      <x v="55"/>
    </i>
    <i r="3">
      <x v="132"/>
    </i>
    <i r="4">
      <x v="62"/>
    </i>
    <i r="1">
      <x v="52"/>
    </i>
    <i r="2">
      <x v="5"/>
    </i>
    <i r="3">
      <x v="33"/>
    </i>
    <i r="4">
      <x v="64"/>
    </i>
    <i r="3">
      <x v="46"/>
    </i>
    <i r="4">
      <x v="92"/>
    </i>
    <i r="3">
      <x v="51"/>
    </i>
    <i r="4">
      <x v="46"/>
    </i>
    <i r="3">
      <x v="58"/>
    </i>
    <i r="4">
      <x v="34"/>
    </i>
    <i r="3">
      <x v="68"/>
    </i>
    <i r="4">
      <x v="79"/>
    </i>
    <i r="3">
      <x v="91"/>
    </i>
    <i r="4">
      <x v="55"/>
    </i>
    <i r="1">
      <x v="53"/>
    </i>
    <i r="2">
      <x v="5"/>
    </i>
    <i r="3">
      <x v="21"/>
    </i>
    <i r="4">
      <x v="63"/>
    </i>
    <i r="3">
      <x v="29"/>
    </i>
    <i r="4">
      <x v="96"/>
    </i>
    <i r="3">
      <x v="30"/>
    </i>
    <i r="4">
      <x v="19"/>
    </i>
    <i r="3">
      <x v="34"/>
    </i>
    <i r="4">
      <x v="12"/>
    </i>
    <i r="3">
      <x v="36"/>
    </i>
    <i r="4">
      <x v="82"/>
    </i>
    <i r="3">
      <x v="38"/>
    </i>
    <i r="4">
      <x v="42"/>
    </i>
    <i r="3">
      <x v="46"/>
    </i>
    <i r="4">
      <x v="92"/>
    </i>
    <i r="3">
      <x v="51"/>
    </i>
    <i r="4">
      <x v="46"/>
    </i>
    <i r="3">
      <x v="56"/>
    </i>
    <i r="4">
      <x v="103"/>
    </i>
    <i r="3">
      <x v="66"/>
    </i>
    <i r="4">
      <x v="9"/>
    </i>
    <i r="3">
      <x v="68"/>
    </i>
    <i r="4">
      <x v="79"/>
    </i>
    <i r="3">
      <x v="75"/>
    </i>
    <i r="4">
      <x v="124"/>
    </i>
    <i r="3">
      <x v="85"/>
    </i>
    <i r="4">
      <x v="23"/>
    </i>
    <i r="3">
      <x v="93"/>
    </i>
    <i r="4">
      <x v="121"/>
    </i>
    <i r="3">
      <x v="131"/>
    </i>
    <i r="4">
      <x v="61"/>
    </i>
    <i r="3">
      <x v="137"/>
    </i>
    <i r="4">
      <x v="47"/>
    </i>
    <i r="1">
      <x v="59"/>
    </i>
    <i r="2">
      <x v="3"/>
    </i>
    <i r="3">
      <x v="29"/>
    </i>
    <i r="4">
      <x v="96"/>
    </i>
    <i r="3">
      <x v="30"/>
    </i>
    <i r="4">
      <x v="19"/>
    </i>
    <i r="3">
      <x v="33"/>
    </i>
    <i r="4">
      <x v="64"/>
    </i>
    <i r="3">
      <x v="34"/>
    </i>
    <i r="4">
      <x v="12"/>
    </i>
    <i r="3">
      <x v="36"/>
    </i>
    <i r="4">
      <x v="82"/>
    </i>
    <i r="3">
      <x v="37"/>
    </i>
    <i r="4">
      <x v="97"/>
    </i>
    <i r="3">
      <x v="41"/>
    </i>
    <i r="4">
      <x v="70"/>
    </i>
    <i r="3">
      <x v="42"/>
    </i>
    <i r="4">
      <x v="43"/>
    </i>
    <i r="3">
      <x v="46"/>
    </i>
    <i r="4">
      <x v="92"/>
    </i>
    <i r="3">
      <x v="51"/>
    </i>
    <i r="4">
      <x v="46"/>
    </i>
    <i r="3">
      <x v="56"/>
    </i>
    <i r="4">
      <x v="103"/>
    </i>
    <i r="3">
      <x v="58"/>
    </i>
    <i r="4">
      <x v="34"/>
    </i>
    <i r="3">
      <x v="66"/>
    </i>
    <i r="4">
      <x v="9"/>
    </i>
    <i r="3">
      <x v="69"/>
    </i>
    <i r="4">
      <x v="130"/>
    </i>
    <i r="3">
      <x v="70"/>
    </i>
    <i r="4">
      <x v="119"/>
    </i>
    <i r="3">
      <x v="76"/>
    </i>
    <i r="4">
      <x v="127"/>
    </i>
    <i r="3">
      <x v="91"/>
    </i>
    <i r="4">
      <x v="55"/>
    </i>
    <i r="3">
      <x v="107"/>
    </i>
    <i r="4">
      <x v="51"/>
    </i>
    <i>
      <x v="4"/>
    </i>
    <i r="1">
      <x v="20"/>
    </i>
    <i r="2">
      <x/>
    </i>
    <i r="3">
      <x v="71"/>
    </i>
    <i r="4">
      <x v="117"/>
    </i>
    <i r="3">
      <x v="77"/>
    </i>
    <i r="4">
      <x v="132"/>
    </i>
    <i r="3">
      <x v="98"/>
    </i>
    <i r="4">
      <x v="89"/>
    </i>
    <i r="3">
      <x v="100"/>
    </i>
    <i r="4">
      <x v="147"/>
    </i>
    <i r="1">
      <x v="28"/>
    </i>
    <i r="2">
      <x v="3"/>
    </i>
    <i r="3">
      <x v="37"/>
    </i>
    <i r="4">
      <x v="97"/>
    </i>
    <i r="3">
      <x v="41"/>
    </i>
    <i r="4">
      <x v="70"/>
    </i>
    <i r="3">
      <x v="46"/>
    </i>
    <i r="4">
      <x v="92"/>
    </i>
    <i r="3">
      <x v="51"/>
    </i>
    <i r="4">
      <x v="46"/>
    </i>
    <i r="3">
      <x v="56"/>
    </i>
    <i r="4">
      <x v="103"/>
    </i>
    <i r="3">
      <x v="66"/>
    </i>
    <i r="4">
      <x v="9"/>
    </i>
    <i r="3">
      <x v="69"/>
    </i>
    <i r="4">
      <x v="130"/>
    </i>
    <i r="3">
      <x v="70"/>
    </i>
    <i r="4">
      <x v="119"/>
    </i>
    <i r="3">
      <x v="76"/>
    </i>
    <i r="4">
      <x v="127"/>
    </i>
    <i r="3">
      <x v="91"/>
    </i>
    <i r="4">
      <x v="55"/>
    </i>
    <i r="3">
      <x v="107"/>
    </i>
    <i r="4">
      <x v="51"/>
    </i>
    <i r="3">
      <x v="138"/>
    </i>
    <i r="4">
      <x v="80"/>
    </i>
    <i r="1">
      <x v="32"/>
    </i>
    <i r="2">
      <x v="5"/>
    </i>
    <i r="3">
      <x v="143"/>
    </i>
    <i r="4">
      <x v="32"/>
    </i>
    <i r="3">
      <x v="144"/>
    </i>
    <i r="4">
      <x v="24"/>
    </i>
    <i r="3">
      <x v="145"/>
    </i>
    <i r="4">
      <x v="25"/>
    </i>
    <i r="3">
      <x v="146"/>
    </i>
    <i r="4">
      <x v="33"/>
    </i>
    <i r="1">
      <x v="33"/>
    </i>
    <i r="2">
      <x v="5"/>
    </i>
    <i r="3">
      <x v="143"/>
    </i>
    <i r="4">
      <x v="32"/>
    </i>
    <i r="3">
      <x v="144"/>
    </i>
    <i r="4">
      <x v="24"/>
    </i>
    <i r="3">
      <x v="145"/>
    </i>
    <i r="4">
      <x v="25"/>
    </i>
    <i r="1">
      <x v="34"/>
    </i>
    <i r="2">
      <x/>
    </i>
    <i r="3">
      <x v="43"/>
    </i>
    <i r="4">
      <x v="85"/>
    </i>
    <i r="3">
      <x v="112"/>
    </i>
    <i r="4">
      <x v="142"/>
    </i>
    <i r="3">
      <x v="117"/>
    </i>
    <i r="4">
      <x v="16"/>
    </i>
    <i r="3">
      <x v="139"/>
    </i>
    <i r="4">
      <x v="5"/>
    </i>
    <i r="1">
      <x v="36"/>
    </i>
    <i r="2">
      <x v="5"/>
    </i>
    <i r="3">
      <x v="143"/>
    </i>
    <i r="4">
      <x v="32"/>
    </i>
    <i r="3">
      <x v="145"/>
    </i>
    <i r="4">
      <x v="25"/>
    </i>
    <i r="1">
      <x v="59"/>
    </i>
    <i r="2">
      <x v="3"/>
    </i>
    <i r="3">
      <x v="29"/>
    </i>
    <i r="4">
      <x v="96"/>
    </i>
    <i r="3">
      <x v="30"/>
    </i>
    <i r="4">
      <x v="19"/>
    </i>
    <i r="3">
      <x v="33"/>
    </i>
    <i r="4">
      <x v="64"/>
    </i>
    <i r="3">
      <x v="34"/>
    </i>
    <i r="4">
      <x v="12"/>
    </i>
    <i r="3">
      <x v="42"/>
    </i>
    <i r="4">
      <x v="43"/>
    </i>
    <i r="3">
      <x v="46"/>
    </i>
    <i r="4">
      <x v="92"/>
    </i>
    <i r="3">
      <x v="51"/>
    </i>
    <i r="4">
      <x v="46"/>
    </i>
    <i r="3">
      <x v="58"/>
    </i>
    <i r="4">
      <x v="34"/>
    </i>
    <i r="3">
      <x v="66"/>
    </i>
    <i r="4">
      <x v="9"/>
    </i>
    <i r="3">
      <x v="91"/>
    </i>
    <i r="4">
      <x v="55"/>
    </i>
    <i>
      <x v="5"/>
    </i>
    <i r="1">
      <x v="29"/>
    </i>
    <i r="2">
      <x v="4"/>
    </i>
    <i r="3">
      <x v="20"/>
    </i>
    <i r="4">
      <x v="73"/>
    </i>
    <i r="3">
      <x v="33"/>
    </i>
    <i r="4">
      <x v="64"/>
    </i>
    <i r="3">
      <x v="36"/>
    </i>
    <i r="4">
      <x v="82"/>
    </i>
    <i r="3">
      <x v="46"/>
    </i>
    <i r="4">
      <x v="92"/>
    </i>
    <i r="3">
      <x v="51"/>
    </i>
    <i r="4">
      <x v="46"/>
    </i>
    <i r="3">
      <x v="54"/>
    </i>
    <i r="4">
      <x v="101"/>
    </i>
    <i r="3">
      <x v="57"/>
    </i>
    <i r="4">
      <x v="48"/>
    </i>
    <i r="3">
      <x v="59"/>
    </i>
    <i r="4">
      <x v="139"/>
    </i>
    <i r="3">
      <x v="60"/>
    </i>
    <i r="4">
      <x v="126"/>
    </i>
    <i r="3">
      <x v="62"/>
    </i>
    <i r="4">
      <x v="131"/>
    </i>
    <i r="3">
      <x v="64"/>
    </i>
    <i r="4">
      <x v="10"/>
    </i>
    <i r="3">
      <x v="77"/>
    </i>
    <i r="4">
      <x v="132"/>
    </i>
    <i r="3">
      <x v="86"/>
    </i>
    <i r="4">
      <x v="56"/>
    </i>
    <i r="3">
      <x v="87"/>
    </i>
    <i r="4">
      <x v="53"/>
    </i>
    <i r="3">
      <x v="98"/>
    </i>
    <i r="4">
      <x v="89"/>
    </i>
    <i r="3">
      <x v="100"/>
    </i>
    <i r="4">
      <x v="147"/>
    </i>
    <i r="3">
      <x v="101"/>
    </i>
    <i r="4">
      <x v="146"/>
    </i>
    <i r="3">
      <x v="124"/>
    </i>
    <i r="4">
      <x v="35"/>
    </i>
    <i r="3">
      <x v="125"/>
    </i>
    <i r="4">
      <x v="83"/>
    </i>
    <i r="3">
      <x v="126"/>
    </i>
    <i r="4">
      <x v="39"/>
    </i>
    <i r="3">
      <x v="127"/>
    </i>
    <i r="4">
      <x v="18"/>
    </i>
    <i r="3">
      <x v="141"/>
    </i>
    <i r="4">
      <x v="134"/>
    </i>
    <i r="1">
      <x v="58"/>
    </i>
    <i r="2">
      <x v="4"/>
    </i>
    <i r="3">
      <x v="61"/>
    </i>
    <i r="4">
      <x v="113"/>
    </i>
    <i r="3">
      <x v="64"/>
    </i>
    <i r="4">
      <x v="10"/>
    </i>
    <i r="3">
      <x v="71"/>
    </i>
    <i r="4">
      <x v="117"/>
    </i>
    <i r="3">
      <x v="74"/>
    </i>
    <i r="4">
      <x v="114"/>
    </i>
    <i r="3">
      <x v="134"/>
    </i>
    <i r="4">
      <x v="36"/>
    </i>
    <i r="3">
      <x v="135"/>
    </i>
    <i r="4">
      <x v="37"/>
    </i>
    <i r="3">
      <x v="136"/>
    </i>
    <i r="4">
      <x v="88"/>
    </i>
    <i r="3">
      <x v="138"/>
    </i>
    <i r="4">
      <x v="80"/>
    </i>
    <i r="3">
      <x v="142"/>
    </i>
    <i r="4">
      <x v="59"/>
    </i>
    <i>
      <x v="6"/>
    </i>
    <i r="1">
      <x v="1"/>
    </i>
    <i r="2">
      <x v="2"/>
    </i>
    <i r="3">
      <x v="31"/>
    </i>
    <i r="4">
      <x v="60"/>
    </i>
    <i r="3">
      <x v="100"/>
    </i>
    <i r="4">
      <x v="147"/>
    </i>
    <i r="3">
      <x v="103"/>
    </i>
    <i r="4">
      <x v="44"/>
    </i>
    <i r="3">
      <x v="137"/>
    </i>
    <i r="4">
      <x v="47"/>
    </i>
    <i r="1">
      <x v="17"/>
    </i>
    <i r="2">
      <x v="2"/>
    </i>
    <i r="3">
      <x v="27"/>
    </i>
    <i r="4">
      <x v="98"/>
    </i>
    <i r="3">
      <x v="28"/>
    </i>
    <i r="4">
      <x v="84"/>
    </i>
    <i r="3">
      <x v="46"/>
    </i>
    <i r="4">
      <x v="92"/>
    </i>
    <i r="3">
      <x v="51"/>
    </i>
    <i r="4">
      <x v="46"/>
    </i>
    <i r="3">
      <x v="103"/>
    </i>
    <i r="4">
      <x v="44"/>
    </i>
    <i r="3">
      <x v="114"/>
    </i>
    <i r="4">
      <x v="135"/>
    </i>
    <i r="3">
      <x v="117"/>
    </i>
    <i r="4">
      <x v="16"/>
    </i>
    <i r="3">
      <x v="126"/>
    </i>
    <i r="4">
      <x v="39"/>
    </i>
    <i r="3">
      <x v="128"/>
    </i>
    <i r="4">
      <x v="38"/>
    </i>
    <i r="1">
      <x v="43"/>
    </i>
    <i r="2">
      <x v="2"/>
    </i>
    <i r="3">
      <x v="24"/>
    </i>
    <i r="4">
      <x v="95"/>
    </i>
    <i r="3">
      <x v="25"/>
    </i>
    <i r="4">
      <x v="94"/>
    </i>
    <i r="3">
      <x v="27"/>
    </i>
    <i r="4">
      <x v="98"/>
    </i>
    <i r="3">
      <x v="66"/>
    </i>
    <i r="4">
      <x v="9"/>
    </i>
    <i r="3">
      <x v="103"/>
    </i>
    <i r="4">
      <x v="44"/>
    </i>
    <i r="3">
      <x v="112"/>
    </i>
    <i r="4">
      <x v="142"/>
    </i>
    <i r="3">
      <x v="117"/>
    </i>
    <i r="4">
      <x v="16"/>
    </i>
    <i r="3">
      <x v="127"/>
    </i>
    <i r="4">
      <x v="18"/>
    </i>
    <i r="3">
      <x v="128"/>
    </i>
    <i r="4">
      <x v="38"/>
    </i>
    <i r="1">
      <x v="44"/>
    </i>
    <i r="2">
      <x v="2"/>
    </i>
    <i r="3">
      <x v="115"/>
    </i>
    <i r="4">
      <x v="136"/>
    </i>
    <i r="3">
      <x v="116"/>
    </i>
    <i r="4">
      <x v="87"/>
    </i>
    <i r="3">
      <x v="117"/>
    </i>
    <i r="4">
      <x v="16"/>
    </i>
    <i>
      <x v="7"/>
    </i>
    <i r="1">
      <x v="2"/>
    </i>
    <i r="2">
      <x v="6"/>
    </i>
    <i r="3">
      <x v="19"/>
    </i>
    <i r="4">
      <x v="65"/>
    </i>
    <i r="3">
      <x v="24"/>
    </i>
    <i r="4">
      <x v="95"/>
    </i>
    <i r="3">
      <x v="26"/>
    </i>
    <i r="4">
      <x v="143"/>
    </i>
    <i r="3">
      <x v="45"/>
    </i>
    <i r="4">
      <x v="145"/>
    </i>
    <i r="3">
      <x v="55"/>
    </i>
    <i r="4">
      <x v="102"/>
    </i>
    <i r="3">
      <x v="86"/>
    </i>
    <i r="4">
      <x v="56"/>
    </i>
    <i r="3">
      <x v="91"/>
    </i>
    <i r="4">
      <x v="55"/>
    </i>
    <i r="3">
      <x v="98"/>
    </i>
    <i r="4">
      <x v="89"/>
    </i>
    <i r="3">
      <x v="100"/>
    </i>
    <i r="4">
      <x v="147"/>
    </i>
    <i r="3">
      <x v="101"/>
    </i>
    <i r="4">
      <x v="146"/>
    </i>
    <i r="3">
      <x v="103"/>
    </i>
    <i r="4">
      <x v="44"/>
    </i>
    <i r="3">
      <x v="106"/>
    </i>
    <i r="4">
      <x v="105"/>
    </i>
    <i r="1">
      <x v="11"/>
    </i>
    <i r="2">
      <x v="6"/>
    </i>
    <i r="3">
      <x v="72"/>
    </i>
    <i r="4">
      <x v="115"/>
    </i>
    <i r="3">
      <x v="99"/>
    </i>
    <i r="4">
      <x v="90"/>
    </i>
    <i r="1">
      <x v="19"/>
    </i>
    <i r="2">
      <x v="6"/>
    </i>
    <i r="3">
      <x v="50"/>
    </i>
    <i r="4">
      <x v="91"/>
    </i>
    <i r="3">
      <x v="72"/>
    </i>
    <i r="4">
      <x v="115"/>
    </i>
    <i r="1">
      <x v="25"/>
    </i>
    <i r="2">
      <x v="6"/>
    </i>
    <i r="3">
      <x v="17"/>
    </i>
    <i r="4">
      <x v="72"/>
    </i>
    <i r="3">
      <x v="18"/>
    </i>
    <i r="4">
      <x v="69"/>
    </i>
    <i r="3">
      <x v="20"/>
    </i>
    <i r="4">
      <x v="73"/>
    </i>
    <i r="3">
      <x v="23"/>
    </i>
    <i r="4">
      <x v="67"/>
    </i>
    <i r="3">
      <x v="24"/>
    </i>
    <i r="4">
      <x v="95"/>
    </i>
    <i r="3">
      <x v="26"/>
    </i>
    <i r="4">
      <x v="143"/>
    </i>
    <i r="3">
      <x v="45"/>
    </i>
    <i r="4">
      <x v="145"/>
    </i>
    <i r="3">
      <x v="49"/>
    </i>
    <i r="4">
      <x v="74"/>
    </i>
    <i r="3">
      <x v="50"/>
    </i>
    <i r="4">
      <x v="91"/>
    </i>
    <i r="3">
      <x v="52"/>
    </i>
    <i r="4">
      <x v="100"/>
    </i>
    <i r="3">
      <x v="55"/>
    </i>
    <i r="4">
      <x v="102"/>
    </i>
    <i r="3">
      <x v="60"/>
    </i>
    <i r="4">
      <x v="126"/>
    </i>
    <i r="3">
      <x v="74"/>
    </i>
    <i r="4">
      <x v="114"/>
    </i>
    <i r="3">
      <x v="77"/>
    </i>
    <i r="4">
      <x v="132"/>
    </i>
    <i r="3">
      <x v="98"/>
    </i>
    <i r="4">
      <x v="89"/>
    </i>
    <i r="3">
      <x v="100"/>
    </i>
    <i r="4">
      <x v="147"/>
    </i>
    <i r="3">
      <x v="108"/>
    </i>
    <i r="4">
      <x v="111"/>
    </i>
    <i r="3">
      <x v="111"/>
    </i>
    <i r="4">
      <x v="31"/>
    </i>
    <i r="1">
      <x v="26"/>
    </i>
    <i r="2">
      <x v="6"/>
    </i>
    <i r="3">
      <x v="39"/>
    </i>
    <i r="4">
      <x v="75"/>
    </i>
    <i r="3">
      <x v="40"/>
    </i>
    <i r="4">
      <x v="71"/>
    </i>
    <i r="3">
      <x v="46"/>
    </i>
    <i r="4">
      <x v="92"/>
    </i>
    <i r="3">
      <x v="51"/>
    </i>
    <i r="4">
      <x v="46"/>
    </i>
    <i r="3">
      <x v="138"/>
    </i>
    <i r="4">
      <x v="80"/>
    </i>
    <i r="1">
      <x v="54"/>
    </i>
    <i r="2">
      <x v="6"/>
    </i>
    <i r="3">
      <x v="65"/>
    </i>
    <i r="4">
      <x v="8"/>
    </i>
    <i r="1">
      <x v="55"/>
    </i>
    <i r="2">
      <x v="5"/>
    </i>
    <i r="3">
      <x v="21"/>
    </i>
    <i r="4">
      <x v="63"/>
    </i>
    <i r="3">
      <x v="30"/>
    </i>
    <i r="4">
      <x v="19"/>
    </i>
    <i r="3">
      <x v="33"/>
    </i>
    <i r="4">
      <x v="64"/>
    </i>
    <i r="3">
      <x v="35"/>
    </i>
    <i r="4">
      <x v="66"/>
    </i>
    <i r="3">
      <x v="36"/>
    </i>
    <i r="4">
      <x v="82"/>
    </i>
    <i r="3">
      <x v="38"/>
    </i>
    <i r="4">
      <x v="42"/>
    </i>
    <i r="3">
      <x v="39"/>
    </i>
    <i r="4">
      <x v="75"/>
    </i>
    <i r="3">
      <x v="40"/>
    </i>
    <i r="4">
      <x v="71"/>
    </i>
    <i r="3">
      <x v="42"/>
    </i>
    <i r="4">
      <x v="43"/>
    </i>
    <i r="3">
      <x v="45"/>
    </i>
    <i r="4">
      <x v="145"/>
    </i>
    <i r="3">
      <x v="46"/>
    </i>
    <i r="4">
      <x v="92"/>
    </i>
    <i r="3">
      <x v="51"/>
    </i>
    <i r="4">
      <x v="46"/>
    </i>
    <i r="3">
      <x v="77"/>
    </i>
    <i r="4">
      <x v="132"/>
    </i>
    <i r="3">
      <x v="88"/>
    </i>
    <i r="4">
      <x v="54"/>
    </i>
    <i r="3">
      <x v="90"/>
    </i>
    <i r="4">
      <x v="106"/>
    </i>
    <i r="3">
      <x v="92"/>
    </i>
    <i r="4">
      <x v="123"/>
    </i>
    <i r="3">
      <x v="122"/>
    </i>
    <i r="4">
      <x v="76"/>
    </i>
    <i r="3">
      <x v="123"/>
    </i>
    <i r="4">
      <x v="77"/>
    </i>
    <i r="3">
      <x v="128"/>
    </i>
    <i r="4">
      <x v="38"/>
    </i>
    <i r="3">
      <x v="129"/>
    </i>
    <i r="4">
      <x v="57"/>
    </i>
    <i r="3">
      <x v="133"/>
    </i>
    <i r="4">
      <x v="133"/>
    </i>
    <i r="3">
      <x v="135"/>
    </i>
    <i r="4">
      <x v="37"/>
    </i>
    <i r="3">
      <x v="138"/>
    </i>
    <i r="4">
      <x v="80"/>
    </i>
    <i>
      <x v="8"/>
    </i>
    <i r="1">
      <x v="8"/>
    </i>
    <i r="2">
      <x v="4"/>
    </i>
    <i r="3">
      <x v="125"/>
    </i>
    <i r="4">
      <x v="83"/>
    </i>
    <i>
      <x v="9"/>
    </i>
    <i r="1">
      <x v="42"/>
    </i>
    <i r="2">
      <x v="7"/>
    </i>
    <i r="3">
      <x v="112"/>
    </i>
    <i r="4">
      <x v="142"/>
    </i>
    <i>
      <x v="10"/>
    </i>
    <i r="1">
      <x v="7"/>
    </i>
    <i r="2">
      <x v="1"/>
    </i>
    <i r="3">
      <x v="112"/>
    </i>
    <i r="4">
      <x v="142"/>
    </i>
    <i>
      <x v="11"/>
    </i>
    <i r="1">
      <x v="6"/>
    </i>
    <i r="2">
      <x v="4"/>
    </i>
    <i r="3">
      <x v="20"/>
    </i>
    <i r="4">
      <x v="73"/>
    </i>
    <i r="3">
      <x v="24"/>
    </i>
    <i r="4">
      <x v="95"/>
    </i>
    <i r="3">
      <x v="26"/>
    </i>
    <i r="4">
      <x v="143"/>
    </i>
    <i r="3">
      <x v="33"/>
    </i>
    <i r="4">
      <x v="64"/>
    </i>
    <i r="3">
      <x v="48"/>
    </i>
    <i r="4">
      <x v="99"/>
    </i>
    <i r="3">
      <x v="68"/>
    </i>
    <i r="4">
      <x v="79"/>
    </i>
    <i r="3">
      <x v="92"/>
    </i>
    <i r="4">
      <x v="123"/>
    </i>
    <i r="3">
      <x v="103"/>
    </i>
    <i r="4">
      <x v="44"/>
    </i>
    <i r="3">
      <x v="123"/>
    </i>
    <i r="4">
      <x v="77"/>
    </i>
    <i r="3">
      <x v="126"/>
    </i>
    <i r="4">
      <x v="39"/>
    </i>
    <i r="1">
      <x v="13"/>
    </i>
    <i r="2">
      <x v="4"/>
    </i>
    <i r="3">
      <x v="62"/>
    </i>
    <i r="4">
      <x v="131"/>
    </i>
    <i r="3">
      <x v="77"/>
    </i>
    <i r="4">
      <x v="132"/>
    </i>
    <i r="3">
      <x v="94"/>
    </i>
    <i r="4">
      <x v="29"/>
    </i>
    <i r="3">
      <x v="95"/>
    </i>
    <i r="4">
      <x v="118"/>
    </i>
    <i r="3">
      <x v="96"/>
    </i>
    <i r="4">
      <x v="122"/>
    </i>
    <i r="3">
      <x v="97"/>
    </i>
    <i r="4">
      <x v="112"/>
    </i>
    <i r="1">
      <x v="37"/>
    </i>
    <i r="2">
      <x v="4"/>
    </i>
    <i r="3">
      <x v="77"/>
    </i>
    <i r="4">
      <x v="132"/>
    </i>
    <i r="1">
      <x v="51"/>
    </i>
    <i r="2">
      <x v="4"/>
    </i>
    <i r="3">
      <x v="43"/>
    </i>
    <i r="4">
      <x v="85"/>
    </i>
    <i r="3">
      <x v="45"/>
    </i>
    <i r="4">
      <x v="145"/>
    </i>
    <i r="3">
      <x v="54"/>
    </i>
    <i r="4">
      <x v="101"/>
    </i>
    <i r="3">
      <x v="74"/>
    </i>
    <i r="4">
      <x v="114"/>
    </i>
    <i r="3">
      <x v="77"/>
    </i>
    <i r="4">
      <x v="132"/>
    </i>
    <i r="3">
      <x v="98"/>
    </i>
    <i r="4">
      <x v="89"/>
    </i>
    <i r="3">
      <x v="99"/>
    </i>
    <i r="4">
      <x v="90"/>
    </i>
    <i r="3">
      <x v="100"/>
    </i>
    <i r="4">
      <x v="147"/>
    </i>
    <i r="3">
      <x v="120"/>
    </i>
    <i r="4">
      <x v="15"/>
    </i>
    <i r="3">
      <x v="126"/>
    </i>
    <i r="4">
      <x v="39"/>
    </i>
    <i>
      <x v="12"/>
    </i>
    <i r="1">
      <x v="10"/>
    </i>
    <i r="2">
      <x v="4"/>
    </i>
    <i r="3">
      <x v="17"/>
    </i>
    <i r="4">
      <x v="72"/>
    </i>
    <i r="3">
      <x v="20"/>
    </i>
    <i r="4">
      <x v="73"/>
    </i>
    <i r="3">
      <x v="21"/>
    </i>
    <i r="4">
      <x v="63"/>
    </i>
    <i r="3">
      <x v="24"/>
    </i>
    <i r="4">
      <x v="95"/>
    </i>
    <i r="3">
      <x v="29"/>
    </i>
    <i r="4">
      <x v="96"/>
    </i>
    <i r="3">
      <x v="30"/>
    </i>
    <i r="4">
      <x v="19"/>
    </i>
    <i r="3">
      <x v="31"/>
    </i>
    <i r="4">
      <x v="60"/>
    </i>
    <i r="3">
      <x v="32"/>
    </i>
    <i r="4">
      <x v="148"/>
    </i>
    <i r="3">
      <x v="33"/>
    </i>
    <i r="4">
      <x v="64"/>
    </i>
    <i r="3">
      <x v="34"/>
    </i>
    <i r="4">
      <x v="12"/>
    </i>
    <i r="3">
      <x v="36"/>
    </i>
    <i r="4">
      <x v="82"/>
    </i>
    <i r="3">
      <x v="38"/>
    </i>
    <i r="4">
      <x v="42"/>
    </i>
    <i r="3">
      <x v="42"/>
    </i>
    <i r="4">
      <x v="43"/>
    </i>
    <i r="3">
      <x v="44"/>
    </i>
    <i r="4">
      <x v="20"/>
    </i>
    <i r="3">
      <x v="46"/>
    </i>
    <i r="4">
      <x v="92"/>
    </i>
    <i r="3">
      <x v="51"/>
    </i>
    <i r="4">
      <x v="46"/>
    </i>
    <i r="3">
      <x v="52"/>
    </i>
    <i r="4">
      <x v="100"/>
    </i>
    <i r="3">
      <x v="55"/>
    </i>
    <i r="4">
      <x v="102"/>
    </i>
    <i r="3">
      <x v="56"/>
    </i>
    <i r="4">
      <x v="103"/>
    </i>
    <i r="3">
      <x v="57"/>
    </i>
    <i r="4">
      <x v="48"/>
    </i>
    <i r="3">
      <x v="58"/>
    </i>
    <i r="4">
      <x v="34"/>
    </i>
    <i r="3">
      <x v="59"/>
    </i>
    <i r="4">
      <x v="139"/>
    </i>
    <i r="3">
      <x v="60"/>
    </i>
    <i r="4">
      <x v="126"/>
    </i>
    <i r="3">
      <x v="63"/>
    </i>
    <i r="4">
      <x v="7"/>
    </i>
    <i r="3">
      <x v="65"/>
    </i>
    <i r="4">
      <x v="8"/>
    </i>
    <i r="3">
      <x v="66"/>
    </i>
    <i r="4">
      <x v="9"/>
    </i>
    <i r="3">
      <x v="68"/>
    </i>
    <i r="4">
      <x v="79"/>
    </i>
    <i r="3">
      <x v="69"/>
    </i>
    <i r="4">
      <x v="130"/>
    </i>
    <i r="3">
      <x v="71"/>
    </i>
    <i r="4">
      <x v="117"/>
    </i>
    <i r="3">
      <x v="72"/>
    </i>
    <i r="4">
      <x v="115"/>
    </i>
    <i r="3">
      <x v="76"/>
    </i>
    <i r="4">
      <x v="127"/>
    </i>
    <i r="3">
      <x v="81"/>
    </i>
    <i r="4">
      <x v="110"/>
    </i>
    <i r="3">
      <x v="82"/>
    </i>
    <i r="4">
      <x v="109"/>
    </i>
    <i r="3">
      <x v="84"/>
    </i>
    <i r="4">
      <x v="21"/>
    </i>
    <i r="3">
      <x v="85"/>
    </i>
    <i r="4">
      <x v="23"/>
    </i>
    <i r="3">
      <x v="86"/>
    </i>
    <i r="4">
      <x v="56"/>
    </i>
    <i r="3">
      <x v="89"/>
    </i>
    <i r="4">
      <x v="107"/>
    </i>
    <i r="3">
      <x v="91"/>
    </i>
    <i r="4">
      <x v="55"/>
    </i>
    <i r="3">
      <x v="98"/>
    </i>
    <i r="4">
      <x v="89"/>
    </i>
    <i r="3">
      <x v="100"/>
    </i>
    <i r="4">
      <x v="147"/>
    </i>
    <i r="3">
      <x v="103"/>
    </i>
    <i r="4">
      <x v="44"/>
    </i>
    <i r="3">
      <x v="105"/>
    </i>
    <i r="4">
      <x v="129"/>
    </i>
    <i r="3">
      <x v="107"/>
    </i>
    <i r="4">
      <x v="51"/>
    </i>
    <i r="3">
      <x v="108"/>
    </i>
    <i r="4">
      <x v="111"/>
    </i>
    <i r="3">
      <x v="111"/>
    </i>
    <i r="4">
      <x v="31"/>
    </i>
    <i r="3">
      <x v="122"/>
    </i>
    <i r="4">
      <x v="76"/>
    </i>
    <i r="3">
      <x v="123"/>
    </i>
    <i r="4">
      <x v="77"/>
    </i>
    <i r="3">
      <x v="125"/>
    </i>
    <i r="4">
      <x v="83"/>
    </i>
    <i r="3">
      <x v="130"/>
    </i>
    <i r="4">
      <x v="144"/>
    </i>
    <i r="3">
      <x v="131"/>
    </i>
    <i r="4">
      <x v="61"/>
    </i>
    <i r="3">
      <x v="133"/>
    </i>
    <i r="4">
      <x v="133"/>
    </i>
    <i r="3">
      <x v="138"/>
    </i>
    <i r="4">
      <x v="80"/>
    </i>
    <i r="1">
      <x v="23"/>
    </i>
    <i r="2">
      <x v="6"/>
    </i>
    <i r="3">
      <x v="1"/>
    </i>
    <i r="4">
      <x v="137"/>
    </i>
    <i r="3">
      <x v="5"/>
    </i>
    <i r="4">
      <x v="93"/>
    </i>
    <i r="3">
      <x v="6"/>
    </i>
    <i r="4">
      <x v="45"/>
    </i>
    <i r="3">
      <x v="8"/>
    </i>
    <i r="4">
      <x v="22"/>
    </i>
    <i r="3">
      <x v="9"/>
    </i>
    <i r="4">
      <x v="26"/>
    </i>
    <i r="3">
      <x v="10"/>
    </i>
    <i r="4">
      <x v="27"/>
    </i>
    <i r="3">
      <x v="11"/>
    </i>
    <i r="4">
      <x v="3"/>
    </i>
    <i r="3">
      <x v="12"/>
    </i>
    <i r="4">
      <x v="2"/>
    </i>
    <i r="3">
      <x v="13"/>
    </i>
    <i r="4">
      <x v="4"/>
    </i>
    <i r="3">
      <x v="15"/>
    </i>
    <i r="4">
      <x v="78"/>
    </i>
    <i r="3">
      <x v="16"/>
    </i>
    <i r="4">
      <x v="40"/>
    </i>
    <i r="3">
      <x v="44"/>
    </i>
    <i r="4">
      <x v="20"/>
    </i>
    <i r="3">
      <x v="45"/>
    </i>
    <i r="4">
      <x v="145"/>
    </i>
    <i r="3">
      <x v="51"/>
    </i>
    <i r="4">
      <x v="46"/>
    </i>
    <i r="3">
      <x v="55"/>
    </i>
    <i r="4">
      <x v="102"/>
    </i>
    <i r="3">
      <x v="65"/>
    </i>
    <i r="4">
      <x v="8"/>
    </i>
    <i r="1">
      <x v="24"/>
    </i>
    <i r="2">
      <x v="6"/>
    </i>
    <i r="3">
      <x v="44"/>
    </i>
    <i r="4">
      <x v="20"/>
    </i>
    <i r="1">
      <x v="56"/>
    </i>
    <i r="2">
      <x v="4"/>
    </i>
    <i r="3">
      <x/>
    </i>
    <i r="4">
      <x v="28"/>
    </i>
    <i r="3">
      <x v="1"/>
    </i>
    <i r="4">
      <x v="137"/>
    </i>
    <i r="3">
      <x v="2"/>
    </i>
    <i r="4">
      <x v="49"/>
    </i>
    <i r="3">
      <x v="3"/>
    </i>
    <i r="4">
      <x v="138"/>
    </i>
    <i r="3">
      <x v="4"/>
    </i>
    <i r="4">
      <x v="108"/>
    </i>
    <i r="3">
      <x v="5"/>
    </i>
    <i r="4">
      <x v="93"/>
    </i>
    <i r="3">
      <x v="6"/>
    </i>
    <i r="4">
      <x v="45"/>
    </i>
    <i r="3">
      <x v="7"/>
    </i>
    <i r="4">
      <x v="50"/>
    </i>
    <i r="3">
      <x v="8"/>
    </i>
    <i r="4">
      <x v="22"/>
    </i>
    <i r="3">
      <x v="9"/>
    </i>
    <i r="4">
      <x v="26"/>
    </i>
    <i r="3">
      <x v="10"/>
    </i>
    <i r="4">
      <x v="27"/>
    </i>
    <i r="3">
      <x v="11"/>
    </i>
    <i r="4">
      <x v="3"/>
    </i>
    <i r="3">
      <x v="12"/>
    </i>
    <i r="4">
      <x v="2"/>
    </i>
    <i r="3">
      <x v="13"/>
    </i>
    <i r="4">
      <x v="4"/>
    </i>
    <i r="3">
      <x v="14"/>
    </i>
    <i r="4">
      <x v="52"/>
    </i>
    <i r="3">
      <x v="15"/>
    </i>
    <i r="4">
      <x v="78"/>
    </i>
    <i r="3">
      <x v="53"/>
    </i>
    <i r="4">
      <x v="104"/>
    </i>
    <i r="3">
      <x v="108"/>
    </i>
    <i r="4">
      <x v="111"/>
    </i>
    <i>
      <x v="13"/>
    </i>
    <i r="1">
      <x v="15"/>
    </i>
    <i r="2">
      <x v="4"/>
    </i>
    <i r="3">
      <x v="69"/>
    </i>
    <i r="4">
      <x v="130"/>
    </i>
    <i r="3">
      <x v="72"/>
    </i>
    <i r="4">
      <x v="115"/>
    </i>
    <i>
      <x v="14"/>
    </i>
    <i r="1">
      <x v="5"/>
    </i>
    <i r="2">
      <x v="7"/>
    </i>
    <i r="3">
      <x v="117"/>
    </i>
    <i r="4">
      <x v="16"/>
    </i>
    <i r="3">
      <x v="120"/>
    </i>
    <i r="4">
      <x v="15"/>
    </i>
    <i r="1">
      <x v="27"/>
    </i>
    <i r="2">
      <x v="7"/>
    </i>
    <i r="3">
      <x v="121"/>
    </i>
    <i r="4">
      <x v="13"/>
    </i>
    <i>
      <x v="15"/>
    </i>
    <i r="1">
      <x v="21"/>
    </i>
    <i r="2">
      <x v="4"/>
    </i>
    <i r="3">
      <x v="17"/>
    </i>
    <i r="4">
      <x v="72"/>
    </i>
    <i r="3">
      <x v="20"/>
    </i>
    <i r="4">
      <x v="73"/>
    </i>
    <i r="3">
      <x v="24"/>
    </i>
    <i r="4">
      <x v="95"/>
    </i>
    <i r="3">
      <x v="77"/>
    </i>
    <i r="4">
      <x v="132"/>
    </i>
    <i r="3">
      <x v="78"/>
    </i>
    <i r="4">
      <x v="128"/>
    </i>
    <i r="3">
      <x v="98"/>
    </i>
    <i r="4">
      <x v="89"/>
    </i>
    <i r="3">
      <x v="100"/>
    </i>
    <i r="4">
      <x v="147"/>
    </i>
    <i r="3">
      <x v="102"/>
    </i>
    <i r="4">
      <x v="86"/>
    </i>
    <i r="3">
      <x v="103"/>
    </i>
    <i r="4">
      <x v="44"/>
    </i>
    <i r="3">
      <x v="107"/>
    </i>
    <i r="4">
      <x v="51"/>
    </i>
    <i r="3">
      <x v="122"/>
    </i>
    <i r="4">
      <x v="76"/>
    </i>
    <i r="3">
      <x v="124"/>
    </i>
    <i r="4">
      <x v="35"/>
    </i>
    <i r="3">
      <x v="140"/>
    </i>
    <i r="4">
      <x v="140"/>
    </i>
    <i>
      <x v="16"/>
    </i>
    <i r="1">
      <x v="16"/>
    </i>
    <i r="2">
      <x v="4"/>
    </i>
    <i r="3">
      <x v="17"/>
    </i>
    <i r="4">
      <x v="72"/>
    </i>
    <i r="3">
      <x v="24"/>
    </i>
    <i r="4">
      <x v="95"/>
    </i>
    <i r="3">
      <x v="69"/>
    </i>
    <i r="4">
      <x v="130"/>
    </i>
    <i r="3">
      <x v="78"/>
    </i>
    <i r="4">
      <x v="128"/>
    </i>
    <i r="3">
      <x v="81"/>
    </i>
    <i r="4">
      <x v="110"/>
    </i>
    <i r="3">
      <x v="102"/>
    </i>
    <i r="4">
      <x v="86"/>
    </i>
    <i>
      <x v="17"/>
    </i>
    <i r="1">
      <x v="57"/>
    </i>
    <i r="2">
      <x v="1"/>
    </i>
    <i r="3">
      <x v="112"/>
    </i>
    <i r="4">
      <x v="142"/>
    </i>
    <i>
      <x v="18"/>
    </i>
    <i r="1">
      <x v="22"/>
    </i>
    <i r="2">
      <x v="4"/>
    </i>
    <i r="3">
      <x v="17"/>
    </i>
    <i r="4">
      <x v="72"/>
    </i>
    <i r="3">
      <x v="20"/>
    </i>
    <i r="4">
      <x v="73"/>
    </i>
    <i r="3">
      <x v="21"/>
    </i>
    <i r="4">
      <x v="63"/>
    </i>
    <i r="3">
      <x v="23"/>
    </i>
    <i r="4">
      <x v="67"/>
    </i>
    <i r="3">
      <x v="24"/>
    </i>
    <i r="4">
      <x v="95"/>
    </i>
    <i r="3">
      <x v="31"/>
    </i>
    <i r="4">
      <x v="60"/>
    </i>
    <i r="3">
      <x v="33"/>
    </i>
    <i r="4">
      <x v="64"/>
    </i>
    <i r="3">
      <x v="34"/>
    </i>
    <i r="4">
      <x v="12"/>
    </i>
    <i r="3">
      <x v="39"/>
    </i>
    <i r="4">
      <x v="75"/>
    </i>
    <i r="3">
      <x v="46"/>
    </i>
    <i r="4">
      <x v="92"/>
    </i>
    <i r="3">
      <x v="51"/>
    </i>
    <i r="4">
      <x v="46"/>
    </i>
    <i r="3">
      <x v="52"/>
    </i>
    <i r="4">
      <x v="100"/>
    </i>
    <i r="3">
      <x v="53"/>
    </i>
    <i r="4">
      <x v="104"/>
    </i>
    <i r="3">
      <x v="54"/>
    </i>
    <i r="4">
      <x v="101"/>
    </i>
    <i r="3">
      <x v="55"/>
    </i>
    <i r="4">
      <x v="102"/>
    </i>
    <i r="3">
      <x v="62"/>
    </i>
    <i r="4">
      <x v="131"/>
    </i>
    <i r="3">
      <x v="67"/>
    </i>
    <i r="4">
      <x v="6"/>
    </i>
    <i r="3">
      <x v="68"/>
    </i>
    <i r="4">
      <x v="79"/>
    </i>
    <i r="3">
      <x v="69"/>
    </i>
    <i r="4">
      <x v="130"/>
    </i>
    <i r="3">
      <x v="71"/>
    </i>
    <i r="4">
      <x v="117"/>
    </i>
    <i r="3">
      <x v="74"/>
    </i>
    <i r="4">
      <x v="114"/>
    </i>
    <i r="3">
      <x v="78"/>
    </i>
    <i r="4">
      <x v="128"/>
    </i>
    <i r="3">
      <x v="79"/>
    </i>
    <i r="4">
      <x v="116"/>
    </i>
    <i r="3">
      <x v="80"/>
    </i>
    <i r="4">
      <x v="125"/>
    </i>
    <i r="3">
      <x v="85"/>
    </i>
    <i r="4">
      <x v="23"/>
    </i>
    <i r="3">
      <x v="91"/>
    </i>
    <i r="4">
      <x v="55"/>
    </i>
    <i r="3">
      <x v="98"/>
    </i>
    <i r="4">
      <x v="89"/>
    </i>
    <i r="3">
      <x v="100"/>
    </i>
    <i r="4">
      <x v="147"/>
    </i>
    <i r="3">
      <x v="103"/>
    </i>
    <i r="4">
      <x v="44"/>
    </i>
    <i r="3">
      <x v="108"/>
    </i>
    <i r="4">
      <x v="111"/>
    </i>
    <i r="3">
      <x v="110"/>
    </i>
    <i r="4">
      <x v="81"/>
    </i>
    <i r="3">
      <x v="124"/>
    </i>
    <i r="4">
      <x v="35"/>
    </i>
    <i r="3">
      <x v="125"/>
    </i>
    <i r="4">
      <x v="83"/>
    </i>
    <i r="3">
      <x v="126"/>
    </i>
    <i r="4">
      <x v="39"/>
    </i>
    <i r="3">
      <x v="140"/>
    </i>
    <i r="4">
      <x v="140"/>
    </i>
    <i r="3">
      <x v="141"/>
    </i>
    <i r="4">
      <x v="134"/>
    </i>
    <i r="3">
      <x v="146"/>
    </i>
    <i r="4">
      <x v="33"/>
    </i>
    <i r="1">
      <x v="31"/>
    </i>
    <i r="2">
      <x v="4"/>
    </i>
    <i r="3">
      <x v="77"/>
    </i>
    <i r="4">
      <x v="132"/>
    </i>
    <i r="1">
      <x v="45"/>
    </i>
    <i r="2">
      <x v="4"/>
    </i>
    <i r="3">
      <x v="106"/>
    </i>
    <i r="4">
      <x v="105"/>
    </i>
    <i r="3">
      <x v="112"/>
    </i>
    <i r="4">
      <x v="142"/>
    </i>
    <i r="3">
      <x v="113"/>
    </i>
    <i r="4">
      <x v="141"/>
    </i>
    <i r="3">
      <x v="147"/>
    </i>
    <i r="4">
      <x v="1"/>
    </i>
    <i r="3">
      <x v="148"/>
    </i>
    <i r="4">
      <x v="58"/>
    </i>
    <i r="1">
      <x v="47"/>
    </i>
    <i r="2">
      <x v="4"/>
    </i>
    <i r="3">
      <x v="23"/>
    </i>
    <i r="4">
      <x v="67"/>
    </i>
    <i r="3">
      <x v="109"/>
    </i>
    <i r="4">
      <x v="30"/>
    </i>
    <i t="grand">
      <x/>
    </i>
  </rowItems>
  <colItems count="1">
    <i/>
  </colItems>
  <dataFields count="1">
    <dataField name=" 4ta Modificación" fld="41" baseField="0" baseItem="0" numFmtId="4"/>
  </dataFields>
  <formats count="631">
    <format dxfId="630">
      <pivotArea dataOnly="0" labelOnly="1" outline="0" axis="axisValues" fieldPosition="0"/>
    </format>
    <format dxfId="629">
      <pivotArea type="all" dataOnly="0" outline="0" fieldPosition="0"/>
    </format>
    <format dxfId="628">
      <pivotArea outline="0" collapsedLevelsAreSubtotals="1" fieldPosition="0"/>
    </format>
    <format dxfId="627">
      <pivotArea field="13" type="button" dataOnly="0" labelOnly="1" outline="0" axis="axisRow" fieldPosition="0"/>
    </format>
    <format dxfId="626">
      <pivotArea dataOnly="0" labelOnly="1" fieldPosition="0">
        <references count="1">
          <reference field="13" count="0"/>
        </references>
      </pivotArea>
    </format>
    <format dxfId="625">
      <pivotArea dataOnly="0" labelOnly="1" grandRow="1" outline="0" fieldPosition="0"/>
    </format>
    <format dxfId="624">
      <pivotArea dataOnly="0" labelOnly="1" fieldPosition="0">
        <references count="2">
          <reference field="13" count="1" selected="0">
            <x v="0"/>
          </reference>
          <reference field="17" count="1">
            <x v="9"/>
          </reference>
        </references>
      </pivotArea>
    </format>
    <format dxfId="623">
      <pivotArea dataOnly="0" labelOnly="1" fieldPosition="0">
        <references count="2">
          <reference field="13" count="1" selected="0">
            <x v="1"/>
          </reference>
          <reference field="17" count="1">
            <x v="0"/>
          </reference>
        </references>
      </pivotArea>
    </format>
    <format dxfId="622">
      <pivotArea dataOnly="0" labelOnly="1" fieldPosition="0">
        <references count="2">
          <reference field="13" count="1" selected="0">
            <x v="2"/>
          </reference>
          <reference field="17" count="17">
            <x v="0"/>
            <x v="3"/>
            <x v="4"/>
            <x v="7"/>
            <x v="9"/>
            <x v="12"/>
            <x v="18"/>
            <x v="30"/>
            <x v="35"/>
            <x v="38"/>
            <x v="39"/>
            <x v="40"/>
            <x v="41"/>
            <x v="42"/>
            <x v="48"/>
            <x v="49"/>
            <x v="57"/>
          </reference>
        </references>
      </pivotArea>
    </format>
    <format dxfId="621">
      <pivotArea dataOnly="0" labelOnly="1" fieldPosition="0">
        <references count="2">
          <reference field="13" count="1" selected="0">
            <x v="3"/>
          </reference>
          <reference field="17" count="6">
            <x v="14"/>
            <x v="46"/>
            <x v="50"/>
            <x v="52"/>
            <x v="53"/>
            <x v="59"/>
          </reference>
        </references>
      </pivotArea>
    </format>
    <format dxfId="620">
      <pivotArea dataOnly="0" labelOnly="1" fieldPosition="0">
        <references count="2">
          <reference field="13" count="1" selected="0">
            <x v="4"/>
          </reference>
          <reference field="17" count="7">
            <x v="20"/>
            <x v="28"/>
            <x v="32"/>
            <x v="33"/>
            <x v="34"/>
            <x v="36"/>
            <x v="59"/>
          </reference>
        </references>
      </pivotArea>
    </format>
    <format dxfId="619">
      <pivotArea dataOnly="0" labelOnly="1" fieldPosition="0">
        <references count="2">
          <reference field="13" count="1" selected="0">
            <x v="5"/>
          </reference>
          <reference field="17" count="2">
            <x v="29"/>
            <x v="58"/>
          </reference>
        </references>
      </pivotArea>
    </format>
    <format dxfId="618">
      <pivotArea dataOnly="0" labelOnly="1" fieldPosition="0">
        <references count="2">
          <reference field="13" count="1" selected="0">
            <x v="6"/>
          </reference>
          <reference field="17" count="4">
            <x v="1"/>
            <x v="17"/>
            <x v="43"/>
            <x v="44"/>
          </reference>
        </references>
      </pivotArea>
    </format>
    <format dxfId="617">
      <pivotArea dataOnly="0" labelOnly="1" fieldPosition="0">
        <references count="2">
          <reference field="13" count="1" selected="0">
            <x v="7"/>
          </reference>
          <reference field="17" count="7">
            <x v="2"/>
            <x v="11"/>
            <x v="19"/>
            <x v="25"/>
            <x v="26"/>
            <x v="54"/>
            <x v="55"/>
          </reference>
        </references>
      </pivotArea>
    </format>
    <format dxfId="616">
      <pivotArea dataOnly="0" labelOnly="1" fieldPosition="0">
        <references count="2">
          <reference field="13" count="1" selected="0">
            <x v="8"/>
          </reference>
          <reference field="17" count="1">
            <x v="8"/>
          </reference>
        </references>
      </pivotArea>
    </format>
    <format dxfId="615">
      <pivotArea dataOnly="0" labelOnly="1" fieldPosition="0">
        <references count="2">
          <reference field="13" count="1" selected="0">
            <x v="9"/>
          </reference>
          <reference field="17" count="1">
            <x v="42"/>
          </reference>
        </references>
      </pivotArea>
    </format>
    <format dxfId="614">
      <pivotArea dataOnly="0" labelOnly="1" fieldPosition="0">
        <references count="2">
          <reference field="13" count="1" selected="0">
            <x v="10"/>
          </reference>
          <reference field="17" count="1">
            <x v="7"/>
          </reference>
        </references>
      </pivotArea>
    </format>
    <format dxfId="613">
      <pivotArea dataOnly="0" labelOnly="1" fieldPosition="0">
        <references count="2">
          <reference field="13" count="1" selected="0">
            <x v="11"/>
          </reference>
          <reference field="17" count="4">
            <x v="6"/>
            <x v="13"/>
            <x v="37"/>
            <x v="51"/>
          </reference>
        </references>
      </pivotArea>
    </format>
    <format dxfId="612">
      <pivotArea dataOnly="0" labelOnly="1" fieldPosition="0">
        <references count="2">
          <reference field="13" count="1" selected="0">
            <x v="12"/>
          </reference>
          <reference field="17" count="4">
            <x v="10"/>
            <x v="23"/>
            <x v="24"/>
            <x v="56"/>
          </reference>
        </references>
      </pivotArea>
    </format>
    <format dxfId="611">
      <pivotArea dataOnly="0" labelOnly="1" fieldPosition="0">
        <references count="2">
          <reference field="13" count="1" selected="0">
            <x v="13"/>
          </reference>
          <reference field="17" count="1">
            <x v="15"/>
          </reference>
        </references>
      </pivotArea>
    </format>
    <format dxfId="610">
      <pivotArea dataOnly="0" labelOnly="1" fieldPosition="0">
        <references count="2">
          <reference field="13" count="1" selected="0">
            <x v="14"/>
          </reference>
          <reference field="17" count="2">
            <x v="5"/>
            <x v="27"/>
          </reference>
        </references>
      </pivotArea>
    </format>
    <format dxfId="609">
      <pivotArea dataOnly="0" labelOnly="1" fieldPosition="0">
        <references count="2">
          <reference field="13" count="1" selected="0">
            <x v="15"/>
          </reference>
          <reference field="17" count="1">
            <x v="21"/>
          </reference>
        </references>
      </pivotArea>
    </format>
    <format dxfId="608">
      <pivotArea dataOnly="0" labelOnly="1" fieldPosition="0">
        <references count="2">
          <reference field="13" count="1" selected="0">
            <x v="16"/>
          </reference>
          <reference field="17" count="1">
            <x v="16"/>
          </reference>
        </references>
      </pivotArea>
    </format>
    <format dxfId="607">
      <pivotArea dataOnly="0" labelOnly="1" fieldPosition="0">
        <references count="2">
          <reference field="13" count="1" selected="0">
            <x v="17"/>
          </reference>
          <reference field="17" count="1">
            <x v="57"/>
          </reference>
        </references>
      </pivotArea>
    </format>
    <format dxfId="606">
      <pivotArea dataOnly="0" labelOnly="1" fieldPosition="0">
        <references count="2">
          <reference field="13" count="1" selected="0">
            <x v="18"/>
          </reference>
          <reference field="17" count="4">
            <x v="22"/>
            <x v="31"/>
            <x v="45"/>
            <x v="47"/>
          </reference>
        </references>
      </pivotArea>
    </format>
    <format dxfId="605">
      <pivotArea dataOnly="0" labelOnly="1" fieldPosition="0">
        <references count="3">
          <reference field="13" count="1" selected="0">
            <x v="0"/>
          </reference>
          <reference field="15" count="1">
            <x v="1"/>
          </reference>
          <reference field="17" count="1" selected="0">
            <x v="9"/>
          </reference>
        </references>
      </pivotArea>
    </format>
    <format dxfId="604">
      <pivotArea dataOnly="0" labelOnly="1" fieldPosition="0">
        <references count="3">
          <reference field="13" count="1" selected="0">
            <x v="1"/>
          </reference>
          <reference field="15" count="1">
            <x v="7"/>
          </reference>
          <reference field="17" count="1" selected="0">
            <x v="0"/>
          </reference>
        </references>
      </pivotArea>
    </format>
    <format dxfId="603">
      <pivotArea dataOnly="0" labelOnly="1" fieldPosition="0">
        <references count="3">
          <reference field="13" count="1" selected="0">
            <x v="2"/>
          </reference>
          <reference field="15" count="1">
            <x v="7"/>
          </reference>
          <reference field="17" count="1" selected="0">
            <x v="0"/>
          </reference>
        </references>
      </pivotArea>
    </format>
    <format dxfId="602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3"/>
          </reference>
        </references>
      </pivotArea>
    </format>
    <format dxfId="601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4"/>
          </reference>
        </references>
      </pivotArea>
    </format>
    <format dxfId="600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7"/>
          </reference>
        </references>
      </pivotArea>
    </format>
    <format dxfId="599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9"/>
          </reference>
        </references>
      </pivotArea>
    </format>
    <format dxfId="598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12"/>
          </reference>
        </references>
      </pivotArea>
    </format>
    <format dxfId="597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18"/>
          </reference>
        </references>
      </pivotArea>
    </format>
    <format dxfId="596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30"/>
          </reference>
        </references>
      </pivotArea>
    </format>
    <format dxfId="595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35"/>
          </reference>
        </references>
      </pivotArea>
    </format>
    <format dxfId="594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38"/>
          </reference>
        </references>
      </pivotArea>
    </format>
    <format dxfId="593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39"/>
          </reference>
        </references>
      </pivotArea>
    </format>
    <format dxfId="592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40"/>
          </reference>
        </references>
      </pivotArea>
    </format>
    <format dxfId="591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41"/>
          </reference>
        </references>
      </pivotArea>
    </format>
    <format dxfId="590">
      <pivotArea dataOnly="0" labelOnly="1" fieldPosition="0">
        <references count="3">
          <reference field="13" count="1" selected="0">
            <x v="2"/>
          </reference>
          <reference field="15" count="1">
            <x v="7"/>
          </reference>
          <reference field="17" count="1" selected="0">
            <x v="42"/>
          </reference>
        </references>
      </pivotArea>
    </format>
    <format dxfId="589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48"/>
          </reference>
        </references>
      </pivotArea>
    </format>
    <format dxfId="588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49"/>
          </reference>
        </references>
      </pivotArea>
    </format>
    <format dxfId="587">
      <pivotArea dataOnly="0" labelOnly="1" fieldPosition="0">
        <references count="3">
          <reference field="13" count="1" selected="0">
            <x v="2"/>
          </reference>
          <reference field="15" count="1">
            <x v="1"/>
          </reference>
          <reference field="17" count="1" selected="0">
            <x v="57"/>
          </reference>
        </references>
      </pivotArea>
    </format>
    <format dxfId="586">
      <pivotArea dataOnly="0" labelOnly="1" fieldPosition="0">
        <references count="3">
          <reference field="13" count="1" selected="0">
            <x v="3"/>
          </reference>
          <reference field="15" count="1">
            <x v="0"/>
          </reference>
          <reference field="17" count="1" selected="0">
            <x v="14"/>
          </reference>
        </references>
      </pivotArea>
    </format>
    <format dxfId="585">
      <pivotArea dataOnly="0" labelOnly="1" fieldPosition="0">
        <references count="3">
          <reference field="13" count="1" selected="0">
            <x v="3"/>
          </reference>
          <reference field="15" count="1">
            <x v="5"/>
          </reference>
          <reference field="17" count="1" selected="0">
            <x v="46"/>
          </reference>
        </references>
      </pivotArea>
    </format>
    <format dxfId="584">
      <pivotArea dataOnly="0" labelOnly="1" fieldPosition="0">
        <references count="3">
          <reference field="13" count="1" selected="0">
            <x v="3"/>
          </reference>
          <reference field="15" count="1">
            <x v="5"/>
          </reference>
          <reference field="17" count="1" selected="0">
            <x v="50"/>
          </reference>
        </references>
      </pivotArea>
    </format>
    <format dxfId="583">
      <pivotArea dataOnly="0" labelOnly="1" fieldPosition="0">
        <references count="3">
          <reference field="13" count="1" selected="0">
            <x v="3"/>
          </reference>
          <reference field="15" count="1">
            <x v="5"/>
          </reference>
          <reference field="17" count="1" selected="0">
            <x v="52"/>
          </reference>
        </references>
      </pivotArea>
    </format>
    <format dxfId="582">
      <pivotArea dataOnly="0" labelOnly="1" fieldPosition="0">
        <references count="3">
          <reference field="13" count="1" selected="0">
            <x v="3"/>
          </reference>
          <reference field="15" count="1">
            <x v="5"/>
          </reference>
          <reference field="17" count="1" selected="0">
            <x v="53"/>
          </reference>
        </references>
      </pivotArea>
    </format>
    <format dxfId="581">
      <pivotArea dataOnly="0" labelOnly="1" fieldPosition="0">
        <references count="3">
          <reference field="13" count="1" selected="0">
            <x v="3"/>
          </reference>
          <reference field="15" count="1">
            <x v="3"/>
          </reference>
          <reference field="17" count="1" selected="0">
            <x v="59"/>
          </reference>
        </references>
      </pivotArea>
    </format>
    <format dxfId="580">
      <pivotArea dataOnly="0" labelOnly="1" fieldPosition="0">
        <references count="3">
          <reference field="13" count="1" selected="0">
            <x v="4"/>
          </reference>
          <reference field="15" count="1">
            <x v="0"/>
          </reference>
          <reference field="17" count="1" selected="0">
            <x v="20"/>
          </reference>
        </references>
      </pivotArea>
    </format>
    <format dxfId="579">
      <pivotArea dataOnly="0" labelOnly="1" fieldPosition="0">
        <references count="3">
          <reference field="13" count="1" selected="0">
            <x v="4"/>
          </reference>
          <reference field="15" count="1">
            <x v="3"/>
          </reference>
          <reference field="17" count="1" selected="0">
            <x v="28"/>
          </reference>
        </references>
      </pivotArea>
    </format>
    <format dxfId="578">
      <pivotArea dataOnly="0" labelOnly="1" fieldPosition="0">
        <references count="3">
          <reference field="13" count="1" selected="0">
            <x v="4"/>
          </reference>
          <reference field="15" count="1">
            <x v="5"/>
          </reference>
          <reference field="17" count="1" selected="0">
            <x v="32"/>
          </reference>
        </references>
      </pivotArea>
    </format>
    <format dxfId="577">
      <pivotArea dataOnly="0" labelOnly="1" fieldPosition="0">
        <references count="3">
          <reference field="13" count="1" selected="0">
            <x v="4"/>
          </reference>
          <reference field="15" count="1">
            <x v="5"/>
          </reference>
          <reference field="17" count="1" selected="0">
            <x v="33"/>
          </reference>
        </references>
      </pivotArea>
    </format>
    <format dxfId="576">
      <pivotArea dataOnly="0" labelOnly="1" fieldPosition="0">
        <references count="3">
          <reference field="13" count="1" selected="0">
            <x v="4"/>
          </reference>
          <reference field="15" count="1">
            <x v="0"/>
          </reference>
          <reference field="17" count="1" selected="0">
            <x v="34"/>
          </reference>
        </references>
      </pivotArea>
    </format>
    <format dxfId="575">
      <pivotArea dataOnly="0" labelOnly="1" fieldPosition="0">
        <references count="3">
          <reference field="13" count="1" selected="0">
            <x v="4"/>
          </reference>
          <reference field="15" count="1">
            <x v="5"/>
          </reference>
          <reference field="17" count="1" selected="0">
            <x v="36"/>
          </reference>
        </references>
      </pivotArea>
    </format>
    <format dxfId="574">
      <pivotArea dataOnly="0" labelOnly="1" fieldPosition="0">
        <references count="3">
          <reference field="13" count="1" selected="0">
            <x v="4"/>
          </reference>
          <reference field="15" count="1">
            <x v="3"/>
          </reference>
          <reference field="17" count="1" selected="0">
            <x v="59"/>
          </reference>
        </references>
      </pivotArea>
    </format>
    <format dxfId="573">
      <pivotArea dataOnly="0" labelOnly="1" fieldPosition="0">
        <references count="3">
          <reference field="13" count="1" selected="0">
            <x v="5"/>
          </reference>
          <reference field="15" count="1">
            <x v="4"/>
          </reference>
          <reference field="17" count="1" selected="0">
            <x v="29"/>
          </reference>
        </references>
      </pivotArea>
    </format>
    <format dxfId="572">
      <pivotArea dataOnly="0" labelOnly="1" fieldPosition="0">
        <references count="3">
          <reference field="13" count="1" selected="0">
            <x v="5"/>
          </reference>
          <reference field="15" count="1">
            <x v="4"/>
          </reference>
          <reference field="17" count="1" selected="0">
            <x v="58"/>
          </reference>
        </references>
      </pivotArea>
    </format>
    <format dxfId="571">
      <pivotArea dataOnly="0" labelOnly="1" fieldPosition="0">
        <references count="3">
          <reference field="13" count="1" selected="0">
            <x v="6"/>
          </reference>
          <reference field="15" count="1">
            <x v="2"/>
          </reference>
          <reference field="17" count="1" selected="0">
            <x v="1"/>
          </reference>
        </references>
      </pivotArea>
    </format>
    <format dxfId="570">
      <pivotArea dataOnly="0" labelOnly="1" fieldPosition="0">
        <references count="3">
          <reference field="13" count="1" selected="0">
            <x v="6"/>
          </reference>
          <reference field="15" count="1">
            <x v="2"/>
          </reference>
          <reference field="17" count="1" selected="0">
            <x v="17"/>
          </reference>
        </references>
      </pivotArea>
    </format>
    <format dxfId="569">
      <pivotArea dataOnly="0" labelOnly="1" fieldPosition="0">
        <references count="3">
          <reference field="13" count="1" selected="0">
            <x v="6"/>
          </reference>
          <reference field="15" count="1">
            <x v="2"/>
          </reference>
          <reference field="17" count="1" selected="0">
            <x v="43"/>
          </reference>
        </references>
      </pivotArea>
    </format>
    <format dxfId="568">
      <pivotArea dataOnly="0" labelOnly="1" fieldPosition="0">
        <references count="3">
          <reference field="13" count="1" selected="0">
            <x v="6"/>
          </reference>
          <reference field="15" count="1">
            <x v="2"/>
          </reference>
          <reference field="17" count="1" selected="0">
            <x v="44"/>
          </reference>
        </references>
      </pivotArea>
    </format>
    <format dxfId="567">
      <pivotArea dataOnly="0" labelOnly="1" fieldPosition="0">
        <references count="3">
          <reference field="13" count="1" selected="0">
            <x v="7"/>
          </reference>
          <reference field="15" count="1">
            <x v="6"/>
          </reference>
          <reference field="17" count="1" selected="0">
            <x v="2"/>
          </reference>
        </references>
      </pivotArea>
    </format>
    <format dxfId="566">
      <pivotArea dataOnly="0" labelOnly="1" fieldPosition="0">
        <references count="3">
          <reference field="13" count="1" selected="0">
            <x v="7"/>
          </reference>
          <reference field="15" count="1">
            <x v="6"/>
          </reference>
          <reference field="17" count="1" selected="0">
            <x v="11"/>
          </reference>
        </references>
      </pivotArea>
    </format>
    <format dxfId="565">
      <pivotArea dataOnly="0" labelOnly="1" fieldPosition="0">
        <references count="3">
          <reference field="13" count="1" selected="0">
            <x v="7"/>
          </reference>
          <reference field="15" count="1">
            <x v="6"/>
          </reference>
          <reference field="17" count="1" selected="0">
            <x v="19"/>
          </reference>
        </references>
      </pivotArea>
    </format>
    <format dxfId="564">
      <pivotArea dataOnly="0" labelOnly="1" fieldPosition="0">
        <references count="3">
          <reference field="13" count="1" selected="0">
            <x v="7"/>
          </reference>
          <reference field="15" count="1">
            <x v="6"/>
          </reference>
          <reference field="17" count="1" selected="0">
            <x v="25"/>
          </reference>
        </references>
      </pivotArea>
    </format>
    <format dxfId="563">
      <pivotArea dataOnly="0" labelOnly="1" fieldPosition="0">
        <references count="3">
          <reference field="13" count="1" selected="0">
            <x v="7"/>
          </reference>
          <reference field="15" count="1">
            <x v="6"/>
          </reference>
          <reference field="17" count="1" selected="0">
            <x v="26"/>
          </reference>
        </references>
      </pivotArea>
    </format>
    <format dxfId="562">
      <pivotArea dataOnly="0" labelOnly="1" fieldPosition="0">
        <references count="3">
          <reference field="13" count="1" selected="0">
            <x v="7"/>
          </reference>
          <reference field="15" count="1">
            <x v="6"/>
          </reference>
          <reference field="17" count="1" selected="0">
            <x v="54"/>
          </reference>
        </references>
      </pivotArea>
    </format>
    <format dxfId="561">
      <pivotArea dataOnly="0" labelOnly="1" fieldPosition="0">
        <references count="3">
          <reference field="13" count="1" selected="0">
            <x v="7"/>
          </reference>
          <reference field="15" count="1">
            <x v="5"/>
          </reference>
          <reference field="17" count="1" selected="0">
            <x v="55"/>
          </reference>
        </references>
      </pivotArea>
    </format>
    <format dxfId="560">
      <pivotArea dataOnly="0" labelOnly="1" fieldPosition="0">
        <references count="3">
          <reference field="13" count="1" selected="0">
            <x v="8"/>
          </reference>
          <reference field="15" count="1">
            <x v="4"/>
          </reference>
          <reference field="17" count="1" selected="0">
            <x v="8"/>
          </reference>
        </references>
      </pivotArea>
    </format>
    <format dxfId="559">
      <pivotArea dataOnly="0" labelOnly="1" fieldPosition="0">
        <references count="3">
          <reference field="13" count="1" selected="0">
            <x v="9"/>
          </reference>
          <reference field="15" count="1">
            <x v="7"/>
          </reference>
          <reference field="17" count="1" selected="0">
            <x v="42"/>
          </reference>
        </references>
      </pivotArea>
    </format>
    <format dxfId="558">
      <pivotArea dataOnly="0" labelOnly="1" fieldPosition="0">
        <references count="3">
          <reference field="13" count="1" selected="0">
            <x v="10"/>
          </reference>
          <reference field="15" count="1">
            <x v="1"/>
          </reference>
          <reference field="17" count="1" selected="0">
            <x v="7"/>
          </reference>
        </references>
      </pivotArea>
    </format>
    <format dxfId="557">
      <pivotArea dataOnly="0" labelOnly="1" fieldPosition="0">
        <references count="3">
          <reference field="13" count="1" selected="0">
            <x v="11"/>
          </reference>
          <reference field="15" count="1">
            <x v="4"/>
          </reference>
          <reference field="17" count="1" selected="0">
            <x v="6"/>
          </reference>
        </references>
      </pivotArea>
    </format>
    <format dxfId="556">
      <pivotArea dataOnly="0" labelOnly="1" fieldPosition="0">
        <references count="3">
          <reference field="13" count="1" selected="0">
            <x v="11"/>
          </reference>
          <reference field="15" count="1">
            <x v="4"/>
          </reference>
          <reference field="17" count="1" selected="0">
            <x v="13"/>
          </reference>
        </references>
      </pivotArea>
    </format>
    <format dxfId="555">
      <pivotArea dataOnly="0" labelOnly="1" fieldPosition="0">
        <references count="3">
          <reference field="13" count="1" selected="0">
            <x v="11"/>
          </reference>
          <reference field="15" count="1">
            <x v="4"/>
          </reference>
          <reference field="17" count="1" selected="0">
            <x v="37"/>
          </reference>
        </references>
      </pivotArea>
    </format>
    <format dxfId="554">
      <pivotArea dataOnly="0" labelOnly="1" fieldPosition="0">
        <references count="3">
          <reference field="13" count="1" selected="0">
            <x v="11"/>
          </reference>
          <reference field="15" count="1">
            <x v="4"/>
          </reference>
          <reference field="17" count="1" selected="0">
            <x v="51"/>
          </reference>
        </references>
      </pivotArea>
    </format>
    <format dxfId="553">
      <pivotArea dataOnly="0" labelOnly="1" fieldPosition="0">
        <references count="3">
          <reference field="13" count="1" selected="0">
            <x v="12"/>
          </reference>
          <reference field="15" count="1">
            <x v="4"/>
          </reference>
          <reference field="17" count="1" selected="0">
            <x v="10"/>
          </reference>
        </references>
      </pivotArea>
    </format>
    <format dxfId="552">
      <pivotArea dataOnly="0" labelOnly="1" fieldPosition="0">
        <references count="3">
          <reference field="13" count="1" selected="0">
            <x v="12"/>
          </reference>
          <reference field="15" count="1">
            <x v="6"/>
          </reference>
          <reference field="17" count="1" selected="0">
            <x v="23"/>
          </reference>
        </references>
      </pivotArea>
    </format>
    <format dxfId="551">
      <pivotArea dataOnly="0" labelOnly="1" fieldPosition="0">
        <references count="3">
          <reference field="13" count="1" selected="0">
            <x v="12"/>
          </reference>
          <reference field="15" count="1">
            <x v="6"/>
          </reference>
          <reference field="17" count="1" selected="0">
            <x v="24"/>
          </reference>
        </references>
      </pivotArea>
    </format>
    <format dxfId="550">
      <pivotArea dataOnly="0" labelOnly="1" fieldPosition="0">
        <references count="3">
          <reference field="13" count="1" selected="0">
            <x v="12"/>
          </reference>
          <reference field="15" count="1">
            <x v="4"/>
          </reference>
          <reference field="17" count="1" selected="0">
            <x v="56"/>
          </reference>
        </references>
      </pivotArea>
    </format>
    <format dxfId="549">
      <pivotArea dataOnly="0" labelOnly="1" fieldPosition="0">
        <references count="3">
          <reference field="13" count="1" selected="0">
            <x v="13"/>
          </reference>
          <reference field="15" count="1">
            <x v="4"/>
          </reference>
          <reference field="17" count="1" selected="0">
            <x v="15"/>
          </reference>
        </references>
      </pivotArea>
    </format>
    <format dxfId="548">
      <pivotArea dataOnly="0" labelOnly="1" fieldPosition="0">
        <references count="3">
          <reference field="13" count="1" selected="0">
            <x v="14"/>
          </reference>
          <reference field="15" count="1">
            <x v="7"/>
          </reference>
          <reference field="17" count="1" selected="0">
            <x v="5"/>
          </reference>
        </references>
      </pivotArea>
    </format>
    <format dxfId="547">
      <pivotArea dataOnly="0" labelOnly="1" fieldPosition="0">
        <references count="3">
          <reference field="13" count="1" selected="0">
            <x v="14"/>
          </reference>
          <reference field="15" count="1">
            <x v="7"/>
          </reference>
          <reference field="17" count="1" selected="0">
            <x v="27"/>
          </reference>
        </references>
      </pivotArea>
    </format>
    <format dxfId="546">
      <pivotArea dataOnly="0" labelOnly="1" fieldPosition="0">
        <references count="3">
          <reference field="13" count="1" selected="0">
            <x v="15"/>
          </reference>
          <reference field="15" count="1">
            <x v="4"/>
          </reference>
          <reference field="17" count="1" selected="0">
            <x v="21"/>
          </reference>
        </references>
      </pivotArea>
    </format>
    <format dxfId="545">
      <pivotArea dataOnly="0" labelOnly="1" fieldPosition="0">
        <references count="3">
          <reference field="13" count="1" selected="0">
            <x v="16"/>
          </reference>
          <reference field="15" count="1">
            <x v="4"/>
          </reference>
          <reference field="17" count="1" selected="0">
            <x v="16"/>
          </reference>
        </references>
      </pivotArea>
    </format>
    <format dxfId="544">
      <pivotArea dataOnly="0" labelOnly="1" fieldPosition="0">
        <references count="3">
          <reference field="13" count="1" selected="0">
            <x v="17"/>
          </reference>
          <reference field="15" count="1">
            <x v="1"/>
          </reference>
          <reference field="17" count="1" selected="0">
            <x v="57"/>
          </reference>
        </references>
      </pivotArea>
    </format>
    <format dxfId="543">
      <pivotArea dataOnly="0" labelOnly="1" fieldPosition="0">
        <references count="3">
          <reference field="13" count="1" selected="0">
            <x v="18"/>
          </reference>
          <reference field="15" count="1">
            <x v="4"/>
          </reference>
          <reference field="17" count="1" selected="0">
            <x v="22"/>
          </reference>
        </references>
      </pivotArea>
    </format>
    <format dxfId="542">
      <pivotArea dataOnly="0" labelOnly="1" fieldPosition="0">
        <references count="3">
          <reference field="13" count="1" selected="0">
            <x v="18"/>
          </reference>
          <reference field="15" count="1">
            <x v="4"/>
          </reference>
          <reference field="17" count="1" selected="0">
            <x v="31"/>
          </reference>
        </references>
      </pivotArea>
    </format>
    <format dxfId="541">
      <pivotArea dataOnly="0" labelOnly="1" fieldPosition="0">
        <references count="3">
          <reference field="13" count="1" selected="0">
            <x v="18"/>
          </reference>
          <reference field="15" count="1">
            <x v="4"/>
          </reference>
          <reference field="17" count="1" selected="0">
            <x v="45"/>
          </reference>
        </references>
      </pivotArea>
    </format>
    <format dxfId="540">
      <pivotArea dataOnly="0" labelOnly="1" fieldPosition="0">
        <references count="3">
          <reference field="13" count="1" selected="0">
            <x v="18"/>
          </reference>
          <reference field="15" count="1">
            <x v="4"/>
          </reference>
          <reference field="17" count="1" selected="0">
            <x v="47"/>
          </reference>
        </references>
      </pivotArea>
    </format>
    <format dxfId="539">
      <pivotArea dataOnly="0" labelOnly="1" fieldPosition="0">
        <references count="4">
          <reference field="13" count="1" selected="0">
            <x v="0"/>
          </reference>
          <reference field="15" count="1" selected="0">
            <x v="1"/>
          </reference>
          <reference field="17" count="1" selected="0">
            <x v="9"/>
          </reference>
          <reference field="26" count="1">
            <x v="112"/>
          </reference>
        </references>
      </pivotArea>
    </format>
    <format dxfId="538">
      <pivotArea dataOnly="0" labelOnly="1" fieldPosition="0">
        <references count="4">
          <reference field="13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6" count="1">
            <x v="112"/>
          </reference>
        </references>
      </pivotArea>
    </format>
    <format dxfId="537">
      <pivotArea dataOnly="0" labelOnly="1" fieldPosition="0">
        <references count="4">
          <reference field="13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6" count="1">
            <x v="112"/>
          </reference>
        </references>
      </pivotArea>
    </format>
    <format dxfId="536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6" count="4">
            <x v="36"/>
            <x v="38"/>
            <x v="119"/>
            <x v="137"/>
          </reference>
        </references>
      </pivotArea>
    </format>
    <format dxfId="535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"/>
          </reference>
          <reference field="26" count="1">
            <x v="103"/>
          </reference>
        </references>
      </pivotArea>
    </format>
    <format dxfId="534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7"/>
          </reference>
          <reference field="26" count="1">
            <x v="112"/>
          </reference>
        </references>
      </pivotArea>
    </format>
    <format dxfId="533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9"/>
          </reference>
          <reference field="26" count="1">
            <x v="112"/>
          </reference>
        </references>
      </pivotArea>
    </format>
    <format dxfId="532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1">
            <x v="17"/>
            <x v="21"/>
            <x v="36"/>
            <x v="46"/>
            <x v="51"/>
            <x v="117"/>
            <x v="122"/>
            <x v="124"/>
            <x v="125"/>
            <x v="126"/>
            <x v="137"/>
          </reference>
        </references>
      </pivotArea>
    </format>
    <format dxfId="531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8">
            <x v="17"/>
            <x v="20"/>
            <x v="22"/>
            <x v="77"/>
            <x v="120"/>
            <x v="122"/>
            <x v="123"/>
            <x v="125"/>
          </reference>
        </references>
      </pivotArea>
    </format>
    <format dxfId="530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0"/>
          </reference>
          <reference field="26" count="1">
            <x v="85"/>
          </reference>
        </references>
      </pivotArea>
    </format>
    <format dxfId="529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5"/>
          </reference>
          <reference field="26" count="5">
            <x v="40"/>
            <x v="51"/>
            <x v="72"/>
            <x v="103"/>
            <x v="104"/>
          </reference>
        </references>
      </pivotArea>
    </format>
    <format dxfId="528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8"/>
          </reference>
          <reference field="26" count="1">
            <x v="118"/>
          </reference>
        </references>
      </pivotArea>
    </format>
    <format dxfId="527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9"/>
          </reference>
          <reference field="26" count="3">
            <x v="73"/>
            <x v="103"/>
            <x v="117"/>
          </reference>
        </references>
      </pivotArea>
    </format>
    <format dxfId="526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0"/>
          </reference>
          <reference field="26" count="2">
            <x v="83"/>
            <x v="117"/>
          </reference>
        </references>
      </pivotArea>
    </format>
    <format dxfId="525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1"/>
          </reference>
          <reference field="26" count="2">
            <x v="103"/>
            <x v="117"/>
          </reference>
        </references>
      </pivotArea>
    </format>
    <format dxfId="524">
      <pivotArea dataOnly="0" labelOnly="1" fieldPosition="0">
        <references count="4">
          <reference field="13" count="1" selected="0">
            <x v="2"/>
          </reference>
          <reference field="15" count="1" selected="0">
            <x v="7"/>
          </reference>
          <reference field="17" count="1" selected="0">
            <x v="42"/>
          </reference>
          <reference field="26" count="1">
            <x v="112"/>
          </reference>
        </references>
      </pivotArea>
    </format>
    <format dxfId="523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9">
            <x v="22"/>
            <x v="29"/>
            <x v="30"/>
            <x v="31"/>
            <x v="33"/>
            <x v="34"/>
            <x v="36"/>
            <x v="38"/>
            <x v="42"/>
            <x v="46"/>
            <x v="47"/>
            <x v="51"/>
            <x v="52"/>
            <x v="54"/>
            <x v="76"/>
            <x v="77"/>
            <x v="103"/>
            <x v="131"/>
            <x v="137"/>
          </reference>
        </references>
      </pivotArea>
    </format>
    <format dxfId="522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9"/>
          </reference>
          <reference field="26" count="1">
            <x v="117"/>
          </reference>
        </references>
      </pivotArea>
    </format>
    <format dxfId="521">
      <pivotArea dataOnly="0" labelOnly="1" fieldPosition="0">
        <references count="4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57"/>
          </reference>
          <reference field="26" count="1">
            <x v="112"/>
          </reference>
        </references>
      </pivotArea>
    </format>
    <format dxfId="520">
      <pivotArea dataOnly="0" labelOnly="1" fieldPosition="0">
        <references count="4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1">
            <x v="25"/>
            <x v="39"/>
            <x v="40"/>
            <x v="46"/>
            <x v="51"/>
            <x v="99"/>
            <x v="103"/>
            <x v="125"/>
            <x v="128"/>
            <x v="129"/>
            <x v="138"/>
          </reference>
        </references>
      </pivotArea>
    </format>
    <format dxfId="519">
      <pivotArea dataOnly="0" labelOnly="1" fieldPosition="0">
        <references count="4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46"/>
          </reference>
          <reference field="26" count="4">
            <x v="21"/>
            <x v="46"/>
            <x v="51"/>
            <x v="92"/>
          </reference>
        </references>
      </pivotArea>
    </format>
    <format dxfId="518">
      <pivotArea dataOnly="0" labelOnly="1" fieldPosition="0">
        <references count="4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7">
            <x v="21"/>
            <x v="25"/>
            <x v="38"/>
            <x v="46"/>
            <x v="51"/>
            <x v="91"/>
            <x v="132"/>
          </reference>
        </references>
      </pivotArea>
    </format>
    <format dxfId="517">
      <pivotArea dataOnly="0" labelOnly="1" fieldPosition="0">
        <references count="4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2"/>
          </reference>
          <reference field="26" count="6">
            <x v="33"/>
            <x v="46"/>
            <x v="51"/>
            <x v="58"/>
            <x v="68"/>
            <x v="91"/>
          </reference>
        </references>
      </pivotArea>
    </format>
    <format dxfId="516">
      <pivotArea dataOnly="0" labelOnly="1" fieldPosition="0">
        <references count="4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6">
            <x v="21"/>
            <x v="29"/>
            <x v="30"/>
            <x v="34"/>
            <x v="36"/>
            <x v="38"/>
            <x v="46"/>
            <x v="51"/>
            <x v="56"/>
            <x v="66"/>
            <x v="68"/>
            <x v="75"/>
            <x v="85"/>
            <x v="93"/>
            <x v="131"/>
            <x v="137"/>
          </reference>
        </references>
      </pivotArea>
    </format>
    <format dxfId="515">
      <pivotArea dataOnly="0" labelOnly="1" fieldPosition="0">
        <references count="4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8">
            <x v="29"/>
            <x v="30"/>
            <x v="33"/>
            <x v="34"/>
            <x v="36"/>
            <x v="37"/>
            <x v="41"/>
            <x v="42"/>
            <x v="46"/>
            <x v="51"/>
            <x v="56"/>
            <x v="58"/>
            <x v="66"/>
            <x v="69"/>
            <x v="70"/>
            <x v="76"/>
            <x v="91"/>
            <x v="107"/>
          </reference>
        </references>
      </pivotArea>
    </format>
    <format dxfId="514">
      <pivotArea dataOnly="0" labelOnly="1" fieldPosition="0">
        <references count="4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20"/>
          </reference>
          <reference field="26" count="4">
            <x v="71"/>
            <x v="77"/>
            <x v="98"/>
            <x v="100"/>
          </reference>
        </references>
      </pivotArea>
    </format>
    <format dxfId="513">
      <pivotArea dataOnly="0" labelOnly="1" fieldPosition="0">
        <references count="4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2">
            <x v="37"/>
            <x v="41"/>
            <x v="46"/>
            <x v="51"/>
            <x v="56"/>
            <x v="66"/>
            <x v="69"/>
            <x v="70"/>
            <x v="76"/>
            <x v="91"/>
            <x v="107"/>
            <x v="138"/>
          </reference>
        </references>
      </pivotArea>
    </format>
    <format dxfId="512">
      <pivotArea dataOnly="0" labelOnly="1" fieldPosition="0">
        <references count="4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2"/>
          </reference>
          <reference field="26" count="4">
            <x v="143"/>
            <x v="144"/>
            <x v="145"/>
            <x v="146"/>
          </reference>
        </references>
      </pivotArea>
    </format>
    <format dxfId="511">
      <pivotArea dataOnly="0" labelOnly="1" fieldPosition="0">
        <references count="4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3"/>
          </reference>
          <reference field="26" count="3">
            <x v="143"/>
            <x v="144"/>
            <x v="145"/>
          </reference>
        </references>
      </pivotArea>
    </format>
    <format dxfId="510">
      <pivotArea dataOnly="0" labelOnly="1" fieldPosition="0">
        <references count="4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34"/>
          </reference>
          <reference field="26" count="4">
            <x v="43"/>
            <x v="112"/>
            <x v="117"/>
            <x v="139"/>
          </reference>
        </references>
      </pivotArea>
    </format>
    <format dxfId="509">
      <pivotArea dataOnly="0" labelOnly="1" fieldPosition="0">
        <references count="4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6"/>
          </reference>
          <reference field="26" count="2">
            <x v="143"/>
            <x v="145"/>
          </reference>
        </references>
      </pivotArea>
    </format>
    <format dxfId="508">
      <pivotArea dataOnly="0" labelOnly="1" fieldPosition="0">
        <references count="4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0">
            <x v="29"/>
            <x v="30"/>
            <x v="33"/>
            <x v="34"/>
            <x v="42"/>
            <x v="46"/>
            <x v="51"/>
            <x v="58"/>
            <x v="66"/>
            <x v="91"/>
          </reference>
        </references>
      </pivotArea>
    </format>
    <format dxfId="507">
      <pivotArea dataOnly="0" labelOnly="1" fieldPosition="0">
        <references count="4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22">
            <x v="20"/>
            <x v="33"/>
            <x v="36"/>
            <x v="46"/>
            <x v="51"/>
            <x v="54"/>
            <x v="57"/>
            <x v="59"/>
            <x v="60"/>
            <x v="62"/>
            <x v="64"/>
            <x v="77"/>
            <x v="86"/>
            <x v="87"/>
            <x v="98"/>
            <x v="100"/>
            <x v="101"/>
            <x v="124"/>
            <x v="125"/>
            <x v="126"/>
            <x v="127"/>
            <x v="141"/>
          </reference>
        </references>
      </pivotArea>
    </format>
    <format dxfId="506">
      <pivotArea dataOnly="0" labelOnly="1" fieldPosition="0">
        <references count="4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9">
            <x v="61"/>
            <x v="64"/>
            <x v="71"/>
            <x v="74"/>
            <x v="134"/>
            <x v="135"/>
            <x v="136"/>
            <x v="138"/>
            <x v="142"/>
          </reference>
        </references>
      </pivotArea>
    </format>
    <format dxfId="505">
      <pivotArea dataOnly="0" labelOnly="1" fieldPosition="0">
        <references count="4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6" count="4">
            <x v="31"/>
            <x v="100"/>
            <x v="103"/>
            <x v="137"/>
          </reference>
        </references>
      </pivotArea>
    </format>
    <format dxfId="504">
      <pivotArea dataOnly="0" labelOnly="1" fieldPosition="0">
        <references count="4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9">
            <x v="27"/>
            <x v="28"/>
            <x v="46"/>
            <x v="51"/>
            <x v="103"/>
            <x v="114"/>
            <x v="117"/>
            <x v="126"/>
            <x v="128"/>
          </reference>
        </references>
      </pivotArea>
    </format>
    <format dxfId="503">
      <pivotArea dataOnly="0" labelOnly="1" fieldPosition="0">
        <references count="4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9">
            <x v="24"/>
            <x v="25"/>
            <x v="27"/>
            <x v="66"/>
            <x v="103"/>
            <x v="112"/>
            <x v="117"/>
            <x v="127"/>
            <x v="128"/>
          </reference>
        </references>
      </pivotArea>
    </format>
    <format dxfId="502">
      <pivotArea dataOnly="0" labelOnly="1" fieldPosition="0">
        <references count="4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4"/>
          </reference>
          <reference field="26" count="3">
            <x v="115"/>
            <x v="116"/>
            <x v="117"/>
          </reference>
        </references>
      </pivotArea>
    </format>
    <format dxfId="501">
      <pivotArea dataOnly="0" labelOnly="1" fieldPosition="0">
        <references count="4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2">
            <x v="19"/>
            <x v="24"/>
            <x v="26"/>
            <x v="45"/>
            <x v="55"/>
            <x v="86"/>
            <x v="91"/>
            <x v="98"/>
            <x v="100"/>
            <x v="101"/>
            <x v="103"/>
            <x v="106"/>
          </reference>
        </references>
      </pivotArea>
    </format>
    <format dxfId="500">
      <pivotArea dataOnly="0" labelOnly="1" fieldPosition="0">
        <references count="4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11"/>
          </reference>
          <reference field="26" count="2">
            <x v="72"/>
            <x v="99"/>
          </reference>
        </references>
      </pivotArea>
    </format>
    <format dxfId="499">
      <pivotArea dataOnly="0" labelOnly="1" fieldPosition="0">
        <references count="4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19"/>
          </reference>
          <reference field="26" count="2">
            <x v="50"/>
            <x v="72"/>
          </reference>
        </references>
      </pivotArea>
    </format>
    <format dxfId="498">
      <pivotArea dataOnly="0" labelOnly="1" fieldPosition="0">
        <references count="4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8">
            <x v="17"/>
            <x v="18"/>
            <x v="20"/>
            <x v="23"/>
            <x v="24"/>
            <x v="26"/>
            <x v="45"/>
            <x v="49"/>
            <x v="50"/>
            <x v="52"/>
            <x v="55"/>
            <x v="60"/>
            <x v="74"/>
            <x v="77"/>
            <x v="98"/>
            <x v="100"/>
            <x v="108"/>
            <x v="111"/>
          </reference>
        </references>
      </pivotArea>
    </format>
    <format dxfId="497">
      <pivotArea dataOnly="0" labelOnly="1" fieldPosition="0">
        <references count="4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6"/>
          </reference>
          <reference field="26" count="5">
            <x v="39"/>
            <x v="40"/>
            <x v="46"/>
            <x v="51"/>
            <x v="138"/>
          </reference>
        </references>
      </pivotArea>
    </format>
    <format dxfId="496">
      <pivotArea dataOnly="0" labelOnly="1" fieldPosition="0">
        <references count="4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54"/>
          </reference>
          <reference field="26" count="1">
            <x v="65"/>
          </reference>
        </references>
      </pivotArea>
    </format>
    <format dxfId="495">
      <pivotArea dataOnly="0" labelOnly="1" fieldPosition="0">
        <references count="4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23">
            <x v="21"/>
            <x v="30"/>
            <x v="33"/>
            <x v="35"/>
            <x v="36"/>
            <x v="38"/>
            <x v="39"/>
            <x v="40"/>
            <x v="42"/>
            <x v="45"/>
            <x v="46"/>
            <x v="51"/>
            <x v="77"/>
            <x v="88"/>
            <x v="90"/>
            <x v="92"/>
            <x v="122"/>
            <x v="123"/>
            <x v="128"/>
            <x v="129"/>
            <x v="133"/>
            <x v="135"/>
            <x v="138"/>
          </reference>
        </references>
      </pivotArea>
    </format>
    <format dxfId="494">
      <pivotArea dataOnly="0" labelOnly="1" fieldPosition="0">
        <references count="4">
          <reference field="13" count="1" selected="0">
            <x v="8"/>
          </reference>
          <reference field="15" count="1" selected="0">
            <x v="4"/>
          </reference>
          <reference field="17" count="1" selected="0">
            <x v="8"/>
          </reference>
          <reference field="26" count="1">
            <x v="125"/>
          </reference>
        </references>
      </pivotArea>
    </format>
    <format dxfId="493">
      <pivotArea dataOnly="0" labelOnly="1" fieldPosition="0">
        <references count="4">
          <reference field="13" count="1" selected="0">
            <x v="9"/>
          </reference>
          <reference field="15" count="1" selected="0">
            <x v="7"/>
          </reference>
          <reference field="17" count="1" selected="0">
            <x v="42"/>
          </reference>
          <reference field="26" count="1">
            <x v="112"/>
          </reference>
        </references>
      </pivotArea>
    </format>
    <format dxfId="492">
      <pivotArea dataOnly="0" labelOnly="1" fieldPosition="0">
        <references count="4">
          <reference field="13" count="1" selected="0">
            <x v="10"/>
          </reference>
          <reference field="15" count="1" selected="0">
            <x v="1"/>
          </reference>
          <reference field="17" count="1" selected="0">
            <x v="7"/>
          </reference>
          <reference field="26" count="1">
            <x v="112"/>
          </reference>
        </references>
      </pivotArea>
    </format>
    <format dxfId="491">
      <pivotArea dataOnly="0" labelOnly="1" fieldPosition="0">
        <references count="4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0">
            <x v="20"/>
            <x v="24"/>
            <x v="26"/>
            <x v="33"/>
            <x v="48"/>
            <x v="68"/>
            <x v="92"/>
            <x v="103"/>
            <x v="123"/>
            <x v="126"/>
          </reference>
        </references>
      </pivotArea>
    </format>
    <format dxfId="490">
      <pivotArea dataOnly="0" labelOnly="1" fieldPosition="0">
        <references count="4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13"/>
          </reference>
          <reference field="26" count="6">
            <x v="62"/>
            <x v="77"/>
            <x v="94"/>
            <x v="95"/>
            <x v="96"/>
            <x v="97"/>
          </reference>
        </references>
      </pivotArea>
    </format>
    <format dxfId="489">
      <pivotArea dataOnly="0" labelOnly="1" fieldPosition="0">
        <references count="4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37"/>
          </reference>
          <reference field="26" count="1">
            <x v="77"/>
          </reference>
        </references>
      </pivotArea>
    </format>
    <format dxfId="488">
      <pivotArea dataOnly="0" labelOnly="1" fieldPosition="0">
        <references count="4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0">
            <x v="43"/>
            <x v="45"/>
            <x v="54"/>
            <x v="74"/>
            <x v="77"/>
            <x v="98"/>
            <x v="99"/>
            <x v="100"/>
            <x v="120"/>
            <x v="126"/>
          </reference>
        </references>
      </pivotArea>
    </format>
    <format dxfId="487">
      <pivotArea dataOnly="0" labelOnly="1" fieldPosition="0">
        <references count="4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50">
            <x v="17"/>
            <x v="20"/>
            <x v="21"/>
            <x v="24"/>
            <x v="29"/>
            <x v="30"/>
            <x v="31"/>
            <x v="32"/>
            <x v="33"/>
            <x v="34"/>
            <x v="36"/>
            <x v="38"/>
            <x v="42"/>
            <x v="44"/>
            <x v="46"/>
            <x v="51"/>
            <x v="52"/>
            <x v="55"/>
            <x v="56"/>
            <x v="57"/>
            <x v="58"/>
            <x v="59"/>
            <x v="60"/>
            <x v="63"/>
            <x v="65"/>
            <x v="66"/>
            <x v="68"/>
            <x v="69"/>
            <x v="71"/>
            <x v="72"/>
            <x v="76"/>
            <x v="81"/>
            <x v="82"/>
            <x v="84"/>
            <x v="85"/>
            <x v="86"/>
            <x v="89"/>
            <x v="91"/>
            <x v="98"/>
            <x v="100"/>
            <x v="103"/>
            <x v="105"/>
            <x v="107"/>
            <x v="108"/>
            <x v="111"/>
            <x v="122"/>
            <x v="123"/>
            <x v="125"/>
            <x v="130"/>
            <x v="131"/>
          </reference>
        </references>
      </pivotArea>
    </format>
    <format dxfId="486">
      <pivotArea dataOnly="0" labelOnly="1" fieldPosition="0">
        <references count="4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2">
            <x v="133"/>
            <x v="138"/>
          </reference>
        </references>
      </pivotArea>
    </format>
    <format dxfId="485">
      <pivotArea dataOnly="0" labelOnly="1" fieldPosition="0">
        <references count="4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6">
            <x v="1"/>
            <x v="5"/>
            <x v="6"/>
            <x v="8"/>
            <x v="9"/>
            <x v="10"/>
            <x v="11"/>
            <x v="12"/>
            <x v="13"/>
            <x v="15"/>
            <x v="16"/>
            <x v="44"/>
            <x v="45"/>
            <x v="51"/>
            <x v="55"/>
            <x v="65"/>
          </reference>
        </references>
      </pivotArea>
    </format>
    <format dxfId="484">
      <pivotArea dataOnly="0" labelOnly="1" fieldPosition="0">
        <references count="4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4"/>
          </reference>
          <reference field="26" count="1">
            <x v="44"/>
          </reference>
        </references>
      </pivotArea>
    </format>
    <format dxfId="483">
      <pivotArea dataOnly="0" labelOnly="1" fieldPosition="0">
        <references count="4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53"/>
            <x v="108"/>
          </reference>
        </references>
      </pivotArea>
    </format>
    <format dxfId="482">
      <pivotArea dataOnly="0" labelOnly="1" fieldPosition="0">
        <references count="4">
          <reference field="13" count="1" selected="0">
            <x v="13"/>
          </reference>
          <reference field="15" count="1" selected="0">
            <x v="4"/>
          </reference>
          <reference field="17" count="1" selected="0">
            <x v="15"/>
          </reference>
          <reference field="26" count="2">
            <x v="69"/>
            <x v="72"/>
          </reference>
        </references>
      </pivotArea>
    </format>
    <format dxfId="481">
      <pivotArea dataOnly="0" labelOnly="1" fieldPosition="0">
        <references count="4">
          <reference field="13" count="1" selected="0">
            <x v="14"/>
          </reference>
          <reference field="15" count="1" selected="0">
            <x v="7"/>
          </reference>
          <reference field="17" count="1" selected="0">
            <x v="5"/>
          </reference>
          <reference field="26" count="2">
            <x v="117"/>
            <x v="120"/>
          </reference>
        </references>
      </pivotArea>
    </format>
    <format dxfId="480">
      <pivotArea dataOnly="0" labelOnly="1" fieldPosition="0">
        <references count="4">
          <reference field="13" count="1" selected="0">
            <x v="14"/>
          </reference>
          <reference field="15" count="1" selected="0">
            <x v="7"/>
          </reference>
          <reference field="17" count="1" selected="0">
            <x v="27"/>
          </reference>
          <reference field="26" count="1">
            <x v="121"/>
          </reference>
        </references>
      </pivotArea>
    </format>
    <format dxfId="479">
      <pivotArea dataOnly="0" labelOnly="1" fieldPosition="0">
        <references count="4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3">
            <x v="17"/>
            <x v="20"/>
            <x v="24"/>
            <x v="77"/>
            <x v="78"/>
            <x v="98"/>
            <x v="100"/>
            <x v="102"/>
            <x v="103"/>
            <x v="107"/>
            <x v="122"/>
            <x v="124"/>
            <x v="140"/>
          </reference>
        </references>
      </pivotArea>
    </format>
    <format dxfId="478">
      <pivotArea dataOnly="0" labelOnly="1" fieldPosition="0">
        <references count="4">
          <reference field="13" count="1" selected="0">
            <x v="16"/>
          </reference>
          <reference field="15" count="1" selected="0">
            <x v="4"/>
          </reference>
          <reference field="17" count="1" selected="0">
            <x v="16"/>
          </reference>
          <reference field="26" count="6">
            <x v="17"/>
            <x v="24"/>
            <x v="69"/>
            <x v="78"/>
            <x v="81"/>
            <x v="102"/>
          </reference>
        </references>
      </pivotArea>
    </format>
    <format dxfId="477">
      <pivotArea dataOnly="0" labelOnly="1" fieldPosition="0">
        <references count="4">
          <reference field="13" count="1" selected="0">
            <x v="17"/>
          </reference>
          <reference field="15" count="1" selected="0">
            <x v="1"/>
          </reference>
          <reference field="17" count="1" selected="0">
            <x v="57"/>
          </reference>
          <reference field="26" count="1">
            <x v="112"/>
          </reference>
        </references>
      </pivotArea>
    </format>
    <format dxfId="476">
      <pivotArea dataOnly="0" labelOnly="1" fieldPosition="0">
        <references count="4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37">
            <x v="17"/>
            <x v="20"/>
            <x v="21"/>
            <x v="23"/>
            <x v="24"/>
            <x v="31"/>
            <x v="33"/>
            <x v="34"/>
            <x v="39"/>
            <x v="46"/>
            <x v="51"/>
            <x v="52"/>
            <x v="53"/>
            <x v="54"/>
            <x v="55"/>
            <x v="62"/>
            <x v="67"/>
            <x v="68"/>
            <x v="69"/>
            <x v="71"/>
            <x v="74"/>
            <x v="78"/>
            <x v="79"/>
            <x v="80"/>
            <x v="85"/>
            <x v="91"/>
            <x v="98"/>
            <x v="100"/>
            <x v="103"/>
            <x v="108"/>
            <x v="110"/>
            <x v="124"/>
            <x v="125"/>
            <x v="126"/>
            <x v="140"/>
            <x v="141"/>
            <x v="146"/>
          </reference>
        </references>
      </pivotArea>
    </format>
    <format dxfId="475">
      <pivotArea dataOnly="0" labelOnly="1" fieldPosition="0">
        <references count="4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31"/>
          </reference>
          <reference field="26" count="1">
            <x v="77"/>
          </reference>
        </references>
      </pivotArea>
    </format>
    <format dxfId="474">
      <pivotArea dataOnly="0" labelOnly="1" fieldPosition="0">
        <references count="4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5"/>
          </reference>
          <reference field="26" count="5">
            <x v="106"/>
            <x v="112"/>
            <x v="113"/>
            <x v="147"/>
            <x v="148"/>
          </reference>
        </references>
      </pivotArea>
    </format>
    <format dxfId="473">
      <pivotArea dataOnly="0" labelOnly="1" fieldPosition="0">
        <references count="4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7"/>
          </reference>
          <reference field="26" count="2">
            <x v="23"/>
            <x v="109"/>
          </reference>
        </references>
      </pivotArea>
    </format>
    <format dxfId="472">
      <pivotArea dataOnly="0" labelOnly="1" fieldPosition="0">
        <references count="5">
          <reference field="13" count="1" selected="0">
            <x v="0"/>
          </reference>
          <reference field="15" count="1" selected="0">
            <x v="1"/>
          </reference>
          <reference field="17" count="1" selected="0">
            <x v="9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71">
      <pivotArea dataOnly="0" labelOnly="1" fieldPosition="0">
        <references count="5">
          <reference field="13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70">
      <pivotArea dataOnly="0" labelOnly="1" fieldPosition="0">
        <references count="5">
          <reference field="13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69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468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6" count="1" selected="0">
            <x v="38"/>
          </reference>
          <reference field="27" count="1">
            <x v="42"/>
          </reference>
        </references>
      </pivotArea>
    </format>
    <format dxfId="467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6" count="1" selected="0">
            <x v="119"/>
          </reference>
          <reference field="27" count="1">
            <x v="14"/>
          </reference>
        </references>
      </pivotArea>
    </format>
    <format dxfId="466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6" count="1" selected="0">
            <x v="137"/>
          </reference>
          <reference field="27" count="1">
            <x v="47"/>
          </reference>
        </references>
      </pivotArea>
    </format>
    <format dxfId="465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464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7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63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9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62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17"/>
          </reference>
          <reference field="27" count="1">
            <x v="72"/>
          </reference>
        </references>
      </pivotArea>
    </format>
    <format dxfId="461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21"/>
          </reference>
          <reference field="27" count="1">
            <x v="63"/>
          </reference>
        </references>
      </pivotArea>
    </format>
    <format dxfId="460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459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458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457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456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122"/>
          </reference>
          <reference field="27" count="1">
            <x v="76"/>
          </reference>
        </references>
      </pivotArea>
    </format>
    <format dxfId="455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124"/>
          </reference>
          <reference field="27" count="1">
            <x v="35"/>
          </reference>
        </references>
      </pivotArea>
    </format>
    <format dxfId="454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125"/>
          </reference>
          <reference field="27" count="1">
            <x v="83"/>
          </reference>
        </references>
      </pivotArea>
    </format>
    <format dxfId="453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126"/>
          </reference>
          <reference field="27" count="1">
            <x v="39"/>
          </reference>
        </references>
      </pivotArea>
    </format>
    <format dxfId="452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2"/>
          </reference>
          <reference field="26" count="1" selected="0">
            <x v="137"/>
          </reference>
          <reference field="27" count="1">
            <x v="47"/>
          </reference>
        </references>
      </pivotArea>
    </format>
    <format dxfId="451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17"/>
          </reference>
          <reference field="27" count="1">
            <x v="72"/>
          </reference>
        </references>
      </pivotArea>
    </format>
    <format dxfId="450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20"/>
          </reference>
          <reference field="27" count="1">
            <x v="73"/>
          </reference>
        </references>
      </pivotArea>
    </format>
    <format dxfId="449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22"/>
          </reference>
          <reference field="27" count="1">
            <x v="68"/>
          </reference>
        </references>
      </pivotArea>
    </format>
    <format dxfId="448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447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120"/>
          </reference>
          <reference field="27" count="1">
            <x v="15"/>
          </reference>
        </references>
      </pivotArea>
    </format>
    <format dxfId="446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122"/>
          </reference>
          <reference field="27" count="1">
            <x v="76"/>
          </reference>
        </references>
      </pivotArea>
    </format>
    <format dxfId="445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123"/>
          </reference>
          <reference field="27" count="1">
            <x v="77"/>
          </reference>
        </references>
      </pivotArea>
    </format>
    <format dxfId="444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18"/>
          </reference>
          <reference field="26" count="1" selected="0">
            <x v="125"/>
          </reference>
          <reference field="27" count="1">
            <x v="83"/>
          </reference>
        </references>
      </pivotArea>
    </format>
    <format dxfId="443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0"/>
          </reference>
          <reference field="26" count="1" selected="0">
            <x v="85"/>
          </reference>
          <reference field="27" count="1">
            <x v="23"/>
          </reference>
        </references>
      </pivotArea>
    </format>
    <format dxfId="442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5"/>
          </reference>
          <reference field="26" count="1" selected="0">
            <x v="40"/>
          </reference>
          <reference field="27" count="1">
            <x v="71"/>
          </reference>
        </references>
      </pivotArea>
    </format>
    <format dxfId="441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5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440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5"/>
          </reference>
          <reference field="26" count="1" selected="0">
            <x v="72"/>
          </reference>
          <reference field="27" count="1">
            <x v="115"/>
          </reference>
        </references>
      </pivotArea>
    </format>
    <format dxfId="439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5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438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5"/>
          </reference>
          <reference field="26" count="1" selected="0">
            <x v="104"/>
          </reference>
          <reference field="27" count="1">
            <x v="41"/>
          </reference>
        </references>
      </pivotArea>
    </format>
    <format dxfId="437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8"/>
          </reference>
          <reference field="26" count="1" selected="0">
            <x v="118"/>
          </reference>
          <reference field="27" count="1">
            <x v="17"/>
          </reference>
        </references>
      </pivotArea>
    </format>
    <format dxfId="436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9"/>
          </reference>
          <reference field="26" count="1" selected="0">
            <x v="73"/>
          </reference>
          <reference field="27" count="1">
            <x v="120"/>
          </reference>
        </references>
      </pivotArea>
    </format>
    <format dxfId="435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9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434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39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433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0"/>
          </reference>
          <reference field="26" count="1" selected="0">
            <x v="83"/>
          </reference>
          <reference field="27" count="1">
            <x v="0"/>
          </reference>
        </references>
      </pivotArea>
    </format>
    <format dxfId="432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0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431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1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430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1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429">
      <pivotArea dataOnly="0" labelOnly="1" fieldPosition="0">
        <references count="5">
          <reference field="13" count="1" selected="0">
            <x v="2"/>
          </reference>
          <reference field="15" count="1" selected="0">
            <x v="7"/>
          </reference>
          <reference field="17" count="1" selected="0">
            <x v="42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28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22"/>
          </reference>
          <reference field="27" count="1">
            <x v="68"/>
          </reference>
        </references>
      </pivotArea>
    </format>
    <format dxfId="427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29"/>
          </reference>
          <reference field="27" count="1">
            <x v="96"/>
          </reference>
        </references>
      </pivotArea>
    </format>
    <format dxfId="426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30"/>
          </reference>
          <reference field="27" count="1">
            <x v="19"/>
          </reference>
        </references>
      </pivotArea>
    </format>
    <format dxfId="425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31"/>
          </reference>
          <reference field="27" count="1">
            <x v="60"/>
          </reference>
        </references>
      </pivotArea>
    </format>
    <format dxfId="424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423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34"/>
          </reference>
          <reference field="27" count="1">
            <x v="12"/>
          </reference>
        </references>
      </pivotArea>
    </format>
    <format dxfId="422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421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38"/>
          </reference>
          <reference field="27" count="1">
            <x v="42"/>
          </reference>
        </references>
      </pivotArea>
    </format>
    <format dxfId="420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42"/>
          </reference>
          <reference field="27" count="1">
            <x v="43"/>
          </reference>
        </references>
      </pivotArea>
    </format>
    <format dxfId="419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418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47"/>
          </reference>
          <reference field="27" count="1">
            <x v="11"/>
          </reference>
        </references>
      </pivotArea>
    </format>
    <format dxfId="417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416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52"/>
          </reference>
          <reference field="27" count="1">
            <x v="100"/>
          </reference>
        </references>
      </pivotArea>
    </format>
    <format dxfId="415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54"/>
          </reference>
          <reference field="27" count="1">
            <x v="101"/>
          </reference>
        </references>
      </pivotArea>
    </format>
    <format dxfId="414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76"/>
          </reference>
          <reference field="27" count="1">
            <x v="127"/>
          </reference>
        </references>
      </pivotArea>
    </format>
    <format dxfId="413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412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411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131"/>
          </reference>
          <reference field="27" count="1">
            <x v="61"/>
          </reference>
        </references>
      </pivotArea>
    </format>
    <format dxfId="410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8"/>
          </reference>
          <reference field="26" count="1" selected="0">
            <x v="137"/>
          </reference>
          <reference field="27" count="1">
            <x v="47"/>
          </reference>
        </references>
      </pivotArea>
    </format>
    <format dxfId="409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49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408">
      <pivotArea dataOnly="0" labelOnly="1" fieldPosition="0">
        <references count="5">
          <reference field="13" count="1" selected="0">
            <x v="2"/>
          </reference>
          <reference field="15" count="1" selected="0">
            <x v="1"/>
          </reference>
          <reference field="17" count="1" selected="0">
            <x v="57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07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25"/>
          </reference>
          <reference field="27" count="1">
            <x v="94"/>
          </reference>
        </references>
      </pivotArea>
    </format>
    <format dxfId="406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39"/>
          </reference>
          <reference field="27" count="1">
            <x v="75"/>
          </reference>
        </references>
      </pivotArea>
    </format>
    <format dxfId="405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40"/>
          </reference>
          <reference field="27" count="1">
            <x v="71"/>
          </reference>
        </references>
      </pivotArea>
    </format>
    <format dxfId="404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403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402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99"/>
          </reference>
          <reference field="27" count="1">
            <x v="90"/>
          </reference>
        </references>
      </pivotArea>
    </format>
    <format dxfId="401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400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125"/>
          </reference>
          <reference field="27" count="1">
            <x v="83"/>
          </reference>
        </references>
      </pivotArea>
    </format>
    <format dxfId="399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128"/>
          </reference>
          <reference field="27" count="1">
            <x v="38"/>
          </reference>
        </references>
      </pivotArea>
    </format>
    <format dxfId="398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129"/>
          </reference>
          <reference field="27" count="1">
            <x v="57"/>
          </reference>
        </references>
      </pivotArea>
    </format>
    <format dxfId="397">
      <pivotArea dataOnly="0" labelOnly="1" fieldPosition="0">
        <references count="5">
          <reference field="13" count="1" selected="0">
            <x v="3"/>
          </reference>
          <reference field="15" count="1" selected="0">
            <x v="0"/>
          </reference>
          <reference field="17" count="1" selected="0">
            <x v="14"/>
          </reference>
          <reference field="26" count="1" selected="0">
            <x v="138"/>
          </reference>
          <reference field="27" count="1">
            <x v="80"/>
          </reference>
        </references>
      </pivotArea>
    </format>
    <format dxfId="396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46"/>
          </reference>
          <reference field="26" count="1" selected="0">
            <x v="21"/>
          </reference>
          <reference field="27" count="1">
            <x v="63"/>
          </reference>
        </references>
      </pivotArea>
    </format>
    <format dxfId="395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46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94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46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93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46"/>
          </reference>
          <reference field="26" count="1" selected="0">
            <x v="92"/>
          </reference>
          <reference field="27" count="1">
            <x v="123"/>
          </reference>
        </references>
      </pivotArea>
    </format>
    <format dxfId="392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1" selected="0">
            <x v="21"/>
          </reference>
          <reference field="27" count="1">
            <x v="63"/>
          </reference>
        </references>
      </pivotArea>
    </format>
    <format dxfId="391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1" selected="0">
            <x v="25"/>
          </reference>
          <reference field="27" count="1">
            <x v="94"/>
          </reference>
        </references>
      </pivotArea>
    </format>
    <format dxfId="390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1" selected="0">
            <x v="38"/>
          </reference>
          <reference field="27" count="1">
            <x v="42"/>
          </reference>
        </references>
      </pivotArea>
    </format>
    <format dxfId="389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88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87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386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0"/>
          </reference>
          <reference field="26" count="1" selected="0">
            <x v="132"/>
          </reference>
          <reference field="27" count="1">
            <x v="62"/>
          </reference>
        </references>
      </pivotArea>
    </format>
    <format dxfId="385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2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384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2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83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2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82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2"/>
          </reference>
          <reference field="26" count="1" selected="0">
            <x v="58"/>
          </reference>
          <reference field="27" count="1">
            <x v="34"/>
          </reference>
        </references>
      </pivotArea>
    </format>
    <format dxfId="381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2"/>
          </reference>
          <reference field="26" count="1" selected="0">
            <x v="68"/>
          </reference>
          <reference field="27" count="1">
            <x v="79"/>
          </reference>
        </references>
      </pivotArea>
    </format>
    <format dxfId="380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2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379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21"/>
          </reference>
          <reference field="27" count="1">
            <x v="63"/>
          </reference>
        </references>
      </pivotArea>
    </format>
    <format dxfId="378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29"/>
          </reference>
          <reference field="27" count="1">
            <x v="96"/>
          </reference>
        </references>
      </pivotArea>
    </format>
    <format dxfId="377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30"/>
          </reference>
          <reference field="27" count="1">
            <x v="19"/>
          </reference>
        </references>
      </pivotArea>
    </format>
    <format dxfId="376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34"/>
          </reference>
          <reference field="27" count="1">
            <x v="12"/>
          </reference>
        </references>
      </pivotArea>
    </format>
    <format dxfId="375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374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38"/>
          </reference>
          <reference field="27" count="1">
            <x v="42"/>
          </reference>
        </references>
      </pivotArea>
    </format>
    <format dxfId="373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72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71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56"/>
          </reference>
          <reference field="27" count="1">
            <x v="103"/>
          </reference>
        </references>
      </pivotArea>
    </format>
    <format dxfId="370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66"/>
          </reference>
          <reference field="27" count="1">
            <x v="9"/>
          </reference>
        </references>
      </pivotArea>
    </format>
    <format dxfId="369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68"/>
          </reference>
          <reference field="27" count="1">
            <x v="79"/>
          </reference>
        </references>
      </pivotArea>
    </format>
    <format dxfId="368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75"/>
          </reference>
          <reference field="27" count="1">
            <x v="124"/>
          </reference>
        </references>
      </pivotArea>
    </format>
    <format dxfId="367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85"/>
          </reference>
          <reference field="27" count="1">
            <x v="23"/>
          </reference>
        </references>
      </pivotArea>
    </format>
    <format dxfId="366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93"/>
          </reference>
          <reference field="27" count="1">
            <x v="121"/>
          </reference>
        </references>
      </pivotArea>
    </format>
    <format dxfId="365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131"/>
          </reference>
          <reference field="27" count="1">
            <x v="61"/>
          </reference>
        </references>
      </pivotArea>
    </format>
    <format dxfId="364">
      <pivotArea dataOnly="0" labelOnly="1" fieldPosition="0">
        <references count="5">
          <reference field="13" count="1" selected="0">
            <x v="3"/>
          </reference>
          <reference field="15" count="1" selected="0">
            <x v="5"/>
          </reference>
          <reference field="17" count="1" selected="0">
            <x v="53"/>
          </reference>
          <reference field="26" count="1" selected="0">
            <x v="137"/>
          </reference>
          <reference field="27" count="1">
            <x v="47"/>
          </reference>
        </references>
      </pivotArea>
    </format>
    <format dxfId="363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29"/>
          </reference>
          <reference field="27" count="1">
            <x v="96"/>
          </reference>
        </references>
      </pivotArea>
    </format>
    <format dxfId="362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0"/>
          </reference>
          <reference field="27" count="1">
            <x v="19"/>
          </reference>
        </references>
      </pivotArea>
    </format>
    <format dxfId="361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360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4"/>
          </reference>
          <reference field="27" count="1">
            <x v="12"/>
          </reference>
        </references>
      </pivotArea>
    </format>
    <format dxfId="359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358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7"/>
          </reference>
          <reference field="27" count="1">
            <x v="97"/>
          </reference>
        </references>
      </pivotArea>
    </format>
    <format dxfId="357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41"/>
          </reference>
          <reference field="27" count="1">
            <x v="70"/>
          </reference>
        </references>
      </pivotArea>
    </format>
    <format dxfId="356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42"/>
          </reference>
          <reference field="27" count="1">
            <x v="43"/>
          </reference>
        </references>
      </pivotArea>
    </format>
    <format dxfId="355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54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53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56"/>
          </reference>
          <reference field="27" count="1">
            <x v="103"/>
          </reference>
        </references>
      </pivotArea>
    </format>
    <format dxfId="352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58"/>
          </reference>
          <reference field="27" count="1">
            <x v="34"/>
          </reference>
        </references>
      </pivotArea>
    </format>
    <format dxfId="351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66"/>
          </reference>
          <reference field="27" count="1">
            <x v="9"/>
          </reference>
        </references>
      </pivotArea>
    </format>
    <format dxfId="350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69"/>
          </reference>
          <reference field="27" count="1">
            <x v="130"/>
          </reference>
        </references>
      </pivotArea>
    </format>
    <format dxfId="349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70"/>
          </reference>
          <reference field="27" count="1">
            <x v="119"/>
          </reference>
        </references>
      </pivotArea>
    </format>
    <format dxfId="348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76"/>
          </reference>
          <reference field="27" count="1">
            <x v="127"/>
          </reference>
        </references>
      </pivotArea>
    </format>
    <format dxfId="347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346">
      <pivotArea dataOnly="0" labelOnly="1" fieldPosition="0">
        <references count="5">
          <reference field="13" count="1" selected="0">
            <x v="3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107"/>
          </reference>
          <reference field="27" count="1">
            <x v="51"/>
          </reference>
        </references>
      </pivotArea>
    </format>
    <format dxfId="345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20"/>
          </reference>
          <reference field="26" count="1" selected="0">
            <x v="71"/>
          </reference>
          <reference field="27" count="1">
            <x v="117"/>
          </reference>
        </references>
      </pivotArea>
    </format>
    <format dxfId="344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20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343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20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342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20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341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37"/>
          </reference>
          <reference field="27" count="1">
            <x v="97"/>
          </reference>
        </references>
      </pivotArea>
    </format>
    <format dxfId="340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41"/>
          </reference>
          <reference field="27" count="1">
            <x v="70"/>
          </reference>
        </references>
      </pivotArea>
    </format>
    <format dxfId="339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38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37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56"/>
          </reference>
          <reference field="27" count="1">
            <x v="103"/>
          </reference>
        </references>
      </pivotArea>
    </format>
    <format dxfId="336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66"/>
          </reference>
          <reference field="27" count="1">
            <x v="9"/>
          </reference>
        </references>
      </pivotArea>
    </format>
    <format dxfId="335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69"/>
          </reference>
          <reference field="27" count="1">
            <x v="130"/>
          </reference>
        </references>
      </pivotArea>
    </format>
    <format dxfId="334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70"/>
          </reference>
          <reference field="27" count="1">
            <x v="119"/>
          </reference>
        </references>
      </pivotArea>
    </format>
    <format dxfId="333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76"/>
          </reference>
          <reference field="27" count="1">
            <x v="127"/>
          </reference>
        </references>
      </pivotArea>
    </format>
    <format dxfId="332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331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107"/>
          </reference>
          <reference field="27" count="1">
            <x v="51"/>
          </reference>
        </references>
      </pivotArea>
    </format>
    <format dxfId="330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28"/>
          </reference>
          <reference field="26" count="1" selected="0">
            <x v="138"/>
          </reference>
          <reference field="27" count="1">
            <x v="80"/>
          </reference>
        </references>
      </pivotArea>
    </format>
    <format dxfId="329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2"/>
          </reference>
          <reference field="26" count="1" selected="0">
            <x v="143"/>
          </reference>
          <reference field="27" count="1">
            <x v="32"/>
          </reference>
        </references>
      </pivotArea>
    </format>
    <format dxfId="328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2"/>
          </reference>
          <reference field="26" count="1" selected="0">
            <x v="144"/>
          </reference>
          <reference field="27" count="1">
            <x v="24"/>
          </reference>
        </references>
      </pivotArea>
    </format>
    <format dxfId="327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2"/>
          </reference>
          <reference field="26" count="1" selected="0">
            <x v="145"/>
          </reference>
          <reference field="27" count="1">
            <x v="25"/>
          </reference>
        </references>
      </pivotArea>
    </format>
    <format dxfId="326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2"/>
          </reference>
          <reference field="26" count="1" selected="0">
            <x v="146"/>
          </reference>
          <reference field="27" count="1">
            <x v="33"/>
          </reference>
        </references>
      </pivotArea>
    </format>
    <format dxfId="325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3"/>
          </reference>
          <reference field="26" count="1" selected="0">
            <x v="143"/>
          </reference>
          <reference field="27" count="1">
            <x v="32"/>
          </reference>
        </references>
      </pivotArea>
    </format>
    <format dxfId="324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3"/>
          </reference>
          <reference field="26" count="1" selected="0">
            <x v="144"/>
          </reference>
          <reference field="27" count="1">
            <x v="24"/>
          </reference>
        </references>
      </pivotArea>
    </format>
    <format dxfId="323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3"/>
          </reference>
          <reference field="26" count="1" selected="0">
            <x v="145"/>
          </reference>
          <reference field="27" count="1">
            <x v="25"/>
          </reference>
        </references>
      </pivotArea>
    </format>
    <format dxfId="322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34"/>
          </reference>
          <reference field="26" count="1" selected="0">
            <x v="43"/>
          </reference>
          <reference field="27" count="1">
            <x v="85"/>
          </reference>
        </references>
      </pivotArea>
    </format>
    <format dxfId="321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34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320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34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319">
      <pivotArea dataOnly="0" labelOnly="1" fieldPosition="0">
        <references count="5">
          <reference field="13" count="1" selected="0">
            <x v="4"/>
          </reference>
          <reference field="15" count="1" selected="0">
            <x v="0"/>
          </reference>
          <reference field="17" count="1" selected="0">
            <x v="34"/>
          </reference>
          <reference field="26" count="1" selected="0">
            <x v="139"/>
          </reference>
          <reference field="27" count="1">
            <x v="5"/>
          </reference>
        </references>
      </pivotArea>
    </format>
    <format dxfId="318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6"/>
          </reference>
          <reference field="26" count="1" selected="0">
            <x v="143"/>
          </reference>
          <reference field="27" count="1">
            <x v="32"/>
          </reference>
        </references>
      </pivotArea>
    </format>
    <format dxfId="317">
      <pivotArea dataOnly="0" labelOnly="1" fieldPosition="0">
        <references count="5">
          <reference field="13" count="1" selected="0">
            <x v="4"/>
          </reference>
          <reference field="15" count="1" selected="0">
            <x v="5"/>
          </reference>
          <reference field="17" count="1" selected="0">
            <x v="36"/>
          </reference>
          <reference field="26" count="1" selected="0">
            <x v="145"/>
          </reference>
          <reference field="27" count="1">
            <x v="25"/>
          </reference>
        </references>
      </pivotArea>
    </format>
    <format dxfId="316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29"/>
          </reference>
          <reference field="27" count="1">
            <x v="96"/>
          </reference>
        </references>
      </pivotArea>
    </format>
    <format dxfId="315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0"/>
          </reference>
          <reference field="27" count="1">
            <x v="19"/>
          </reference>
        </references>
      </pivotArea>
    </format>
    <format dxfId="314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313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34"/>
          </reference>
          <reference field="27" count="1">
            <x v="12"/>
          </reference>
        </references>
      </pivotArea>
    </format>
    <format dxfId="312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42"/>
          </reference>
          <reference field="27" count="1">
            <x v="43"/>
          </reference>
        </references>
      </pivotArea>
    </format>
    <format dxfId="311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10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09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58"/>
          </reference>
          <reference field="27" count="1">
            <x v="34"/>
          </reference>
        </references>
      </pivotArea>
    </format>
    <format dxfId="308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66"/>
          </reference>
          <reference field="27" count="1">
            <x v="9"/>
          </reference>
        </references>
      </pivotArea>
    </format>
    <format dxfId="307">
      <pivotArea dataOnly="0" labelOnly="1" fieldPosition="0">
        <references count="5">
          <reference field="13" count="1" selected="0">
            <x v="4"/>
          </reference>
          <reference field="15" count="1" selected="0">
            <x v="3"/>
          </reference>
          <reference field="17" count="1" selected="0">
            <x v="59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306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20"/>
          </reference>
          <reference field="27" count="1">
            <x v="73"/>
          </reference>
        </references>
      </pivotArea>
    </format>
    <format dxfId="305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304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303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02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01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54"/>
          </reference>
          <reference field="27" count="1">
            <x v="101"/>
          </reference>
        </references>
      </pivotArea>
    </format>
    <format dxfId="300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57"/>
          </reference>
          <reference field="27" count="1">
            <x v="48"/>
          </reference>
        </references>
      </pivotArea>
    </format>
    <format dxfId="299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59"/>
          </reference>
          <reference field="27" count="1">
            <x v="139"/>
          </reference>
        </references>
      </pivotArea>
    </format>
    <format dxfId="298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60"/>
          </reference>
          <reference field="27" count="1">
            <x v="126"/>
          </reference>
        </references>
      </pivotArea>
    </format>
    <format dxfId="297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62"/>
          </reference>
          <reference field="27" count="1">
            <x v="131"/>
          </reference>
        </references>
      </pivotArea>
    </format>
    <format dxfId="296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64"/>
          </reference>
          <reference field="27" count="1">
            <x v="10"/>
          </reference>
        </references>
      </pivotArea>
    </format>
    <format dxfId="295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294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86"/>
          </reference>
          <reference field="27" count="1">
            <x v="56"/>
          </reference>
        </references>
      </pivotArea>
    </format>
    <format dxfId="293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87"/>
          </reference>
          <reference field="27" count="1">
            <x v="53"/>
          </reference>
        </references>
      </pivotArea>
    </format>
    <format dxfId="292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291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290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101"/>
          </reference>
          <reference field="27" count="1">
            <x v="146"/>
          </reference>
        </references>
      </pivotArea>
    </format>
    <format dxfId="289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124"/>
          </reference>
          <reference field="27" count="1">
            <x v="35"/>
          </reference>
        </references>
      </pivotArea>
    </format>
    <format dxfId="288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125"/>
          </reference>
          <reference field="27" count="1">
            <x v="83"/>
          </reference>
        </references>
      </pivotArea>
    </format>
    <format dxfId="287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126"/>
          </reference>
          <reference field="27" count="1">
            <x v="39"/>
          </reference>
        </references>
      </pivotArea>
    </format>
    <format dxfId="286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127"/>
          </reference>
          <reference field="27" count="1">
            <x v="18"/>
          </reference>
        </references>
      </pivotArea>
    </format>
    <format dxfId="285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29"/>
          </reference>
          <reference field="26" count="1" selected="0">
            <x v="141"/>
          </reference>
          <reference field="27" count="1">
            <x v="134"/>
          </reference>
        </references>
      </pivotArea>
    </format>
    <format dxfId="284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61"/>
          </reference>
          <reference field="27" count="1">
            <x v="113"/>
          </reference>
        </references>
      </pivotArea>
    </format>
    <format dxfId="283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64"/>
          </reference>
          <reference field="27" count="1">
            <x v="10"/>
          </reference>
        </references>
      </pivotArea>
    </format>
    <format dxfId="282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71"/>
          </reference>
          <reference field="27" count="1">
            <x v="117"/>
          </reference>
        </references>
      </pivotArea>
    </format>
    <format dxfId="281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74"/>
          </reference>
          <reference field="27" count="1">
            <x v="114"/>
          </reference>
        </references>
      </pivotArea>
    </format>
    <format dxfId="280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134"/>
          </reference>
          <reference field="27" count="1">
            <x v="36"/>
          </reference>
        </references>
      </pivotArea>
    </format>
    <format dxfId="279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135"/>
          </reference>
          <reference field="27" count="1">
            <x v="37"/>
          </reference>
        </references>
      </pivotArea>
    </format>
    <format dxfId="278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136"/>
          </reference>
          <reference field="27" count="1">
            <x v="88"/>
          </reference>
        </references>
      </pivotArea>
    </format>
    <format dxfId="277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138"/>
          </reference>
          <reference field="27" count="1">
            <x v="80"/>
          </reference>
        </references>
      </pivotArea>
    </format>
    <format dxfId="276">
      <pivotArea dataOnly="0" labelOnly="1" fieldPosition="0">
        <references count="5">
          <reference field="13" count="1" selected="0">
            <x v="5"/>
          </reference>
          <reference field="15" count="1" selected="0">
            <x v="4"/>
          </reference>
          <reference field="17" count="1" selected="0">
            <x v="58"/>
          </reference>
          <reference field="26" count="1" selected="0">
            <x v="142"/>
          </reference>
          <reference field="27" count="1">
            <x v="59"/>
          </reference>
        </references>
      </pivotArea>
    </format>
    <format dxfId="275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6" count="1" selected="0">
            <x v="31"/>
          </reference>
          <reference field="27" count="1">
            <x v="60"/>
          </reference>
        </references>
      </pivotArea>
    </format>
    <format dxfId="274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273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272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6" count="1" selected="0">
            <x v="137"/>
          </reference>
          <reference field="27" count="1">
            <x v="47"/>
          </reference>
        </references>
      </pivotArea>
    </format>
    <format dxfId="271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27"/>
          </reference>
          <reference field="27" count="1">
            <x v="98"/>
          </reference>
        </references>
      </pivotArea>
    </format>
    <format dxfId="270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28"/>
          </reference>
          <reference field="27" count="1">
            <x v="84"/>
          </reference>
        </references>
      </pivotArea>
    </format>
    <format dxfId="269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268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267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266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114"/>
          </reference>
          <reference field="27" count="1">
            <x v="135"/>
          </reference>
        </references>
      </pivotArea>
    </format>
    <format dxfId="265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264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126"/>
          </reference>
          <reference field="27" count="1">
            <x v="39"/>
          </reference>
        </references>
      </pivotArea>
    </format>
    <format dxfId="263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17"/>
          </reference>
          <reference field="26" count="1" selected="0">
            <x v="128"/>
          </reference>
          <reference field="27" count="1">
            <x v="38"/>
          </reference>
        </references>
      </pivotArea>
    </format>
    <format dxfId="262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261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25"/>
          </reference>
          <reference field="27" count="1">
            <x v="94"/>
          </reference>
        </references>
      </pivotArea>
    </format>
    <format dxfId="260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27"/>
          </reference>
          <reference field="27" count="1">
            <x v="98"/>
          </reference>
        </references>
      </pivotArea>
    </format>
    <format dxfId="259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66"/>
          </reference>
          <reference field="27" count="1">
            <x v="9"/>
          </reference>
        </references>
      </pivotArea>
    </format>
    <format dxfId="258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257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256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255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127"/>
          </reference>
          <reference field="27" count="1">
            <x v="18"/>
          </reference>
        </references>
      </pivotArea>
    </format>
    <format dxfId="254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3"/>
          </reference>
          <reference field="26" count="1" selected="0">
            <x v="128"/>
          </reference>
          <reference field="27" count="1">
            <x v="38"/>
          </reference>
        </references>
      </pivotArea>
    </format>
    <format dxfId="253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4"/>
          </reference>
          <reference field="26" count="1" selected="0">
            <x v="115"/>
          </reference>
          <reference field="27" count="1">
            <x v="136"/>
          </reference>
        </references>
      </pivotArea>
    </format>
    <format dxfId="252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4"/>
          </reference>
          <reference field="26" count="1" selected="0">
            <x v="116"/>
          </reference>
          <reference field="27" count="1">
            <x v="87"/>
          </reference>
        </references>
      </pivotArea>
    </format>
    <format dxfId="251">
      <pivotArea dataOnly="0" labelOnly="1" fieldPosition="0">
        <references count="5">
          <reference field="13" count="1" selected="0">
            <x v="6"/>
          </reference>
          <reference field="15" count="1" selected="0">
            <x v="2"/>
          </reference>
          <reference field="17" count="1" selected="0">
            <x v="44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250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19"/>
          </reference>
          <reference field="27" count="1">
            <x v="65"/>
          </reference>
        </references>
      </pivotArea>
    </format>
    <format dxfId="249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248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26"/>
          </reference>
          <reference field="27" count="1">
            <x v="143"/>
          </reference>
        </references>
      </pivotArea>
    </format>
    <format dxfId="247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45"/>
          </reference>
          <reference field="27" count="1">
            <x v="145"/>
          </reference>
        </references>
      </pivotArea>
    </format>
    <format dxfId="246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55"/>
          </reference>
          <reference field="27" count="1">
            <x v="102"/>
          </reference>
        </references>
      </pivotArea>
    </format>
    <format dxfId="245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86"/>
          </reference>
          <reference field="27" count="1">
            <x v="56"/>
          </reference>
        </references>
      </pivotArea>
    </format>
    <format dxfId="244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243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242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241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101"/>
          </reference>
          <reference field="27" count="1">
            <x v="146"/>
          </reference>
        </references>
      </pivotArea>
    </format>
    <format dxfId="240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239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"/>
          </reference>
          <reference field="26" count="1" selected="0">
            <x v="106"/>
          </reference>
          <reference field="27" count="1">
            <x v="105"/>
          </reference>
        </references>
      </pivotArea>
    </format>
    <format dxfId="238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11"/>
          </reference>
          <reference field="26" count="1" selected="0">
            <x v="72"/>
          </reference>
          <reference field="27" count="1">
            <x v="115"/>
          </reference>
        </references>
      </pivotArea>
    </format>
    <format dxfId="237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11"/>
          </reference>
          <reference field="26" count="1" selected="0">
            <x v="99"/>
          </reference>
          <reference field="27" count="1">
            <x v="90"/>
          </reference>
        </references>
      </pivotArea>
    </format>
    <format dxfId="236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19"/>
          </reference>
          <reference field="26" count="1" selected="0">
            <x v="50"/>
          </reference>
          <reference field="27" count="1">
            <x v="91"/>
          </reference>
        </references>
      </pivotArea>
    </format>
    <format dxfId="235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19"/>
          </reference>
          <reference field="26" count="1" selected="0">
            <x v="72"/>
          </reference>
          <reference field="27" count="1">
            <x v="115"/>
          </reference>
        </references>
      </pivotArea>
    </format>
    <format dxfId="234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17"/>
          </reference>
          <reference field="27" count="1">
            <x v="72"/>
          </reference>
        </references>
      </pivotArea>
    </format>
    <format dxfId="233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18"/>
          </reference>
          <reference field="27" count="1">
            <x v="69"/>
          </reference>
        </references>
      </pivotArea>
    </format>
    <format dxfId="232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20"/>
          </reference>
          <reference field="27" count="1">
            <x v="73"/>
          </reference>
        </references>
      </pivotArea>
    </format>
    <format dxfId="231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23"/>
          </reference>
          <reference field="27" count="1">
            <x v="67"/>
          </reference>
        </references>
      </pivotArea>
    </format>
    <format dxfId="230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229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26"/>
          </reference>
          <reference field="27" count="1">
            <x v="143"/>
          </reference>
        </references>
      </pivotArea>
    </format>
    <format dxfId="228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45"/>
          </reference>
          <reference field="27" count="1">
            <x v="145"/>
          </reference>
        </references>
      </pivotArea>
    </format>
    <format dxfId="227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49"/>
          </reference>
          <reference field="27" count="1">
            <x v="74"/>
          </reference>
        </references>
      </pivotArea>
    </format>
    <format dxfId="226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50"/>
          </reference>
          <reference field="27" count="1">
            <x v="91"/>
          </reference>
        </references>
      </pivotArea>
    </format>
    <format dxfId="225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52"/>
          </reference>
          <reference field="27" count="1">
            <x v="100"/>
          </reference>
        </references>
      </pivotArea>
    </format>
    <format dxfId="224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55"/>
          </reference>
          <reference field="27" count="1">
            <x v="102"/>
          </reference>
        </references>
      </pivotArea>
    </format>
    <format dxfId="223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60"/>
          </reference>
          <reference field="27" count="1">
            <x v="126"/>
          </reference>
        </references>
      </pivotArea>
    </format>
    <format dxfId="222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74"/>
          </reference>
          <reference field="27" count="1">
            <x v="114"/>
          </reference>
        </references>
      </pivotArea>
    </format>
    <format dxfId="221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220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219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218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108"/>
          </reference>
          <reference field="27" count="1">
            <x v="111"/>
          </reference>
        </references>
      </pivotArea>
    </format>
    <format dxfId="217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5"/>
          </reference>
          <reference field="26" count="1" selected="0">
            <x v="111"/>
          </reference>
          <reference field="27" count="1">
            <x v="31"/>
          </reference>
        </references>
      </pivotArea>
    </format>
    <format dxfId="216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6"/>
          </reference>
          <reference field="26" count="1" selected="0">
            <x v="39"/>
          </reference>
          <reference field="27" count="1">
            <x v="75"/>
          </reference>
        </references>
      </pivotArea>
    </format>
    <format dxfId="215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6"/>
          </reference>
          <reference field="26" count="1" selected="0">
            <x v="40"/>
          </reference>
          <reference field="27" count="1">
            <x v="71"/>
          </reference>
        </references>
      </pivotArea>
    </format>
    <format dxfId="214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6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213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6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212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26"/>
          </reference>
          <reference field="26" count="1" selected="0">
            <x v="138"/>
          </reference>
          <reference field="27" count="1">
            <x v="80"/>
          </reference>
        </references>
      </pivotArea>
    </format>
    <format dxfId="211">
      <pivotArea dataOnly="0" labelOnly="1" fieldPosition="0">
        <references count="5">
          <reference field="13" count="1" selected="0">
            <x v="7"/>
          </reference>
          <reference field="15" count="1" selected="0">
            <x v="6"/>
          </reference>
          <reference field="17" count="1" selected="0">
            <x v="54"/>
          </reference>
          <reference field="26" count="1" selected="0">
            <x v="65"/>
          </reference>
          <reference field="27" count="1">
            <x v="8"/>
          </reference>
        </references>
      </pivotArea>
    </format>
    <format dxfId="210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21"/>
          </reference>
          <reference field="27" count="1">
            <x v="63"/>
          </reference>
        </references>
      </pivotArea>
    </format>
    <format dxfId="209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30"/>
          </reference>
          <reference field="27" count="1">
            <x v="19"/>
          </reference>
        </references>
      </pivotArea>
    </format>
    <format dxfId="208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207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35"/>
          </reference>
          <reference field="27" count="1">
            <x v="66"/>
          </reference>
        </references>
      </pivotArea>
    </format>
    <format dxfId="206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205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38"/>
          </reference>
          <reference field="27" count="1">
            <x v="42"/>
          </reference>
        </references>
      </pivotArea>
    </format>
    <format dxfId="204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39"/>
          </reference>
          <reference field="27" count="1">
            <x v="75"/>
          </reference>
        </references>
      </pivotArea>
    </format>
    <format dxfId="203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40"/>
          </reference>
          <reference field="27" count="1">
            <x v="71"/>
          </reference>
        </references>
      </pivotArea>
    </format>
    <format dxfId="202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42"/>
          </reference>
          <reference field="27" count="1">
            <x v="43"/>
          </reference>
        </references>
      </pivotArea>
    </format>
    <format dxfId="201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45"/>
          </reference>
          <reference field="27" count="1">
            <x v="145"/>
          </reference>
        </references>
      </pivotArea>
    </format>
    <format dxfId="200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199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198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197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88"/>
          </reference>
          <reference field="27" count="1">
            <x v="54"/>
          </reference>
        </references>
      </pivotArea>
    </format>
    <format dxfId="196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90"/>
          </reference>
          <reference field="27" count="1">
            <x v="106"/>
          </reference>
        </references>
      </pivotArea>
    </format>
    <format dxfId="195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92"/>
          </reference>
          <reference field="27" count="1">
            <x v="123"/>
          </reference>
        </references>
      </pivotArea>
    </format>
    <format dxfId="194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122"/>
          </reference>
          <reference field="27" count="1">
            <x v="76"/>
          </reference>
        </references>
      </pivotArea>
    </format>
    <format dxfId="193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123"/>
          </reference>
          <reference field="27" count="1">
            <x v="77"/>
          </reference>
        </references>
      </pivotArea>
    </format>
    <format dxfId="192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128"/>
          </reference>
          <reference field="27" count="1">
            <x v="38"/>
          </reference>
        </references>
      </pivotArea>
    </format>
    <format dxfId="191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129"/>
          </reference>
          <reference field="27" count="1">
            <x v="57"/>
          </reference>
        </references>
      </pivotArea>
    </format>
    <format dxfId="190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133"/>
          </reference>
          <reference field="27" count="1">
            <x v="133"/>
          </reference>
        </references>
      </pivotArea>
    </format>
    <format dxfId="189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135"/>
          </reference>
          <reference field="27" count="1">
            <x v="37"/>
          </reference>
        </references>
      </pivotArea>
    </format>
    <format dxfId="188">
      <pivotArea dataOnly="0" labelOnly="1" fieldPosition="0">
        <references count="5">
          <reference field="13" count="1" selected="0">
            <x v="7"/>
          </reference>
          <reference field="15" count="1" selected="0">
            <x v="5"/>
          </reference>
          <reference field="17" count="1" selected="0">
            <x v="55"/>
          </reference>
          <reference field="26" count="1" selected="0">
            <x v="138"/>
          </reference>
          <reference field="27" count="1">
            <x v="80"/>
          </reference>
        </references>
      </pivotArea>
    </format>
    <format dxfId="187">
      <pivotArea dataOnly="0" labelOnly="1" fieldPosition="0">
        <references count="5">
          <reference field="13" count="1" selected="0">
            <x v="8"/>
          </reference>
          <reference field="15" count="1" selected="0">
            <x v="4"/>
          </reference>
          <reference field="17" count="1" selected="0">
            <x v="8"/>
          </reference>
          <reference field="26" count="1" selected="0">
            <x v="125"/>
          </reference>
          <reference field="27" count="1">
            <x v="83"/>
          </reference>
        </references>
      </pivotArea>
    </format>
    <format dxfId="186">
      <pivotArea dataOnly="0" labelOnly="1" fieldPosition="0">
        <references count="5">
          <reference field="13" count="1" selected="0">
            <x v="9"/>
          </reference>
          <reference field="15" count="1" selected="0">
            <x v="7"/>
          </reference>
          <reference field="17" count="1" selected="0">
            <x v="42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185">
      <pivotArea dataOnly="0" labelOnly="1" fieldPosition="0">
        <references count="5">
          <reference field="13" count="1" selected="0">
            <x v="10"/>
          </reference>
          <reference field="15" count="1" selected="0">
            <x v="1"/>
          </reference>
          <reference field="17" count="1" selected="0">
            <x v="7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184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20"/>
          </reference>
          <reference field="27" count="1">
            <x v="73"/>
          </reference>
        </references>
      </pivotArea>
    </format>
    <format dxfId="183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182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26"/>
          </reference>
          <reference field="27" count="1">
            <x v="143"/>
          </reference>
        </references>
      </pivotArea>
    </format>
    <format dxfId="181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180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48"/>
          </reference>
          <reference field="27" count="1">
            <x v="99"/>
          </reference>
        </references>
      </pivotArea>
    </format>
    <format dxfId="179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68"/>
          </reference>
          <reference field="27" count="1">
            <x v="79"/>
          </reference>
        </references>
      </pivotArea>
    </format>
    <format dxfId="178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92"/>
          </reference>
          <reference field="27" count="1">
            <x v="123"/>
          </reference>
        </references>
      </pivotArea>
    </format>
    <format dxfId="177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176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123"/>
          </reference>
          <reference field="27" count="1">
            <x v="77"/>
          </reference>
        </references>
      </pivotArea>
    </format>
    <format dxfId="175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6"/>
          </reference>
          <reference field="26" count="1" selected="0">
            <x v="126"/>
          </reference>
          <reference field="27" count="1">
            <x v="39"/>
          </reference>
        </references>
      </pivotArea>
    </format>
    <format dxfId="174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13"/>
          </reference>
          <reference field="26" count="1" selected="0">
            <x v="62"/>
          </reference>
          <reference field="27" count="1">
            <x v="131"/>
          </reference>
        </references>
      </pivotArea>
    </format>
    <format dxfId="173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13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172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13"/>
          </reference>
          <reference field="26" count="1" selected="0">
            <x v="94"/>
          </reference>
          <reference field="27" count="1">
            <x v="29"/>
          </reference>
        </references>
      </pivotArea>
    </format>
    <format dxfId="171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13"/>
          </reference>
          <reference field="26" count="1" selected="0">
            <x v="95"/>
          </reference>
          <reference field="27" count="1">
            <x v="118"/>
          </reference>
        </references>
      </pivotArea>
    </format>
    <format dxfId="170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13"/>
          </reference>
          <reference field="26" count="1" selected="0">
            <x v="96"/>
          </reference>
          <reference field="27" count="1">
            <x v="122"/>
          </reference>
        </references>
      </pivotArea>
    </format>
    <format dxfId="169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13"/>
          </reference>
          <reference field="26" count="1" selected="0">
            <x v="97"/>
          </reference>
          <reference field="27" count="1">
            <x v="112"/>
          </reference>
        </references>
      </pivotArea>
    </format>
    <format dxfId="168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37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167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43"/>
          </reference>
          <reference field="27" count="1">
            <x v="85"/>
          </reference>
        </references>
      </pivotArea>
    </format>
    <format dxfId="166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45"/>
          </reference>
          <reference field="27" count="1">
            <x v="145"/>
          </reference>
        </references>
      </pivotArea>
    </format>
    <format dxfId="165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54"/>
          </reference>
          <reference field="27" count="1">
            <x v="101"/>
          </reference>
        </references>
      </pivotArea>
    </format>
    <format dxfId="164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74"/>
          </reference>
          <reference field="27" count="1">
            <x v="114"/>
          </reference>
        </references>
      </pivotArea>
    </format>
    <format dxfId="163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162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161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99"/>
          </reference>
          <reference field="27" count="1">
            <x v="90"/>
          </reference>
        </references>
      </pivotArea>
    </format>
    <format dxfId="160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159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120"/>
          </reference>
          <reference field="27" count="1">
            <x v="15"/>
          </reference>
        </references>
      </pivotArea>
    </format>
    <format dxfId="158">
      <pivotArea dataOnly="0" labelOnly="1" fieldPosition="0">
        <references count="5">
          <reference field="13" count="1" selected="0">
            <x v="11"/>
          </reference>
          <reference field="15" count="1" selected="0">
            <x v="4"/>
          </reference>
          <reference field="17" count="1" selected="0">
            <x v="51"/>
          </reference>
          <reference field="26" count="1" selected="0">
            <x v="126"/>
          </reference>
          <reference field="27" count="1">
            <x v="39"/>
          </reference>
        </references>
      </pivotArea>
    </format>
    <format dxfId="15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7"/>
          </reference>
          <reference field="27" count="1">
            <x v="72"/>
          </reference>
        </references>
      </pivotArea>
    </format>
    <format dxfId="15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20"/>
          </reference>
          <reference field="27" count="1">
            <x v="73"/>
          </reference>
        </references>
      </pivotArea>
    </format>
    <format dxfId="155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21"/>
          </reference>
          <reference field="27" count="1">
            <x v="63"/>
          </reference>
        </references>
      </pivotArea>
    </format>
    <format dxfId="154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153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29"/>
          </reference>
          <reference field="27" count="1">
            <x v="96"/>
          </reference>
        </references>
      </pivotArea>
    </format>
    <format dxfId="152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30"/>
          </reference>
          <reference field="27" count="1">
            <x v="19"/>
          </reference>
        </references>
      </pivotArea>
    </format>
    <format dxfId="151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31"/>
          </reference>
          <reference field="27" count="1">
            <x v="60"/>
          </reference>
        </references>
      </pivotArea>
    </format>
    <format dxfId="150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32"/>
          </reference>
          <reference field="27" count="1">
            <x v="148"/>
          </reference>
        </references>
      </pivotArea>
    </format>
    <format dxfId="149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148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34"/>
          </reference>
          <reference field="27" count="1">
            <x v="12"/>
          </reference>
        </references>
      </pivotArea>
    </format>
    <format dxfId="14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36"/>
          </reference>
          <reference field="27" count="1">
            <x v="82"/>
          </reference>
        </references>
      </pivotArea>
    </format>
    <format dxfId="14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38"/>
          </reference>
          <reference field="27" count="1">
            <x v="42"/>
          </reference>
        </references>
      </pivotArea>
    </format>
    <format dxfId="145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42"/>
          </reference>
          <reference field="27" count="1">
            <x v="43"/>
          </reference>
        </references>
      </pivotArea>
    </format>
    <format dxfId="144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44"/>
          </reference>
          <reference field="27" count="1">
            <x v="20"/>
          </reference>
        </references>
      </pivotArea>
    </format>
    <format dxfId="143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142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141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52"/>
          </reference>
          <reference field="27" count="1">
            <x v="100"/>
          </reference>
        </references>
      </pivotArea>
    </format>
    <format dxfId="140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55"/>
          </reference>
          <reference field="27" count="1">
            <x v="102"/>
          </reference>
        </references>
      </pivotArea>
    </format>
    <format dxfId="139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56"/>
          </reference>
          <reference field="27" count="1">
            <x v="103"/>
          </reference>
        </references>
      </pivotArea>
    </format>
    <format dxfId="138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57"/>
          </reference>
          <reference field="27" count="1">
            <x v="48"/>
          </reference>
        </references>
      </pivotArea>
    </format>
    <format dxfId="13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58"/>
          </reference>
          <reference field="27" count="1">
            <x v="34"/>
          </reference>
        </references>
      </pivotArea>
    </format>
    <format dxfId="13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59"/>
          </reference>
          <reference field="27" count="1">
            <x v="139"/>
          </reference>
        </references>
      </pivotArea>
    </format>
    <format dxfId="135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60"/>
          </reference>
          <reference field="27" count="1">
            <x v="126"/>
          </reference>
        </references>
      </pivotArea>
    </format>
    <format dxfId="134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63"/>
          </reference>
          <reference field="27" count="1">
            <x v="7"/>
          </reference>
        </references>
      </pivotArea>
    </format>
    <format dxfId="133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65"/>
          </reference>
          <reference field="27" count="1">
            <x v="8"/>
          </reference>
        </references>
      </pivotArea>
    </format>
    <format dxfId="132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66"/>
          </reference>
          <reference field="27" count="1">
            <x v="9"/>
          </reference>
        </references>
      </pivotArea>
    </format>
    <format dxfId="131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68"/>
          </reference>
          <reference field="27" count="1">
            <x v="79"/>
          </reference>
        </references>
      </pivotArea>
    </format>
    <format dxfId="130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69"/>
          </reference>
          <reference field="27" count="1">
            <x v="130"/>
          </reference>
        </references>
      </pivotArea>
    </format>
    <format dxfId="129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71"/>
          </reference>
          <reference field="27" count="1">
            <x v="117"/>
          </reference>
        </references>
      </pivotArea>
    </format>
    <format dxfId="128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72"/>
          </reference>
          <reference field="27" count="1">
            <x v="115"/>
          </reference>
        </references>
      </pivotArea>
    </format>
    <format dxfId="12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76"/>
          </reference>
          <reference field="27" count="1">
            <x v="127"/>
          </reference>
        </references>
      </pivotArea>
    </format>
    <format dxfId="12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81"/>
          </reference>
          <reference field="27" count="1">
            <x v="110"/>
          </reference>
        </references>
      </pivotArea>
    </format>
    <format dxfId="125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82"/>
          </reference>
          <reference field="27" count="1">
            <x v="109"/>
          </reference>
        </references>
      </pivotArea>
    </format>
    <format dxfId="124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84"/>
          </reference>
          <reference field="27" count="1">
            <x v="21"/>
          </reference>
        </references>
      </pivotArea>
    </format>
    <format dxfId="123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85"/>
          </reference>
          <reference field="27" count="1">
            <x v="23"/>
          </reference>
        </references>
      </pivotArea>
    </format>
    <format dxfId="122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86"/>
          </reference>
          <reference field="27" count="1">
            <x v="56"/>
          </reference>
        </references>
      </pivotArea>
    </format>
    <format dxfId="121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89"/>
          </reference>
          <reference field="27" count="1">
            <x v="107"/>
          </reference>
        </references>
      </pivotArea>
    </format>
    <format dxfId="120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119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118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11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11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05"/>
          </reference>
          <reference field="27" count="1">
            <x v="129"/>
          </reference>
        </references>
      </pivotArea>
    </format>
    <format dxfId="115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07"/>
          </reference>
          <reference field="27" count="1">
            <x v="51"/>
          </reference>
        </references>
      </pivotArea>
    </format>
    <format dxfId="114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08"/>
          </reference>
          <reference field="27" count="1">
            <x v="111"/>
          </reference>
        </references>
      </pivotArea>
    </format>
    <format dxfId="113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11"/>
          </reference>
          <reference field="27" count="1">
            <x v="31"/>
          </reference>
        </references>
      </pivotArea>
    </format>
    <format dxfId="112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22"/>
          </reference>
          <reference field="27" count="1">
            <x v="76"/>
          </reference>
        </references>
      </pivotArea>
    </format>
    <format dxfId="111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23"/>
          </reference>
          <reference field="27" count="1">
            <x v="77"/>
          </reference>
        </references>
      </pivotArea>
    </format>
    <format dxfId="110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25"/>
          </reference>
          <reference field="27" count="1">
            <x v="83"/>
          </reference>
        </references>
      </pivotArea>
    </format>
    <format dxfId="109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30"/>
          </reference>
          <reference field="27" count="1">
            <x v="144"/>
          </reference>
        </references>
      </pivotArea>
    </format>
    <format dxfId="108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31"/>
          </reference>
          <reference field="27" count="1">
            <x v="61"/>
          </reference>
        </references>
      </pivotArea>
    </format>
    <format dxfId="10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33"/>
          </reference>
          <reference field="27" count="1">
            <x v="133"/>
          </reference>
        </references>
      </pivotArea>
    </format>
    <format dxfId="10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10"/>
          </reference>
          <reference field="26" count="1" selected="0">
            <x v="138"/>
          </reference>
          <reference field="27" count="1">
            <x v="80"/>
          </reference>
        </references>
      </pivotArea>
    </format>
    <format dxfId="105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1"/>
          </reference>
          <reference field="27" count="1">
            <x v="137"/>
          </reference>
        </references>
      </pivotArea>
    </format>
    <format dxfId="104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5"/>
          </reference>
          <reference field="27" count="1">
            <x v="93"/>
          </reference>
        </references>
      </pivotArea>
    </format>
    <format dxfId="103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6"/>
          </reference>
          <reference field="27" count="1">
            <x v="45"/>
          </reference>
        </references>
      </pivotArea>
    </format>
    <format dxfId="102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8"/>
          </reference>
          <reference field="27" count="1">
            <x v="22"/>
          </reference>
        </references>
      </pivotArea>
    </format>
    <format dxfId="101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9"/>
          </reference>
          <reference field="27" count="1">
            <x v="26"/>
          </reference>
        </references>
      </pivotArea>
    </format>
    <format dxfId="100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10"/>
          </reference>
          <reference field="27" count="1">
            <x v="27"/>
          </reference>
        </references>
      </pivotArea>
    </format>
    <format dxfId="99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11"/>
          </reference>
          <reference field="27" count="1">
            <x v="3"/>
          </reference>
        </references>
      </pivotArea>
    </format>
    <format dxfId="98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12"/>
          </reference>
          <reference field="27" count="1">
            <x v="2"/>
          </reference>
        </references>
      </pivotArea>
    </format>
    <format dxfId="97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13"/>
          </reference>
          <reference field="27" count="1">
            <x v="4"/>
          </reference>
        </references>
      </pivotArea>
    </format>
    <format dxfId="96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15"/>
          </reference>
          <reference field="27" count="1">
            <x v="78"/>
          </reference>
        </references>
      </pivotArea>
    </format>
    <format dxfId="95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16"/>
          </reference>
          <reference field="27" count="1">
            <x v="40"/>
          </reference>
        </references>
      </pivotArea>
    </format>
    <format dxfId="94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44"/>
          </reference>
          <reference field="27" count="1">
            <x v="20"/>
          </reference>
        </references>
      </pivotArea>
    </format>
    <format dxfId="93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45"/>
          </reference>
          <reference field="27" count="1">
            <x v="145"/>
          </reference>
        </references>
      </pivotArea>
    </format>
    <format dxfId="92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91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55"/>
          </reference>
          <reference field="27" count="1">
            <x v="102"/>
          </reference>
        </references>
      </pivotArea>
    </format>
    <format dxfId="90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3"/>
          </reference>
          <reference field="26" count="1" selected="0">
            <x v="65"/>
          </reference>
          <reference field="27" count="1">
            <x v="8"/>
          </reference>
        </references>
      </pivotArea>
    </format>
    <format dxfId="89">
      <pivotArea dataOnly="0" labelOnly="1" fieldPosition="0">
        <references count="5">
          <reference field="13" count="1" selected="0">
            <x v="12"/>
          </reference>
          <reference field="15" count="1" selected="0">
            <x v="6"/>
          </reference>
          <reference field="17" count="1" selected="0">
            <x v="24"/>
          </reference>
          <reference field="26" count="1" selected="0">
            <x v="44"/>
          </reference>
          <reference field="27" count="1">
            <x v="20"/>
          </reference>
        </references>
      </pivotArea>
    </format>
    <format dxfId="88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0"/>
          </reference>
          <reference field="27" count="1">
            <x v="28"/>
          </reference>
        </references>
      </pivotArea>
    </format>
    <format dxfId="8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"/>
          </reference>
          <reference field="27" count="1">
            <x v="137"/>
          </reference>
        </references>
      </pivotArea>
    </format>
    <format dxfId="8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2"/>
          </reference>
          <reference field="27" count="1">
            <x v="49"/>
          </reference>
        </references>
      </pivotArea>
    </format>
    <format dxfId="85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3"/>
          </reference>
          <reference field="27" count="1">
            <x v="138"/>
          </reference>
        </references>
      </pivotArea>
    </format>
    <format dxfId="84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4"/>
          </reference>
          <reference field="27" count="1">
            <x v="108"/>
          </reference>
        </references>
      </pivotArea>
    </format>
    <format dxfId="83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5"/>
          </reference>
          <reference field="27" count="1">
            <x v="93"/>
          </reference>
        </references>
      </pivotArea>
    </format>
    <format dxfId="82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6"/>
          </reference>
          <reference field="27" count="1">
            <x v="45"/>
          </reference>
        </references>
      </pivotArea>
    </format>
    <format dxfId="81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7"/>
          </reference>
          <reference field="27" count="1">
            <x v="50"/>
          </reference>
        </references>
      </pivotArea>
    </format>
    <format dxfId="80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8"/>
          </reference>
          <reference field="27" count="1">
            <x v="22"/>
          </reference>
        </references>
      </pivotArea>
    </format>
    <format dxfId="79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9"/>
          </reference>
          <reference field="27" count="1">
            <x v="26"/>
          </reference>
        </references>
      </pivotArea>
    </format>
    <format dxfId="78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0"/>
          </reference>
          <reference field="27" count="1">
            <x v="27"/>
          </reference>
        </references>
      </pivotArea>
    </format>
    <format dxfId="77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1"/>
          </reference>
          <reference field="27" count="1">
            <x v="3"/>
          </reference>
        </references>
      </pivotArea>
    </format>
    <format dxfId="76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2"/>
          </reference>
          <reference field="27" count="1">
            <x v="2"/>
          </reference>
        </references>
      </pivotArea>
    </format>
    <format dxfId="75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3"/>
          </reference>
          <reference field="27" count="1">
            <x v="4"/>
          </reference>
        </references>
      </pivotArea>
    </format>
    <format dxfId="74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4"/>
          </reference>
          <reference field="27" count="1">
            <x v="52"/>
          </reference>
        </references>
      </pivotArea>
    </format>
    <format dxfId="73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5"/>
          </reference>
          <reference field="27" count="1">
            <x v="78"/>
          </reference>
        </references>
      </pivotArea>
    </format>
    <format dxfId="72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53"/>
          </reference>
          <reference field="27" count="1">
            <x v="104"/>
          </reference>
        </references>
      </pivotArea>
    </format>
    <format dxfId="71">
      <pivotArea dataOnly="0" labelOnly="1" fieldPosition="0">
        <references count="5">
          <reference field="13" count="1" selected="0">
            <x v="12"/>
          </reference>
          <reference field="15" count="1" selected="0">
            <x v="4"/>
          </reference>
          <reference field="17" count="1" selected="0">
            <x v="56"/>
          </reference>
          <reference field="26" count="1" selected="0">
            <x v="108"/>
          </reference>
          <reference field="27" count="1">
            <x v="111"/>
          </reference>
        </references>
      </pivotArea>
    </format>
    <format dxfId="70">
      <pivotArea dataOnly="0" labelOnly="1" fieldPosition="0">
        <references count="5">
          <reference field="13" count="1" selected="0">
            <x v="13"/>
          </reference>
          <reference field="15" count="1" selected="0">
            <x v="4"/>
          </reference>
          <reference field="17" count="1" selected="0">
            <x v="15"/>
          </reference>
          <reference field="26" count="1" selected="0">
            <x v="69"/>
          </reference>
          <reference field="27" count="1">
            <x v="130"/>
          </reference>
        </references>
      </pivotArea>
    </format>
    <format dxfId="69">
      <pivotArea dataOnly="0" labelOnly="1" fieldPosition="0">
        <references count="5">
          <reference field="13" count="1" selected="0">
            <x v="13"/>
          </reference>
          <reference field="15" count="1" selected="0">
            <x v="4"/>
          </reference>
          <reference field="17" count="1" selected="0">
            <x v="15"/>
          </reference>
          <reference field="26" count="1" selected="0">
            <x v="72"/>
          </reference>
          <reference field="27" count="1">
            <x v="115"/>
          </reference>
        </references>
      </pivotArea>
    </format>
    <format dxfId="68">
      <pivotArea dataOnly="0" labelOnly="1" fieldPosition="0">
        <references count="5">
          <reference field="13" count="1" selected="0">
            <x v="14"/>
          </reference>
          <reference field="15" count="1" selected="0">
            <x v="7"/>
          </reference>
          <reference field="17" count="1" selected="0">
            <x v="5"/>
          </reference>
          <reference field="26" count="1" selected="0">
            <x v="117"/>
          </reference>
          <reference field="27" count="1">
            <x v="16"/>
          </reference>
        </references>
      </pivotArea>
    </format>
    <format dxfId="67">
      <pivotArea dataOnly="0" labelOnly="1" fieldPosition="0">
        <references count="5">
          <reference field="13" count="1" selected="0">
            <x v="14"/>
          </reference>
          <reference field="15" count="1" selected="0">
            <x v="7"/>
          </reference>
          <reference field="17" count="1" selected="0">
            <x v="5"/>
          </reference>
          <reference field="26" count="1" selected="0">
            <x v="120"/>
          </reference>
          <reference field="27" count="1">
            <x v="15"/>
          </reference>
        </references>
      </pivotArea>
    </format>
    <format dxfId="66">
      <pivotArea dataOnly="0" labelOnly="1" fieldPosition="0">
        <references count="5">
          <reference field="13" count="1" selected="0">
            <x v="14"/>
          </reference>
          <reference field="15" count="1" selected="0">
            <x v="7"/>
          </reference>
          <reference field="17" count="1" selected="0">
            <x v="27"/>
          </reference>
          <reference field="26" count="1" selected="0">
            <x v="121"/>
          </reference>
          <reference field="27" count="1">
            <x v="13"/>
          </reference>
        </references>
      </pivotArea>
    </format>
    <format dxfId="65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7"/>
          </reference>
          <reference field="27" count="1">
            <x v="72"/>
          </reference>
        </references>
      </pivotArea>
    </format>
    <format dxfId="64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20"/>
          </reference>
          <reference field="27" count="1">
            <x v="73"/>
          </reference>
        </references>
      </pivotArea>
    </format>
    <format dxfId="63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62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61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78"/>
          </reference>
          <reference field="27" count="1">
            <x v="128"/>
          </reference>
        </references>
      </pivotArea>
    </format>
    <format dxfId="60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59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58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02"/>
          </reference>
          <reference field="27" count="1">
            <x v="86"/>
          </reference>
        </references>
      </pivotArea>
    </format>
    <format dxfId="57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56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07"/>
          </reference>
          <reference field="27" count="1">
            <x v="51"/>
          </reference>
        </references>
      </pivotArea>
    </format>
    <format dxfId="55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22"/>
          </reference>
          <reference field="27" count="1">
            <x v="76"/>
          </reference>
        </references>
      </pivotArea>
    </format>
    <format dxfId="54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24"/>
          </reference>
          <reference field="27" count="1">
            <x v="35"/>
          </reference>
        </references>
      </pivotArea>
    </format>
    <format dxfId="53">
      <pivotArea dataOnly="0" labelOnly="1" fieldPosition="0">
        <references count="5">
          <reference field="13" count="1" selected="0">
            <x v="15"/>
          </reference>
          <reference field="15" count="1" selected="0">
            <x v="4"/>
          </reference>
          <reference field="17" count="1" selected="0">
            <x v="21"/>
          </reference>
          <reference field="26" count="1" selected="0">
            <x v="140"/>
          </reference>
          <reference field="27" count="1">
            <x v="140"/>
          </reference>
        </references>
      </pivotArea>
    </format>
    <format dxfId="52">
      <pivotArea dataOnly="0" labelOnly="1" fieldPosition="0">
        <references count="5">
          <reference field="13" count="1" selected="0">
            <x v="16"/>
          </reference>
          <reference field="15" count="1" selected="0">
            <x v="4"/>
          </reference>
          <reference field="17" count="1" selected="0">
            <x v="16"/>
          </reference>
          <reference field="26" count="1" selected="0">
            <x v="17"/>
          </reference>
          <reference field="27" count="1">
            <x v="72"/>
          </reference>
        </references>
      </pivotArea>
    </format>
    <format dxfId="51">
      <pivotArea dataOnly="0" labelOnly="1" fieldPosition="0">
        <references count="5">
          <reference field="13" count="1" selected="0">
            <x v="16"/>
          </reference>
          <reference field="15" count="1" selected="0">
            <x v="4"/>
          </reference>
          <reference field="17" count="1" selected="0">
            <x v="16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50">
      <pivotArea dataOnly="0" labelOnly="1" fieldPosition="0">
        <references count="5">
          <reference field="13" count="1" selected="0">
            <x v="16"/>
          </reference>
          <reference field="15" count="1" selected="0">
            <x v="4"/>
          </reference>
          <reference field="17" count="1" selected="0">
            <x v="16"/>
          </reference>
          <reference field="26" count="1" selected="0">
            <x v="69"/>
          </reference>
          <reference field="27" count="1">
            <x v="130"/>
          </reference>
        </references>
      </pivotArea>
    </format>
    <format dxfId="49">
      <pivotArea dataOnly="0" labelOnly="1" fieldPosition="0">
        <references count="5">
          <reference field="13" count="1" selected="0">
            <x v="16"/>
          </reference>
          <reference field="15" count="1" selected="0">
            <x v="4"/>
          </reference>
          <reference field="17" count="1" selected="0">
            <x v="16"/>
          </reference>
          <reference field="26" count="1" selected="0">
            <x v="78"/>
          </reference>
          <reference field="27" count="1">
            <x v="128"/>
          </reference>
        </references>
      </pivotArea>
    </format>
    <format dxfId="48">
      <pivotArea dataOnly="0" labelOnly="1" fieldPosition="0">
        <references count="5">
          <reference field="13" count="1" selected="0">
            <x v="16"/>
          </reference>
          <reference field="15" count="1" selected="0">
            <x v="4"/>
          </reference>
          <reference field="17" count="1" selected="0">
            <x v="16"/>
          </reference>
          <reference field="26" count="1" selected="0">
            <x v="81"/>
          </reference>
          <reference field="27" count="1">
            <x v="110"/>
          </reference>
        </references>
      </pivotArea>
    </format>
    <format dxfId="47">
      <pivotArea dataOnly="0" labelOnly="1" fieldPosition="0">
        <references count="5">
          <reference field="13" count="1" selected="0">
            <x v="16"/>
          </reference>
          <reference field="15" count="1" selected="0">
            <x v="4"/>
          </reference>
          <reference field="17" count="1" selected="0">
            <x v="16"/>
          </reference>
          <reference field="26" count="1" selected="0">
            <x v="102"/>
          </reference>
          <reference field="27" count="1">
            <x v="86"/>
          </reference>
        </references>
      </pivotArea>
    </format>
    <format dxfId="46">
      <pivotArea dataOnly="0" labelOnly="1" fieldPosition="0">
        <references count="5">
          <reference field="13" count="1" selected="0">
            <x v="17"/>
          </reference>
          <reference field="15" count="1" selected="0">
            <x v="1"/>
          </reference>
          <reference field="17" count="1" selected="0">
            <x v="57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45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7"/>
          </reference>
          <reference field="27" count="1">
            <x v="72"/>
          </reference>
        </references>
      </pivotArea>
    </format>
    <format dxfId="44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20"/>
          </reference>
          <reference field="27" count="1">
            <x v="73"/>
          </reference>
        </references>
      </pivotArea>
    </format>
    <format dxfId="43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21"/>
          </reference>
          <reference field="27" count="1">
            <x v="63"/>
          </reference>
        </references>
      </pivotArea>
    </format>
    <format dxfId="42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23"/>
          </reference>
          <reference field="27" count="1">
            <x v="67"/>
          </reference>
        </references>
      </pivotArea>
    </format>
    <format dxfId="41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24"/>
          </reference>
          <reference field="27" count="1">
            <x v="95"/>
          </reference>
        </references>
      </pivotArea>
    </format>
    <format dxfId="40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31"/>
          </reference>
          <reference field="27" count="1">
            <x v="60"/>
          </reference>
        </references>
      </pivotArea>
    </format>
    <format dxfId="39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33"/>
          </reference>
          <reference field="27" count="1">
            <x v="64"/>
          </reference>
        </references>
      </pivotArea>
    </format>
    <format dxfId="38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34"/>
          </reference>
          <reference field="27" count="1">
            <x v="12"/>
          </reference>
        </references>
      </pivotArea>
    </format>
    <format dxfId="37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39"/>
          </reference>
          <reference field="27" count="1">
            <x v="75"/>
          </reference>
        </references>
      </pivotArea>
    </format>
    <format dxfId="36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46"/>
          </reference>
          <reference field="27" count="1">
            <x v="92"/>
          </reference>
        </references>
      </pivotArea>
    </format>
    <format dxfId="35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51"/>
          </reference>
          <reference field="27" count="1">
            <x v="46"/>
          </reference>
        </references>
      </pivotArea>
    </format>
    <format dxfId="34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52"/>
          </reference>
          <reference field="27" count="1">
            <x v="100"/>
          </reference>
        </references>
      </pivotArea>
    </format>
    <format dxfId="33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53"/>
          </reference>
          <reference field="27" count="1">
            <x v="104"/>
          </reference>
        </references>
      </pivotArea>
    </format>
    <format dxfId="32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54"/>
          </reference>
          <reference field="27" count="1">
            <x v="101"/>
          </reference>
        </references>
      </pivotArea>
    </format>
    <format dxfId="31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55"/>
          </reference>
          <reference field="27" count="1">
            <x v="102"/>
          </reference>
        </references>
      </pivotArea>
    </format>
    <format dxfId="30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62"/>
          </reference>
          <reference field="27" count="1">
            <x v="131"/>
          </reference>
        </references>
      </pivotArea>
    </format>
    <format dxfId="29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67"/>
          </reference>
          <reference field="27" count="1">
            <x v="6"/>
          </reference>
        </references>
      </pivotArea>
    </format>
    <format dxfId="28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68"/>
          </reference>
          <reference field="27" count="1">
            <x v="79"/>
          </reference>
        </references>
      </pivotArea>
    </format>
    <format dxfId="27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69"/>
          </reference>
          <reference field="27" count="1">
            <x v="130"/>
          </reference>
        </references>
      </pivotArea>
    </format>
    <format dxfId="26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71"/>
          </reference>
          <reference field="27" count="1">
            <x v="117"/>
          </reference>
        </references>
      </pivotArea>
    </format>
    <format dxfId="25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74"/>
          </reference>
          <reference field="27" count="1">
            <x v="114"/>
          </reference>
        </references>
      </pivotArea>
    </format>
    <format dxfId="24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78"/>
          </reference>
          <reference field="27" count="1">
            <x v="128"/>
          </reference>
        </references>
      </pivotArea>
    </format>
    <format dxfId="23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79"/>
          </reference>
          <reference field="27" count="1">
            <x v="116"/>
          </reference>
        </references>
      </pivotArea>
    </format>
    <format dxfId="22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80"/>
          </reference>
          <reference field="27" count="1">
            <x v="125"/>
          </reference>
        </references>
      </pivotArea>
    </format>
    <format dxfId="21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85"/>
          </reference>
          <reference field="27" count="1">
            <x v="23"/>
          </reference>
        </references>
      </pivotArea>
    </format>
    <format dxfId="20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91"/>
          </reference>
          <reference field="27" count="1">
            <x v="55"/>
          </reference>
        </references>
      </pivotArea>
    </format>
    <format dxfId="19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98"/>
          </reference>
          <reference field="27" count="1">
            <x v="89"/>
          </reference>
        </references>
      </pivotArea>
    </format>
    <format dxfId="18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00"/>
          </reference>
          <reference field="27" count="1">
            <x v="147"/>
          </reference>
        </references>
      </pivotArea>
    </format>
    <format dxfId="17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03"/>
          </reference>
          <reference field="27" count="1">
            <x v="44"/>
          </reference>
        </references>
      </pivotArea>
    </format>
    <format dxfId="16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08"/>
          </reference>
          <reference field="27" count="1">
            <x v="111"/>
          </reference>
        </references>
      </pivotArea>
    </format>
    <format dxfId="15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10"/>
          </reference>
          <reference field="27" count="1">
            <x v="81"/>
          </reference>
        </references>
      </pivotArea>
    </format>
    <format dxfId="14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24"/>
          </reference>
          <reference field="27" count="1">
            <x v="35"/>
          </reference>
        </references>
      </pivotArea>
    </format>
    <format dxfId="13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25"/>
          </reference>
          <reference field="27" count="1">
            <x v="83"/>
          </reference>
        </references>
      </pivotArea>
    </format>
    <format dxfId="12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26"/>
          </reference>
          <reference field="27" count="1">
            <x v="39"/>
          </reference>
        </references>
      </pivotArea>
    </format>
    <format dxfId="11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40"/>
          </reference>
          <reference field="27" count="1">
            <x v="140"/>
          </reference>
        </references>
      </pivotArea>
    </format>
    <format dxfId="10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41"/>
          </reference>
          <reference field="27" count="1">
            <x v="134"/>
          </reference>
        </references>
      </pivotArea>
    </format>
    <format dxfId="9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22"/>
          </reference>
          <reference field="26" count="1" selected="0">
            <x v="146"/>
          </reference>
          <reference field="27" count="1">
            <x v="33"/>
          </reference>
        </references>
      </pivotArea>
    </format>
    <format dxfId="8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31"/>
          </reference>
          <reference field="26" count="1" selected="0">
            <x v="77"/>
          </reference>
          <reference field="27" count="1">
            <x v="132"/>
          </reference>
        </references>
      </pivotArea>
    </format>
    <format dxfId="7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5"/>
          </reference>
          <reference field="26" count="1" selected="0">
            <x v="106"/>
          </reference>
          <reference field="27" count="1">
            <x v="105"/>
          </reference>
        </references>
      </pivotArea>
    </format>
    <format dxfId="6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5"/>
          </reference>
          <reference field="26" count="1" selected="0">
            <x v="112"/>
          </reference>
          <reference field="27" count="1">
            <x v="142"/>
          </reference>
        </references>
      </pivotArea>
    </format>
    <format dxfId="5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5"/>
          </reference>
          <reference field="26" count="1" selected="0">
            <x v="113"/>
          </reference>
          <reference field="27" count="1">
            <x v="141"/>
          </reference>
        </references>
      </pivotArea>
    </format>
    <format dxfId="4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5"/>
          </reference>
          <reference field="26" count="1" selected="0">
            <x v="147"/>
          </reference>
          <reference field="27" count="1">
            <x v="1"/>
          </reference>
        </references>
      </pivotArea>
    </format>
    <format dxfId="3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5"/>
          </reference>
          <reference field="26" count="1" selected="0">
            <x v="148"/>
          </reference>
          <reference field="27" count="1">
            <x v="58"/>
          </reference>
        </references>
      </pivotArea>
    </format>
    <format dxfId="2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7"/>
          </reference>
          <reference field="26" count="1" selected="0">
            <x v="23"/>
          </reference>
          <reference field="27" count="1">
            <x v="67"/>
          </reference>
        </references>
      </pivotArea>
    </format>
    <format dxfId="1">
      <pivotArea dataOnly="0" labelOnly="1" fieldPosition="0">
        <references count="5">
          <reference field="13" count="1" selected="0">
            <x v="18"/>
          </reference>
          <reference field="15" count="1" selected="0">
            <x v="4"/>
          </reference>
          <reference field="17" count="1" selected="0">
            <x v="47"/>
          </reference>
          <reference field="26" count="1" selected="0">
            <x v="109"/>
          </reference>
          <reference field="27" count="1">
            <x v="30"/>
          </reference>
        </references>
      </pivotArea>
    </format>
    <format dxfId="0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169B9C-8E99-4256-A600-A0A6006D1AE0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rowHeaderCaption="FUENTE DE FINANCIAMIENTO">
  <location ref="B3:D12" firstHeaderRow="2" firstDataRow="2" firstDataCol="2"/>
  <pivotFields count="43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7">
        <item x="0"/>
        <item x="1"/>
        <item x="2"/>
        <item x="4"/>
        <item x="3"/>
        <item x="5"/>
        <item x="6"/>
      </items>
    </pivotField>
    <pivotField axis="axisRow" compact="0" outline="0" showAll="0">
      <items count="9">
        <item x="3"/>
        <item x="6"/>
        <item x="5"/>
        <item x="1"/>
        <item x="2"/>
        <item x="0"/>
        <item x="4"/>
        <item m="1" x="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outline="0" showAll="0"/>
    <pivotField compact="0" outline="0" showAll="0"/>
    <pivotField compact="0" numFmtId="4" outline="0" showAll="0"/>
    <pivotField dataField="1" compact="0" numFmtId="4" outline="0" showAll="0"/>
    <pivotField compact="0" numFmtId="4" outline="0" showAll="0"/>
  </pivotFields>
  <rowFields count="2">
    <field x="20"/>
    <field x="21"/>
  </rowFields>
  <rowItems count="8">
    <i>
      <x/>
      <x v="5"/>
    </i>
    <i>
      <x v="1"/>
      <x v="3"/>
    </i>
    <i>
      <x v="2"/>
      <x v="4"/>
    </i>
    <i>
      <x v="3"/>
      <x v="6"/>
    </i>
    <i>
      <x v="4"/>
      <x/>
    </i>
    <i>
      <x v="5"/>
      <x v="2"/>
    </i>
    <i>
      <x v="6"/>
      <x v="1"/>
    </i>
    <i t="grand">
      <x/>
    </i>
  </rowItems>
  <colItems count="1">
    <i/>
  </colItems>
  <dataFields count="1">
    <dataField name=" 4ta Modificación" fld="41" baseField="0" baseItem="0" numFmtId="4"/>
  </dataFields>
  <formats count="6">
    <format dxfId="697">
      <pivotArea dataOnly="0" labelOnly="1" outline="0" axis="axisValues" fieldPosition="0"/>
    </format>
    <format dxfId="696">
      <pivotArea type="origin" dataOnly="0" labelOnly="1" outline="0" fieldPosition="0"/>
    </format>
    <format dxfId="695">
      <pivotArea field="20" type="button" dataOnly="0" labelOnly="1" outline="0" axis="axisRow" fieldPosition="0"/>
    </format>
    <format dxfId="694">
      <pivotArea field="21" type="button" dataOnly="0" labelOnly="1" outline="0" axis="axisRow" fieldPosition="1"/>
    </format>
    <format dxfId="693">
      <pivotArea dataOnly="0" outline="0" fieldPosition="0">
        <references count="1">
          <reference field="20" count="0"/>
        </references>
      </pivotArea>
    </format>
    <format dxfId="692">
      <pivotArea outline="0" collapsedLevelsAreSubtotals="1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4EB7F0-D1C2-4C85-8FA9-9111D2F0B482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DEPENDENCIA">
  <location ref="A3:B23" firstHeaderRow="1" firstDataRow="1" firstDataCol="1"/>
  <pivotFields count="4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1">
        <item x="13"/>
        <item x="12"/>
        <item x="1"/>
        <item x="8"/>
        <item x="10"/>
        <item x="7"/>
        <item x="9"/>
        <item x="5"/>
        <item x="18"/>
        <item x="16"/>
        <item x="14"/>
        <item x="6"/>
        <item x="0"/>
        <item x="11"/>
        <item x="17"/>
        <item x="4"/>
        <item x="3"/>
        <item x="15"/>
        <item x="2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1">
    <field x="1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 4ta Modificación" fld="41" baseField="0" baseItem="0" numFmtId="4"/>
  </dataFields>
  <formats count="1">
    <format dxfId="691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6E891F-D626-433F-ABA5-1BF99ACFD6D8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PROGRAMA / PROYECTO">
  <location ref="A3:B72" firstHeaderRow="1" firstDataRow="1" firstDataCol="1"/>
  <pivotFields count="4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x="5"/>
        <item x="2"/>
        <item x="4"/>
        <item x="6"/>
        <item x="0"/>
        <item x="3"/>
        <item x="1"/>
        <item x="7"/>
        <item m="1" x="8"/>
        <item t="default"/>
      </items>
    </pivotField>
    <pivotField showAll="0"/>
    <pivotField axis="axisRow" showAll="0">
      <items count="62">
        <item x="46"/>
        <item x="23"/>
        <item x="9"/>
        <item x="25"/>
        <item x="44"/>
        <item x="53"/>
        <item x="11"/>
        <item x="48"/>
        <item x="56"/>
        <item x="47"/>
        <item x="4"/>
        <item x="37"/>
        <item x="8"/>
        <item x="33"/>
        <item x="20"/>
        <item x="35"/>
        <item x="5"/>
        <item x="21"/>
        <item x="2"/>
        <item x="31"/>
        <item x="36"/>
        <item x="6"/>
        <item x="3"/>
        <item x="1"/>
        <item x="30"/>
        <item x="7"/>
        <item x="27"/>
        <item x="55"/>
        <item x="26"/>
        <item x="12"/>
        <item x="42"/>
        <item x="39"/>
        <item x="57"/>
        <item x="58"/>
        <item x="29"/>
        <item x="28"/>
        <item x="59"/>
        <item x="40"/>
        <item x="54"/>
        <item x="38"/>
        <item x="41"/>
        <item x="43"/>
        <item x="50"/>
        <item x="19"/>
        <item x="51"/>
        <item x="45"/>
        <item x="15"/>
        <item x="18"/>
        <item x="17"/>
        <item x="52"/>
        <item x="14"/>
        <item x="10"/>
        <item x="24"/>
        <item x="13"/>
        <item x="34"/>
        <item x="16"/>
        <item x="0"/>
        <item x="49"/>
        <item x="32"/>
        <item x="22"/>
        <item m="1" x="6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2">
    <field x="15"/>
    <field x="17"/>
  </rowFields>
  <rowItems count="69">
    <i>
      <x/>
    </i>
    <i r="1">
      <x v="14"/>
    </i>
    <i r="1">
      <x v="20"/>
    </i>
    <i r="1">
      <x v="34"/>
    </i>
    <i>
      <x v="1"/>
    </i>
    <i r="1">
      <x v="3"/>
    </i>
    <i r="1">
      <x v="4"/>
    </i>
    <i r="1">
      <x v="7"/>
    </i>
    <i r="1">
      <x v="9"/>
    </i>
    <i r="1">
      <x v="12"/>
    </i>
    <i r="1">
      <x v="18"/>
    </i>
    <i r="1">
      <x v="30"/>
    </i>
    <i r="1">
      <x v="35"/>
    </i>
    <i r="1">
      <x v="38"/>
    </i>
    <i r="1">
      <x v="39"/>
    </i>
    <i r="1">
      <x v="40"/>
    </i>
    <i r="1">
      <x v="41"/>
    </i>
    <i r="1">
      <x v="48"/>
    </i>
    <i r="1">
      <x v="49"/>
    </i>
    <i r="1">
      <x v="57"/>
    </i>
    <i>
      <x v="2"/>
    </i>
    <i r="1">
      <x v="1"/>
    </i>
    <i r="1">
      <x v="17"/>
    </i>
    <i r="1">
      <x v="43"/>
    </i>
    <i r="1">
      <x v="44"/>
    </i>
    <i>
      <x v="3"/>
    </i>
    <i r="1">
      <x v="28"/>
    </i>
    <i r="1">
      <x v="59"/>
    </i>
    <i>
      <x v="4"/>
    </i>
    <i r="1">
      <x v="6"/>
    </i>
    <i r="1">
      <x v="8"/>
    </i>
    <i r="1">
      <x v="10"/>
    </i>
    <i r="1">
      <x v="13"/>
    </i>
    <i r="1">
      <x v="15"/>
    </i>
    <i r="1">
      <x v="16"/>
    </i>
    <i r="1">
      <x v="21"/>
    </i>
    <i r="1">
      <x v="22"/>
    </i>
    <i r="1">
      <x v="29"/>
    </i>
    <i r="1">
      <x v="31"/>
    </i>
    <i r="1">
      <x v="37"/>
    </i>
    <i r="1">
      <x v="45"/>
    </i>
    <i r="1">
      <x v="47"/>
    </i>
    <i r="1">
      <x v="51"/>
    </i>
    <i r="1">
      <x v="56"/>
    </i>
    <i r="1">
      <x v="58"/>
    </i>
    <i>
      <x v="5"/>
    </i>
    <i r="1">
      <x v="32"/>
    </i>
    <i r="1">
      <x v="33"/>
    </i>
    <i r="1">
      <x v="36"/>
    </i>
    <i r="1">
      <x v="46"/>
    </i>
    <i r="1">
      <x v="50"/>
    </i>
    <i r="1">
      <x v="52"/>
    </i>
    <i r="1">
      <x v="53"/>
    </i>
    <i r="1">
      <x v="55"/>
    </i>
    <i>
      <x v="6"/>
    </i>
    <i r="1">
      <x v="2"/>
    </i>
    <i r="1">
      <x v="11"/>
    </i>
    <i r="1">
      <x v="19"/>
    </i>
    <i r="1">
      <x v="23"/>
    </i>
    <i r="1">
      <x v="24"/>
    </i>
    <i r="1">
      <x v="25"/>
    </i>
    <i r="1">
      <x v="26"/>
    </i>
    <i r="1">
      <x v="54"/>
    </i>
    <i>
      <x v="7"/>
    </i>
    <i r="1">
      <x/>
    </i>
    <i r="1">
      <x v="5"/>
    </i>
    <i r="1">
      <x v="27"/>
    </i>
    <i r="1">
      <x v="42"/>
    </i>
    <i t="grand">
      <x/>
    </i>
  </rowItems>
  <colItems count="1">
    <i/>
  </colItems>
  <dataFields count="1">
    <dataField name=" 4ta Modificación" fld="41" baseField="0" baseItem="0" numFmtId="4"/>
  </dataFields>
  <formats count="1">
    <format dxfId="690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47F04-5EC1-487D-A8C2-4C19B852C5C5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TIPO DE GASTO">
  <location ref="A3:B7" firstHeaderRow="1" firstDataRow="1" firstDataCol="1"/>
  <pivotFields count="43">
    <pivotField showAll="0"/>
    <pivotField showAll="0"/>
    <pivotField showAll="0"/>
    <pivotField axis="axisRow" showAll="0">
      <items count="5">
        <item x="2"/>
        <item x="1"/>
        <item x="0"/>
        <item m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 4ta Modificación" fld="41" baseField="0" baseItem="0" numFmtId="4"/>
  </dataFields>
  <formats count="1">
    <format dxfId="689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708F7B-EC03-4592-ABFE-0BBC748198CE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rowHeaderCaption="FUENTE DE FINANCIAMIENTO">
  <location ref="A3:F12" firstHeaderRow="1" firstDataRow="2" firstDataCol="2"/>
  <pivotFields count="43">
    <pivotField compact="0" outline="0" showAll="0"/>
    <pivotField compact="0" outline="0" showAll="0"/>
    <pivotField compact="0" outline="0" showAll="0"/>
    <pivotField axis="axisCol" compact="0" outline="0" showAll="0" defaultSubtotal="0">
      <items count="4">
        <item x="2"/>
        <item x="1"/>
        <item x="0"/>
        <item m="1" x="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7">
        <item x="0"/>
        <item x="1"/>
        <item x="2"/>
        <item x="4"/>
        <item x="3"/>
        <item x="5"/>
        <item x="6"/>
      </items>
    </pivotField>
    <pivotField axis="axisRow" compact="0" outline="0" showAll="0">
      <items count="9">
        <item x="3"/>
        <item x="6"/>
        <item x="5"/>
        <item x="1"/>
        <item x="2"/>
        <item x="0"/>
        <item x="4"/>
        <item m="1" x="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outline="0" showAll="0"/>
    <pivotField compact="0" outline="0" showAll="0"/>
    <pivotField compact="0" numFmtId="4" outline="0" showAll="0"/>
    <pivotField dataField="1" compact="0" numFmtId="4" outline="0" showAll="0"/>
    <pivotField compact="0" numFmtId="4" outline="0" showAll="0"/>
  </pivotFields>
  <rowFields count="2">
    <field x="20"/>
    <field x="21"/>
  </rowFields>
  <rowItems count="8">
    <i>
      <x/>
      <x v="5"/>
    </i>
    <i>
      <x v="1"/>
      <x v="3"/>
    </i>
    <i>
      <x v="2"/>
      <x v="4"/>
    </i>
    <i>
      <x v="3"/>
      <x v="6"/>
    </i>
    <i>
      <x v="4"/>
      <x/>
    </i>
    <i>
      <x v="5"/>
      <x v="2"/>
    </i>
    <i>
      <x v="6"/>
      <x v="1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 4ta Modificación" fld="41" baseField="0" baseItem="0" numFmtId="4"/>
  </dataFields>
  <formats count="32">
    <format dxfId="688">
      <pivotArea dataOnly="0" labelOnly="1" outline="0" axis="axisValues" fieldPosition="0"/>
    </format>
    <format dxfId="687">
      <pivotArea type="origin" dataOnly="0" labelOnly="1" outline="0" fieldPosition="0"/>
    </format>
    <format dxfId="686">
      <pivotArea field="20" type="button" dataOnly="0" labelOnly="1" outline="0" axis="axisRow" fieldPosition="0"/>
    </format>
    <format dxfId="685">
      <pivotArea field="21" type="button" dataOnly="0" labelOnly="1" outline="0" axis="axisRow" fieldPosition="1"/>
    </format>
    <format dxfId="684">
      <pivotArea dataOnly="0" labelOnly="1" outline="0" fieldPosition="0">
        <references count="1">
          <reference field="3" count="0"/>
        </references>
      </pivotArea>
    </format>
    <format dxfId="683">
      <pivotArea dataOnly="0" labelOnly="1" grandCol="1" outline="0" fieldPosition="0"/>
    </format>
    <format dxfId="682">
      <pivotArea field="20" type="button" dataOnly="0" labelOnly="1" outline="0" axis="axisRow" fieldPosition="0"/>
    </format>
    <format dxfId="681">
      <pivotArea field="21" type="button" dataOnly="0" labelOnly="1" outline="0" axis="axisRow" fieldPosition="1"/>
    </format>
    <format dxfId="680">
      <pivotArea dataOnly="0" labelOnly="1" outline="0" fieldPosition="0">
        <references count="1">
          <reference field="3" count="0"/>
        </references>
      </pivotArea>
    </format>
    <format dxfId="679">
      <pivotArea dataOnly="0" labelOnly="1" grandCol="1" outline="0" fieldPosition="0"/>
    </format>
    <format dxfId="678">
      <pivotArea field="20" type="button" dataOnly="0" labelOnly="1" outline="0" axis="axisRow" fieldPosition="0"/>
    </format>
    <format dxfId="677">
      <pivotArea field="21" type="button" dataOnly="0" labelOnly="1" outline="0" axis="axisRow" fieldPosition="1"/>
    </format>
    <format dxfId="676">
      <pivotArea dataOnly="0" labelOnly="1" outline="0" fieldPosition="0">
        <references count="1">
          <reference field="3" count="0"/>
        </references>
      </pivotArea>
    </format>
    <format dxfId="675">
      <pivotArea dataOnly="0" labelOnly="1" grandCol="1" outline="0" fieldPosition="0"/>
    </format>
    <format dxfId="674">
      <pivotArea field="3" type="button" dataOnly="0" labelOnly="1" outline="0" axis="axisCol" fieldPosition="0"/>
    </format>
    <format dxfId="673">
      <pivotArea dataOnly="0" labelOnly="1" outline="0" fieldPosition="0">
        <references count="2">
          <reference field="20" count="1" selected="0">
            <x v="0"/>
          </reference>
          <reference field="21" count="1">
            <x v="5"/>
          </reference>
        </references>
      </pivotArea>
    </format>
    <format dxfId="672">
      <pivotArea dataOnly="0" labelOnly="1" outline="0" fieldPosition="0">
        <references count="2">
          <reference field="20" count="1" selected="0">
            <x v="1"/>
          </reference>
          <reference field="21" count="1">
            <x v="3"/>
          </reference>
        </references>
      </pivotArea>
    </format>
    <format dxfId="671">
      <pivotArea dataOnly="0" labelOnly="1" outline="0" fieldPosition="0">
        <references count="2">
          <reference field="20" count="1" selected="0">
            <x v="2"/>
          </reference>
          <reference field="21" count="1">
            <x v="4"/>
          </reference>
        </references>
      </pivotArea>
    </format>
    <format dxfId="670">
      <pivotArea dataOnly="0" labelOnly="1" outline="0" fieldPosition="0">
        <references count="2">
          <reference field="20" count="1" selected="0">
            <x v="3"/>
          </reference>
          <reference field="21" count="1">
            <x v="6"/>
          </reference>
        </references>
      </pivotArea>
    </format>
    <format dxfId="669">
      <pivotArea dataOnly="0" labelOnly="1" outline="0" fieldPosition="0">
        <references count="2">
          <reference field="20" count="1" selected="0">
            <x v="4"/>
          </reference>
          <reference field="21" count="1">
            <x v="0"/>
          </reference>
        </references>
      </pivotArea>
    </format>
    <format dxfId="668">
      <pivotArea dataOnly="0" labelOnly="1" outline="0" fieldPosition="0">
        <references count="2">
          <reference field="20" count="1" selected="0">
            <x v="5"/>
          </reference>
          <reference field="21" count="1">
            <x v="2"/>
          </reference>
        </references>
      </pivotArea>
    </format>
    <format dxfId="667">
      <pivotArea dataOnly="0" labelOnly="1" outline="0" fieldPosition="0">
        <references count="2">
          <reference field="20" count="1" selected="0">
            <x v="6"/>
          </reference>
          <reference field="21" count="1">
            <x v="1"/>
          </reference>
        </references>
      </pivotArea>
    </format>
    <format dxfId="666">
      <pivotArea dataOnly="0" labelOnly="1" outline="0" fieldPosition="0">
        <references count="1">
          <reference field="20" count="0"/>
        </references>
      </pivotArea>
    </format>
    <format dxfId="665">
      <pivotArea dataOnly="0" labelOnly="1" outline="0" fieldPosition="0">
        <references count="1">
          <reference field="20" count="0"/>
        </references>
      </pivotArea>
    </format>
    <format dxfId="664">
      <pivotArea outline="0" fieldPosition="0">
        <references count="2">
          <reference field="20" count="0" selected="0"/>
          <reference field="21" count="0" selected="0"/>
        </references>
      </pivotArea>
    </format>
    <format dxfId="663">
      <pivotArea dataOnly="0" labelOnly="1" outline="0" fieldPosition="0">
        <references count="2">
          <reference field="20" count="1" selected="0">
            <x v="0"/>
          </reference>
          <reference field="21" count="1">
            <x v="5"/>
          </reference>
        </references>
      </pivotArea>
    </format>
    <format dxfId="662">
      <pivotArea dataOnly="0" labelOnly="1" outline="0" fieldPosition="0">
        <references count="2">
          <reference field="20" count="1" selected="0">
            <x v="1"/>
          </reference>
          <reference field="21" count="1">
            <x v="3"/>
          </reference>
        </references>
      </pivotArea>
    </format>
    <format dxfId="661">
      <pivotArea dataOnly="0" labelOnly="1" outline="0" fieldPosition="0">
        <references count="2">
          <reference field="20" count="1" selected="0">
            <x v="2"/>
          </reference>
          <reference field="21" count="1">
            <x v="4"/>
          </reference>
        </references>
      </pivotArea>
    </format>
    <format dxfId="660">
      <pivotArea dataOnly="0" labelOnly="1" outline="0" fieldPosition="0">
        <references count="2">
          <reference field="20" count="1" selected="0">
            <x v="3"/>
          </reference>
          <reference field="21" count="1">
            <x v="6"/>
          </reference>
        </references>
      </pivotArea>
    </format>
    <format dxfId="659">
      <pivotArea dataOnly="0" labelOnly="1" outline="0" fieldPosition="0">
        <references count="2">
          <reference field="20" count="1" selected="0">
            <x v="4"/>
          </reference>
          <reference field="21" count="1">
            <x v="0"/>
          </reference>
        </references>
      </pivotArea>
    </format>
    <format dxfId="658">
      <pivotArea dataOnly="0" labelOnly="1" outline="0" fieldPosition="0">
        <references count="2">
          <reference field="20" count="1" selected="0">
            <x v="5"/>
          </reference>
          <reference field="21" count="1">
            <x v="2"/>
          </reference>
        </references>
      </pivotArea>
    </format>
    <format dxfId="657">
      <pivotArea dataOnly="0" labelOnly="1" outline="0" fieldPosition="0">
        <references count="2">
          <reference field="20" count="1" selected="0">
            <x v="6"/>
          </reference>
          <reference field="21" count="1">
            <x v="1"/>
          </reference>
        </references>
      </pivotArea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04AE18-F962-4387-8032-2C3BBEE06D7C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rowHeaderCaption="FUENTE DE FINANCIAMIENTO">
  <location ref="A3:C154" firstHeaderRow="2" firstDataRow="2" firstDataCol="2"/>
  <pivotFields count="43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49">
        <item x="0"/>
        <item x="1"/>
        <item x="2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0"/>
        <item x="21"/>
        <item x="3"/>
        <item x="24"/>
        <item x="19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22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23"/>
        <item x="78"/>
        <item x="79"/>
        <item x="25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26"/>
        <item x="48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axis="axisRow" compact="0" outline="0" showAll="0">
      <items count="151">
        <item x="85"/>
        <item x="147"/>
        <item x="13"/>
        <item x="12"/>
        <item x="14"/>
        <item x="139"/>
        <item x="71"/>
        <item x="67"/>
        <item x="69"/>
        <item x="70"/>
        <item x="68"/>
        <item x="51"/>
        <item x="38"/>
        <item x="123"/>
        <item x="121"/>
        <item x="122"/>
        <item x="119"/>
        <item x="120"/>
        <item x="127"/>
        <item x="34"/>
        <item x="22"/>
        <item x="86"/>
        <item x="9"/>
        <item x="87"/>
        <item x="144"/>
        <item x="145"/>
        <item x="10"/>
        <item x="11"/>
        <item x="0"/>
        <item x="96"/>
        <item x="111"/>
        <item x="113"/>
        <item x="143"/>
        <item x="146"/>
        <item x="62"/>
        <item x="48"/>
        <item x="134"/>
        <item x="135"/>
        <item x="128"/>
        <item x="126"/>
        <item x="17"/>
        <item x="106"/>
        <item x="42"/>
        <item x="46"/>
        <item x="105"/>
        <item x="7"/>
        <item x="55"/>
        <item x="137"/>
        <item x="61"/>
        <item x="2"/>
        <item x="8"/>
        <item x="109"/>
        <item x="15"/>
        <item x="89"/>
        <item x="90"/>
        <item x="93"/>
        <item x="88"/>
        <item x="129"/>
        <item x="148"/>
        <item x="142"/>
        <item x="35"/>
        <item x="131"/>
        <item x="132"/>
        <item x="24"/>
        <item x="37"/>
        <item x="21"/>
        <item x="39"/>
        <item x="27"/>
        <item x="19"/>
        <item x="20"/>
        <item x="45"/>
        <item x="44"/>
        <item x="18"/>
        <item x="3"/>
        <item x="53"/>
        <item x="43"/>
        <item x="124"/>
        <item x="26"/>
        <item x="16"/>
        <item x="72"/>
        <item x="138"/>
        <item x="112"/>
        <item x="40"/>
        <item x="125"/>
        <item x="32"/>
        <item x="47"/>
        <item x="104"/>
        <item x="118"/>
        <item x="136"/>
        <item x="100"/>
        <item x="101"/>
        <item x="54"/>
        <item x="50"/>
        <item x="6"/>
        <item x="29"/>
        <item x="28"/>
        <item x="33"/>
        <item x="41"/>
        <item x="31"/>
        <item x="52"/>
        <item x="56"/>
        <item x="58"/>
        <item x="59"/>
        <item x="60"/>
        <item x="57"/>
        <item x="108"/>
        <item x="92"/>
        <item x="91"/>
        <item x="5"/>
        <item x="84"/>
        <item x="83"/>
        <item x="110"/>
        <item x="99"/>
        <item x="65"/>
        <item x="23"/>
        <item x="76"/>
        <item x="81"/>
        <item x="75"/>
        <item x="97"/>
        <item x="74"/>
        <item x="77"/>
        <item x="95"/>
        <item x="98"/>
        <item x="94"/>
        <item x="78"/>
        <item x="82"/>
        <item x="64"/>
        <item x="79"/>
        <item x="80"/>
        <item x="107"/>
        <item x="73"/>
        <item x="66"/>
        <item x="25"/>
        <item x="133"/>
        <item x="141"/>
        <item x="116"/>
        <item x="117"/>
        <item x="1"/>
        <item x="4"/>
        <item x="63"/>
        <item x="140"/>
        <item x="115"/>
        <item x="114"/>
        <item x="30"/>
        <item x="130"/>
        <item x="49"/>
        <item x="103"/>
        <item x="102"/>
        <item x="36"/>
        <item m="1" x="149"/>
        <item t="default"/>
      </items>
    </pivotField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outline="0" showAll="0"/>
    <pivotField compact="0" outline="0" showAll="0"/>
    <pivotField compact="0" numFmtId="4" outline="0" showAll="0"/>
    <pivotField dataField="1" compact="0" numFmtId="4" outline="0" showAll="0"/>
    <pivotField compact="0" numFmtId="4" outline="0" showAll="0"/>
  </pivotFields>
  <rowFields count="2">
    <field x="26"/>
    <field x="27"/>
  </rowFields>
  <rowItems count="150">
    <i>
      <x/>
      <x v="28"/>
    </i>
    <i>
      <x v="1"/>
      <x v="137"/>
    </i>
    <i>
      <x v="2"/>
      <x v="49"/>
    </i>
    <i>
      <x v="3"/>
      <x v="138"/>
    </i>
    <i>
      <x v="4"/>
      <x v="108"/>
    </i>
    <i>
      <x v="5"/>
      <x v="93"/>
    </i>
    <i>
      <x v="6"/>
      <x v="45"/>
    </i>
    <i>
      <x v="7"/>
      <x v="50"/>
    </i>
    <i>
      <x v="8"/>
      <x v="22"/>
    </i>
    <i>
      <x v="9"/>
      <x v="26"/>
    </i>
    <i>
      <x v="10"/>
      <x v="27"/>
    </i>
    <i>
      <x v="11"/>
      <x v="3"/>
    </i>
    <i>
      <x v="12"/>
      <x v="2"/>
    </i>
    <i>
      <x v="13"/>
      <x v="4"/>
    </i>
    <i>
      <x v="14"/>
      <x v="52"/>
    </i>
    <i>
      <x v="15"/>
      <x v="78"/>
    </i>
    <i>
      <x v="16"/>
      <x v="40"/>
    </i>
    <i>
      <x v="17"/>
      <x v="72"/>
    </i>
    <i>
      <x v="18"/>
      <x v="69"/>
    </i>
    <i>
      <x v="19"/>
      <x v="65"/>
    </i>
    <i>
      <x v="20"/>
      <x v="73"/>
    </i>
    <i>
      <x v="21"/>
      <x v="63"/>
    </i>
    <i>
      <x v="22"/>
      <x v="68"/>
    </i>
    <i>
      <x v="23"/>
      <x v="67"/>
    </i>
    <i>
      <x v="24"/>
      <x v="95"/>
    </i>
    <i>
      <x v="25"/>
      <x v="94"/>
    </i>
    <i>
      <x v="26"/>
      <x v="143"/>
    </i>
    <i>
      <x v="27"/>
      <x v="98"/>
    </i>
    <i>
      <x v="28"/>
      <x v="84"/>
    </i>
    <i>
      <x v="29"/>
      <x v="96"/>
    </i>
    <i>
      <x v="30"/>
      <x v="19"/>
    </i>
    <i>
      <x v="31"/>
      <x v="60"/>
    </i>
    <i>
      <x v="32"/>
      <x v="148"/>
    </i>
    <i>
      <x v="33"/>
      <x v="64"/>
    </i>
    <i>
      <x v="34"/>
      <x v="12"/>
    </i>
    <i>
      <x v="35"/>
      <x v="66"/>
    </i>
    <i>
      <x v="36"/>
      <x v="82"/>
    </i>
    <i>
      <x v="37"/>
      <x v="97"/>
    </i>
    <i>
      <x v="38"/>
      <x v="42"/>
    </i>
    <i>
      <x v="39"/>
      <x v="75"/>
    </i>
    <i>
      <x v="40"/>
      <x v="71"/>
    </i>
    <i>
      <x v="41"/>
      <x v="70"/>
    </i>
    <i>
      <x v="42"/>
      <x v="43"/>
    </i>
    <i>
      <x v="43"/>
      <x v="85"/>
    </i>
    <i>
      <x v="44"/>
      <x v="20"/>
    </i>
    <i>
      <x v="45"/>
      <x v="145"/>
    </i>
    <i>
      <x v="46"/>
      <x v="92"/>
    </i>
    <i>
      <x v="47"/>
      <x v="11"/>
    </i>
    <i>
      <x v="48"/>
      <x v="99"/>
    </i>
    <i>
      <x v="49"/>
      <x v="74"/>
    </i>
    <i>
      <x v="50"/>
      <x v="91"/>
    </i>
    <i>
      <x v="51"/>
      <x v="46"/>
    </i>
    <i>
      <x v="52"/>
      <x v="100"/>
    </i>
    <i>
      <x v="53"/>
      <x v="104"/>
    </i>
    <i>
      <x v="54"/>
      <x v="101"/>
    </i>
    <i>
      <x v="55"/>
      <x v="102"/>
    </i>
    <i>
      <x v="56"/>
      <x v="103"/>
    </i>
    <i>
      <x v="57"/>
      <x v="48"/>
    </i>
    <i>
      <x v="58"/>
      <x v="34"/>
    </i>
    <i>
      <x v="59"/>
      <x v="139"/>
    </i>
    <i>
      <x v="60"/>
      <x v="126"/>
    </i>
    <i>
      <x v="61"/>
      <x v="113"/>
    </i>
    <i>
      <x v="62"/>
      <x v="131"/>
    </i>
    <i>
      <x v="63"/>
      <x v="7"/>
    </i>
    <i>
      <x v="64"/>
      <x v="10"/>
    </i>
    <i>
      <x v="65"/>
      <x v="8"/>
    </i>
    <i>
      <x v="66"/>
      <x v="9"/>
    </i>
    <i>
      <x v="67"/>
      <x v="6"/>
    </i>
    <i>
      <x v="68"/>
      <x v="79"/>
    </i>
    <i>
      <x v="69"/>
      <x v="130"/>
    </i>
    <i>
      <x v="70"/>
      <x v="119"/>
    </i>
    <i>
      <x v="71"/>
      <x v="117"/>
    </i>
    <i>
      <x v="72"/>
      <x v="115"/>
    </i>
    <i>
      <x v="73"/>
      <x v="120"/>
    </i>
    <i>
      <x v="74"/>
      <x v="114"/>
    </i>
    <i>
      <x v="75"/>
      <x v="124"/>
    </i>
    <i>
      <x v="76"/>
      <x v="127"/>
    </i>
    <i>
      <x v="77"/>
      <x v="132"/>
    </i>
    <i>
      <x v="78"/>
      <x v="128"/>
    </i>
    <i>
      <x v="79"/>
      <x v="116"/>
    </i>
    <i>
      <x v="80"/>
      <x v="125"/>
    </i>
    <i>
      <x v="81"/>
      <x v="110"/>
    </i>
    <i>
      <x v="82"/>
      <x v="109"/>
    </i>
    <i>
      <x v="83"/>
      <x/>
    </i>
    <i>
      <x v="84"/>
      <x v="21"/>
    </i>
    <i>
      <x v="85"/>
      <x v="23"/>
    </i>
    <i>
      <x v="86"/>
      <x v="56"/>
    </i>
    <i>
      <x v="87"/>
      <x v="53"/>
    </i>
    <i>
      <x v="88"/>
      <x v="54"/>
    </i>
    <i>
      <x v="89"/>
      <x v="107"/>
    </i>
    <i>
      <x v="90"/>
      <x v="106"/>
    </i>
    <i>
      <x v="91"/>
      <x v="55"/>
    </i>
    <i>
      <x v="92"/>
      <x v="123"/>
    </i>
    <i>
      <x v="93"/>
      <x v="121"/>
    </i>
    <i>
      <x v="94"/>
      <x v="29"/>
    </i>
    <i>
      <x v="95"/>
      <x v="118"/>
    </i>
    <i>
      <x v="96"/>
      <x v="122"/>
    </i>
    <i>
      <x v="97"/>
      <x v="112"/>
    </i>
    <i>
      <x v="98"/>
      <x v="89"/>
    </i>
    <i>
      <x v="99"/>
      <x v="90"/>
    </i>
    <i>
      <x v="100"/>
      <x v="147"/>
    </i>
    <i>
      <x v="101"/>
      <x v="146"/>
    </i>
    <i>
      <x v="102"/>
      <x v="86"/>
    </i>
    <i>
      <x v="103"/>
      <x v="44"/>
    </i>
    <i>
      <x v="104"/>
      <x v="41"/>
    </i>
    <i>
      <x v="105"/>
      <x v="129"/>
    </i>
    <i>
      <x v="106"/>
      <x v="105"/>
    </i>
    <i>
      <x v="107"/>
      <x v="51"/>
    </i>
    <i>
      <x v="108"/>
      <x v="111"/>
    </i>
    <i>
      <x v="109"/>
      <x v="30"/>
    </i>
    <i>
      <x v="110"/>
      <x v="81"/>
    </i>
    <i>
      <x v="111"/>
      <x v="31"/>
    </i>
    <i>
      <x v="112"/>
      <x v="142"/>
    </i>
    <i>
      <x v="113"/>
      <x v="141"/>
    </i>
    <i>
      <x v="114"/>
      <x v="135"/>
    </i>
    <i>
      <x v="115"/>
      <x v="136"/>
    </i>
    <i>
      <x v="116"/>
      <x v="87"/>
    </i>
    <i>
      <x v="117"/>
      <x v="16"/>
    </i>
    <i>
      <x v="118"/>
      <x v="17"/>
    </i>
    <i>
      <x v="119"/>
      <x v="14"/>
    </i>
    <i>
      <x v="120"/>
      <x v="15"/>
    </i>
    <i>
      <x v="121"/>
      <x v="13"/>
    </i>
    <i>
      <x v="122"/>
      <x v="76"/>
    </i>
    <i>
      <x v="123"/>
      <x v="77"/>
    </i>
    <i>
      <x v="124"/>
      <x v="35"/>
    </i>
    <i>
      <x v="125"/>
      <x v="83"/>
    </i>
    <i>
      <x v="126"/>
      <x v="39"/>
    </i>
    <i>
      <x v="127"/>
      <x v="18"/>
    </i>
    <i>
      <x v="128"/>
      <x v="38"/>
    </i>
    <i>
      <x v="129"/>
      <x v="57"/>
    </i>
    <i>
      <x v="130"/>
      <x v="144"/>
    </i>
    <i>
      <x v="131"/>
      <x v="61"/>
    </i>
    <i>
      <x v="132"/>
      <x v="62"/>
    </i>
    <i>
      <x v="133"/>
      <x v="133"/>
    </i>
    <i>
      <x v="134"/>
      <x v="36"/>
    </i>
    <i>
      <x v="135"/>
      <x v="37"/>
    </i>
    <i>
      <x v="136"/>
      <x v="88"/>
    </i>
    <i>
      <x v="137"/>
      <x v="47"/>
    </i>
    <i>
      <x v="138"/>
      <x v="80"/>
    </i>
    <i>
      <x v="139"/>
      <x v="5"/>
    </i>
    <i>
      <x v="140"/>
      <x v="140"/>
    </i>
    <i>
      <x v="141"/>
      <x v="134"/>
    </i>
    <i>
      <x v="142"/>
      <x v="59"/>
    </i>
    <i>
      <x v="143"/>
      <x v="32"/>
    </i>
    <i>
      <x v="144"/>
      <x v="24"/>
    </i>
    <i>
      <x v="145"/>
      <x v="25"/>
    </i>
    <i>
      <x v="146"/>
      <x v="33"/>
    </i>
    <i>
      <x v="147"/>
      <x v="1"/>
    </i>
    <i>
      <x v="148"/>
      <x v="58"/>
    </i>
    <i t="grand">
      <x/>
    </i>
  </rowItems>
  <colItems count="1">
    <i/>
  </colItems>
  <dataFields count="1">
    <dataField name=" 4ta Modificación" fld="41" baseField="0" baseItem="0" numFmtId="4"/>
  </dataFields>
  <formats count="8">
    <format dxfId="656">
      <pivotArea dataOnly="0" labelOnly="1" outline="0" axis="axisValues" fieldPosition="0"/>
    </format>
    <format dxfId="655">
      <pivotArea type="origin" dataOnly="0" labelOnly="1" outline="0" fieldPosition="0"/>
    </format>
    <format dxfId="654">
      <pivotArea type="origin" dataOnly="0" labelOnly="1" outline="0" fieldPosition="0"/>
    </format>
    <format dxfId="653">
      <pivotArea field="26" type="button" dataOnly="0" labelOnly="1" outline="0" axis="axisRow" fieldPosition="0"/>
    </format>
    <format dxfId="652">
      <pivotArea dataOnly="0" labelOnly="1" outline="0" fieldPosition="0">
        <references count="1">
          <reference field="26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1">
      <pivotArea dataOnly="0" labelOnly="1" outline="0" fieldPosition="0">
        <references count="1">
          <reference field="26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50">
      <pivotArea dataOnly="0" labelOnly="1" outline="0" fieldPosition="0">
        <references count="1">
          <reference field="26" count="4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649">
      <pivotArea dataOnly="0" labelOnly="1" grandRow="1" outline="0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BE7E74-13C8-4219-8B50-373F4362A4DB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APITULO 6000">
  <location ref="A3:B30" firstHeaderRow="1" firstDataRow="1" firstDataCol="1"/>
  <pivotFields count="4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defaultSubtotal="0">
      <items count="9">
        <item x="5"/>
        <item x="2"/>
        <item x="4"/>
        <item x="6"/>
        <item x="0"/>
        <item x="3"/>
        <item x="1"/>
        <item x="7"/>
        <item m="1" x="8"/>
      </items>
    </pivotField>
    <pivotField showAll="0"/>
    <pivotField axis="axisRow" showAll="0">
      <items count="62">
        <item x="46"/>
        <item x="23"/>
        <item x="9"/>
        <item x="25"/>
        <item x="44"/>
        <item x="53"/>
        <item x="11"/>
        <item x="48"/>
        <item x="56"/>
        <item x="47"/>
        <item x="4"/>
        <item x="37"/>
        <item x="8"/>
        <item x="33"/>
        <item x="20"/>
        <item x="35"/>
        <item x="5"/>
        <item x="21"/>
        <item x="2"/>
        <item x="31"/>
        <item x="36"/>
        <item x="6"/>
        <item x="3"/>
        <item x="1"/>
        <item x="30"/>
        <item x="7"/>
        <item x="27"/>
        <item x="55"/>
        <item x="26"/>
        <item x="12"/>
        <item x="42"/>
        <item x="39"/>
        <item x="57"/>
        <item x="58"/>
        <item x="29"/>
        <item x="28"/>
        <item x="59"/>
        <item x="40"/>
        <item x="54"/>
        <item x="38"/>
        <item x="41"/>
        <item x="43"/>
        <item x="50"/>
        <item x="19"/>
        <item x="51"/>
        <item x="45"/>
        <item x="15"/>
        <item x="18"/>
        <item x="17"/>
        <item x="52"/>
        <item x="14"/>
        <item x="10"/>
        <item x="24"/>
        <item x="13"/>
        <item x="34"/>
        <item x="16"/>
        <item x="0"/>
        <item x="49"/>
        <item x="32"/>
        <item x="22"/>
        <item m="1" x="6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0">
        <item h="1" x="0"/>
        <item h="1" x="1"/>
        <item h="1" x="2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20"/>
        <item h="1" x="21"/>
        <item h="1" x="3"/>
        <item h="1" x="24"/>
        <item h="1" x="19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22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23"/>
        <item h="1" x="78"/>
        <item h="1" x="79"/>
        <item h="1" x="25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26"/>
        <item h="1" x="48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x="143"/>
        <item x="144"/>
        <item x="145"/>
        <item x="146"/>
        <item h="1" x="147"/>
        <item h="1" x="148"/>
        <item t="default"/>
      </items>
    </pivotField>
    <pivotField axis="axisRow" showAll="0">
      <items count="151">
        <item x="85"/>
        <item x="147"/>
        <item x="13"/>
        <item x="12"/>
        <item x="14"/>
        <item x="139"/>
        <item x="71"/>
        <item x="67"/>
        <item x="69"/>
        <item x="70"/>
        <item x="68"/>
        <item x="51"/>
        <item x="38"/>
        <item x="123"/>
        <item x="121"/>
        <item x="122"/>
        <item x="119"/>
        <item x="120"/>
        <item x="127"/>
        <item x="34"/>
        <item x="22"/>
        <item x="86"/>
        <item x="9"/>
        <item x="87"/>
        <item x="144"/>
        <item x="145"/>
        <item x="10"/>
        <item x="11"/>
        <item x="0"/>
        <item x="96"/>
        <item x="111"/>
        <item x="113"/>
        <item x="143"/>
        <item x="146"/>
        <item x="62"/>
        <item x="48"/>
        <item x="134"/>
        <item x="135"/>
        <item x="128"/>
        <item x="126"/>
        <item x="17"/>
        <item x="106"/>
        <item x="42"/>
        <item x="46"/>
        <item x="105"/>
        <item x="7"/>
        <item x="55"/>
        <item x="137"/>
        <item x="61"/>
        <item x="2"/>
        <item x="8"/>
        <item x="109"/>
        <item x="15"/>
        <item x="89"/>
        <item x="90"/>
        <item x="93"/>
        <item x="88"/>
        <item x="129"/>
        <item x="148"/>
        <item x="142"/>
        <item x="35"/>
        <item x="131"/>
        <item x="132"/>
        <item x="24"/>
        <item x="37"/>
        <item x="21"/>
        <item x="39"/>
        <item x="27"/>
        <item x="19"/>
        <item x="20"/>
        <item x="45"/>
        <item x="44"/>
        <item x="18"/>
        <item x="3"/>
        <item x="53"/>
        <item x="43"/>
        <item x="124"/>
        <item x="26"/>
        <item x="16"/>
        <item x="72"/>
        <item x="138"/>
        <item x="112"/>
        <item x="40"/>
        <item x="125"/>
        <item x="32"/>
        <item x="47"/>
        <item x="104"/>
        <item x="118"/>
        <item x="136"/>
        <item x="100"/>
        <item x="101"/>
        <item x="54"/>
        <item x="50"/>
        <item x="6"/>
        <item x="29"/>
        <item x="28"/>
        <item x="33"/>
        <item x="41"/>
        <item x="31"/>
        <item x="52"/>
        <item x="56"/>
        <item x="58"/>
        <item x="59"/>
        <item x="60"/>
        <item x="57"/>
        <item x="108"/>
        <item x="92"/>
        <item x="91"/>
        <item x="5"/>
        <item x="84"/>
        <item x="83"/>
        <item x="110"/>
        <item x="99"/>
        <item x="65"/>
        <item x="23"/>
        <item x="76"/>
        <item x="81"/>
        <item x="75"/>
        <item x="97"/>
        <item x="74"/>
        <item x="77"/>
        <item x="95"/>
        <item x="98"/>
        <item x="94"/>
        <item x="78"/>
        <item x="82"/>
        <item x="64"/>
        <item x="79"/>
        <item x="80"/>
        <item x="107"/>
        <item x="73"/>
        <item x="66"/>
        <item x="25"/>
        <item x="133"/>
        <item x="141"/>
        <item x="116"/>
        <item x="117"/>
        <item x="1"/>
        <item x="4"/>
        <item x="63"/>
        <item x="140"/>
        <item x="115"/>
        <item x="114"/>
        <item x="30"/>
        <item x="130"/>
        <item x="49"/>
        <item x="103"/>
        <item x="102"/>
        <item x="36"/>
        <item m="1" x="149"/>
        <item t="default"/>
      </items>
    </pivotField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4">
    <field x="15"/>
    <field x="17"/>
    <field x="26"/>
    <field x="27"/>
  </rowFields>
  <rowItems count="27">
    <i>
      <x v="4"/>
    </i>
    <i r="1">
      <x v="22"/>
    </i>
    <i r="2">
      <x v="146"/>
    </i>
    <i r="3">
      <x v="33"/>
    </i>
    <i>
      <x v="5"/>
    </i>
    <i r="1">
      <x v="32"/>
    </i>
    <i r="2">
      <x v="143"/>
    </i>
    <i r="3">
      <x v="32"/>
    </i>
    <i r="2">
      <x v="144"/>
    </i>
    <i r="3">
      <x v="24"/>
    </i>
    <i r="2">
      <x v="145"/>
    </i>
    <i r="3">
      <x v="25"/>
    </i>
    <i r="2">
      <x v="146"/>
    </i>
    <i r="3">
      <x v="33"/>
    </i>
    <i r="1">
      <x v="33"/>
    </i>
    <i r="2">
      <x v="143"/>
    </i>
    <i r="3">
      <x v="32"/>
    </i>
    <i r="2">
      <x v="144"/>
    </i>
    <i r="3">
      <x v="24"/>
    </i>
    <i r="2">
      <x v="145"/>
    </i>
    <i r="3">
      <x v="25"/>
    </i>
    <i r="1">
      <x v="36"/>
    </i>
    <i r="2">
      <x v="143"/>
    </i>
    <i r="3">
      <x v="32"/>
    </i>
    <i r="2">
      <x v="145"/>
    </i>
    <i r="3">
      <x v="25"/>
    </i>
    <i t="grand">
      <x/>
    </i>
  </rowItems>
  <colItems count="1">
    <i/>
  </colItems>
  <dataFields count="1">
    <dataField name=" 4ta Modificación" fld="41" baseField="0" baseItem="0" numFmtId="4"/>
  </dataFields>
  <formats count="1">
    <format dxfId="648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F912D6-11A2-4D65-904B-65D3D3FB4BC0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APITULO 9000">
  <location ref="A3:B10" firstHeaderRow="1" firstDataRow="1" firstDataCol="1"/>
  <pivotFields count="4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x="5"/>
        <item x="2"/>
        <item x="4"/>
        <item x="6"/>
        <item x="0"/>
        <item x="3"/>
        <item x="1"/>
        <item x="7"/>
        <item m="1" x="8"/>
        <item t="default"/>
      </items>
    </pivotField>
    <pivotField showAll="0"/>
    <pivotField axis="axisRow" showAll="0">
      <items count="62">
        <item x="46"/>
        <item x="23"/>
        <item x="9"/>
        <item x="25"/>
        <item x="44"/>
        <item x="53"/>
        <item x="11"/>
        <item x="48"/>
        <item x="56"/>
        <item x="47"/>
        <item x="4"/>
        <item x="37"/>
        <item x="8"/>
        <item x="33"/>
        <item x="20"/>
        <item x="35"/>
        <item x="5"/>
        <item x="21"/>
        <item x="2"/>
        <item x="31"/>
        <item x="36"/>
        <item x="6"/>
        <item x="3"/>
        <item x="1"/>
        <item x="30"/>
        <item x="7"/>
        <item x="27"/>
        <item x="55"/>
        <item x="26"/>
        <item x="12"/>
        <item x="42"/>
        <item x="39"/>
        <item x="57"/>
        <item x="58"/>
        <item x="29"/>
        <item x="28"/>
        <item x="59"/>
        <item x="40"/>
        <item x="54"/>
        <item x="38"/>
        <item x="41"/>
        <item x="43"/>
        <item x="50"/>
        <item x="19"/>
        <item x="51"/>
        <item x="45"/>
        <item x="15"/>
        <item x="18"/>
        <item x="17"/>
        <item x="52"/>
        <item x="14"/>
        <item x="10"/>
        <item x="24"/>
        <item x="13"/>
        <item x="34"/>
        <item x="16"/>
        <item x="0"/>
        <item x="49"/>
        <item x="32"/>
        <item x="22"/>
        <item m="1" x="6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0">
        <item h="1" x="0"/>
        <item h="1" x="1"/>
        <item h="1" x="2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20"/>
        <item h="1" x="21"/>
        <item h="1" x="3"/>
        <item h="1" x="24"/>
        <item h="1" x="19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22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23"/>
        <item h="1" x="78"/>
        <item h="1" x="79"/>
        <item h="1" x="25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26"/>
        <item h="1" x="48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x="147"/>
        <item x="148"/>
        <item t="default"/>
      </items>
    </pivotField>
    <pivotField axis="axisRow" showAll="0">
      <items count="151">
        <item x="85"/>
        <item x="147"/>
        <item x="13"/>
        <item x="12"/>
        <item x="14"/>
        <item x="139"/>
        <item x="71"/>
        <item x="67"/>
        <item x="69"/>
        <item x="70"/>
        <item x="68"/>
        <item x="51"/>
        <item x="38"/>
        <item x="123"/>
        <item x="121"/>
        <item x="122"/>
        <item x="119"/>
        <item x="120"/>
        <item x="127"/>
        <item x="34"/>
        <item x="22"/>
        <item x="86"/>
        <item x="9"/>
        <item x="87"/>
        <item x="144"/>
        <item x="145"/>
        <item x="10"/>
        <item x="11"/>
        <item x="0"/>
        <item x="96"/>
        <item x="111"/>
        <item x="113"/>
        <item x="143"/>
        <item x="146"/>
        <item x="62"/>
        <item x="48"/>
        <item x="134"/>
        <item x="135"/>
        <item x="128"/>
        <item x="126"/>
        <item x="17"/>
        <item x="106"/>
        <item x="42"/>
        <item x="46"/>
        <item x="105"/>
        <item x="7"/>
        <item x="55"/>
        <item x="137"/>
        <item x="61"/>
        <item x="2"/>
        <item x="8"/>
        <item x="109"/>
        <item x="15"/>
        <item x="89"/>
        <item x="90"/>
        <item x="93"/>
        <item x="88"/>
        <item x="129"/>
        <item x="148"/>
        <item x="142"/>
        <item x="35"/>
        <item x="131"/>
        <item x="132"/>
        <item x="24"/>
        <item x="37"/>
        <item x="21"/>
        <item x="39"/>
        <item x="27"/>
        <item x="19"/>
        <item x="20"/>
        <item x="45"/>
        <item x="44"/>
        <item x="18"/>
        <item x="3"/>
        <item x="53"/>
        <item x="43"/>
        <item x="124"/>
        <item x="26"/>
        <item x="16"/>
        <item x="72"/>
        <item x="138"/>
        <item x="112"/>
        <item x="40"/>
        <item x="125"/>
        <item x="32"/>
        <item x="47"/>
        <item x="104"/>
        <item x="118"/>
        <item x="136"/>
        <item x="100"/>
        <item x="101"/>
        <item x="54"/>
        <item x="50"/>
        <item x="6"/>
        <item x="29"/>
        <item x="28"/>
        <item x="33"/>
        <item x="41"/>
        <item x="31"/>
        <item x="52"/>
        <item x="56"/>
        <item x="58"/>
        <item x="59"/>
        <item x="60"/>
        <item x="57"/>
        <item x="108"/>
        <item x="92"/>
        <item x="91"/>
        <item x="5"/>
        <item x="84"/>
        <item x="83"/>
        <item x="110"/>
        <item x="99"/>
        <item x="65"/>
        <item x="23"/>
        <item x="76"/>
        <item x="81"/>
        <item x="75"/>
        <item x="97"/>
        <item x="74"/>
        <item x="77"/>
        <item x="95"/>
        <item x="98"/>
        <item x="94"/>
        <item x="78"/>
        <item x="82"/>
        <item x="64"/>
        <item x="79"/>
        <item x="80"/>
        <item x="107"/>
        <item x="73"/>
        <item x="66"/>
        <item x="25"/>
        <item x="133"/>
        <item x="141"/>
        <item x="116"/>
        <item x="117"/>
        <item x="1"/>
        <item x="4"/>
        <item x="63"/>
        <item x="140"/>
        <item x="115"/>
        <item x="114"/>
        <item x="30"/>
        <item x="130"/>
        <item x="49"/>
        <item x="103"/>
        <item x="102"/>
        <item x="36"/>
        <item m="1" x="149"/>
        <item t="default"/>
      </items>
    </pivotField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numFmtId="4" showAll="0"/>
    <pivotField dataField="1" numFmtId="4" showAll="0"/>
    <pivotField numFmtId="4" showAll="0"/>
  </pivotFields>
  <rowFields count="4">
    <field x="15"/>
    <field x="17"/>
    <field x="26"/>
    <field x="27"/>
  </rowFields>
  <rowItems count="7">
    <i>
      <x v="4"/>
    </i>
    <i r="1">
      <x v="45"/>
    </i>
    <i r="2">
      <x v="147"/>
    </i>
    <i r="3">
      <x v="1"/>
    </i>
    <i r="2">
      <x v="148"/>
    </i>
    <i r="3">
      <x v="58"/>
    </i>
    <i t="grand">
      <x/>
    </i>
  </rowItems>
  <colItems count="1">
    <i/>
  </colItems>
  <dataFields count="1">
    <dataField name=" 4ta Modificación" fld="41" baseField="0" baseItem="0" numFmtId="4"/>
  </dataFields>
  <formats count="1">
    <format dxfId="647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FBCF0-A850-4870-ADE4-ECA7A0C0B214}">
  <dimension ref="A1:AS644"/>
  <sheetViews>
    <sheetView topLeftCell="AA1" workbookViewId="0">
      <selection activeCell="AE55" sqref="AE55"/>
    </sheetView>
  </sheetViews>
  <sheetFormatPr baseColWidth="10" defaultRowHeight="14.5" x14ac:dyDescent="0.35"/>
  <cols>
    <col min="2" max="2" width="44.36328125" customWidth="1"/>
    <col min="3" max="13" width="11.54296875" customWidth="1"/>
    <col min="14" max="14" width="41.90625" customWidth="1"/>
    <col min="15" max="17" width="11.54296875" customWidth="1"/>
    <col min="18" max="18" width="19.453125" customWidth="1"/>
    <col min="19" max="19" width="11.54296875" customWidth="1"/>
    <col min="20" max="20" width="37.1796875" customWidth="1"/>
    <col min="21" max="26" width="11.54296875" customWidth="1"/>
    <col min="28" max="28" width="31.08984375" customWidth="1"/>
    <col min="29" max="30" width="11.54296875" customWidth="1"/>
    <col min="31" max="31" width="18" customWidth="1"/>
    <col min="32" max="32" width="15.81640625" hidden="1" customWidth="1"/>
    <col min="33" max="33" width="19.54296875" hidden="1" customWidth="1"/>
    <col min="34" max="34" width="16" hidden="1" customWidth="1"/>
    <col min="35" max="37" width="14.81640625" hidden="1" customWidth="1"/>
    <col min="38" max="38" width="23.81640625" hidden="1" customWidth="1"/>
    <col min="39" max="39" width="15.81640625" customWidth="1"/>
    <col min="40" max="41" width="17.1796875" customWidth="1"/>
    <col min="42" max="42" width="17.453125" customWidth="1"/>
    <col min="43" max="43" width="15.453125" customWidth="1"/>
    <col min="44" max="44" width="14.81640625" bestFit="1" customWidth="1"/>
    <col min="45" max="45" width="13.81640625" bestFit="1" customWidth="1"/>
  </cols>
  <sheetData>
    <row r="1" spans="1:43" x14ac:dyDescent="0.35">
      <c r="A1" s="2" t="s">
        <v>0</v>
      </c>
      <c r="B1" s="2" t="s">
        <v>25</v>
      </c>
      <c r="C1" s="2" t="s">
        <v>1</v>
      </c>
      <c r="D1" s="2" t="s">
        <v>14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26</v>
      </c>
      <c r="O1" s="2" t="s">
        <v>11</v>
      </c>
      <c r="P1" s="2" t="s">
        <v>27</v>
      </c>
      <c r="Q1" s="2" t="s">
        <v>12</v>
      </c>
      <c r="R1" s="2" t="s">
        <v>28</v>
      </c>
      <c r="S1" s="2" t="s">
        <v>13</v>
      </c>
      <c r="T1" s="2" t="s">
        <v>29</v>
      </c>
      <c r="U1" s="2" t="s">
        <v>23</v>
      </c>
      <c r="V1" s="2" t="s">
        <v>24</v>
      </c>
      <c r="W1" s="2" t="s">
        <v>15</v>
      </c>
      <c r="X1" s="2" t="s">
        <v>16</v>
      </c>
      <c r="Y1" s="2" t="s">
        <v>17</v>
      </c>
      <c r="Z1" s="2" t="s">
        <v>18</v>
      </c>
      <c r="AA1" s="2" t="s">
        <v>19</v>
      </c>
      <c r="AB1" s="2" t="s">
        <v>20</v>
      </c>
      <c r="AC1" s="2" t="s">
        <v>21</v>
      </c>
      <c r="AD1" s="2" t="s">
        <v>22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3" t="s">
        <v>610</v>
      </c>
      <c r="AN1" s="4" t="s">
        <v>38</v>
      </c>
      <c r="AO1" s="4" t="s">
        <v>677</v>
      </c>
      <c r="AP1" s="5" t="s">
        <v>611</v>
      </c>
      <c r="AQ1" s="6" t="s">
        <v>612</v>
      </c>
    </row>
    <row r="2" spans="1:43" x14ac:dyDescent="0.35">
      <c r="A2" t="s">
        <v>59</v>
      </c>
      <c r="B2" t="s">
        <v>65</v>
      </c>
      <c r="C2" t="s">
        <v>40</v>
      </c>
      <c r="D2" t="s">
        <v>49</v>
      </c>
      <c r="E2">
        <v>1</v>
      </c>
      <c r="F2" t="s">
        <v>41</v>
      </c>
      <c r="G2">
        <v>1.3</v>
      </c>
      <c r="H2" t="s">
        <v>42</v>
      </c>
      <c r="I2" t="s">
        <v>43</v>
      </c>
      <c r="J2" t="s">
        <v>44</v>
      </c>
      <c r="K2" t="s">
        <v>68</v>
      </c>
      <c r="L2" t="s">
        <v>69</v>
      </c>
      <c r="M2" t="s">
        <v>70</v>
      </c>
      <c r="N2" t="s">
        <v>76</v>
      </c>
      <c r="O2">
        <v>5</v>
      </c>
      <c r="P2" t="s">
        <v>56</v>
      </c>
      <c r="Q2">
        <v>12</v>
      </c>
      <c r="R2" t="s">
        <v>73</v>
      </c>
      <c r="S2" t="s">
        <v>71</v>
      </c>
      <c r="T2" t="s">
        <v>77</v>
      </c>
      <c r="U2">
        <v>1000</v>
      </c>
      <c r="V2" t="s">
        <v>73</v>
      </c>
      <c r="W2">
        <v>1100</v>
      </c>
      <c r="X2" t="s">
        <v>72</v>
      </c>
      <c r="Y2">
        <v>1110</v>
      </c>
      <c r="Z2" t="s">
        <v>73</v>
      </c>
      <c r="AA2">
        <v>1111</v>
      </c>
      <c r="AB2" t="s">
        <v>74</v>
      </c>
      <c r="AC2">
        <v>1</v>
      </c>
      <c r="AD2" t="s">
        <v>75</v>
      </c>
      <c r="AE2" s="1">
        <v>8492637.0999999996</v>
      </c>
      <c r="AF2" s="1">
        <v>14346945</v>
      </c>
      <c r="AG2" s="1">
        <v>8492637.0999999996</v>
      </c>
      <c r="AH2" s="1">
        <v>8492637.0999999996</v>
      </c>
      <c r="AI2" s="1">
        <v>8492637.0999999996</v>
      </c>
      <c r="AJ2" s="1">
        <v>8492637.0999999996</v>
      </c>
      <c r="AK2" s="1">
        <v>8492637.0999999996</v>
      </c>
      <c r="AL2" s="1">
        <f t="shared" ref="AL2:AL11" si="0">AE2-AG2</f>
        <v>0</v>
      </c>
      <c r="AM2" s="1"/>
      <c r="AN2" s="1"/>
      <c r="AO2" s="1">
        <f>AM2-AN2</f>
        <v>0</v>
      </c>
      <c r="AP2" s="1">
        <f>AE2+AM2-AN2</f>
        <v>8492637.0999999996</v>
      </c>
      <c r="AQ2" s="1">
        <f t="shared" ref="AQ2:AQ65" si="1">AP2-AG2</f>
        <v>0</v>
      </c>
    </row>
    <row r="3" spans="1:43" x14ac:dyDescent="0.35">
      <c r="A3" t="s">
        <v>59</v>
      </c>
      <c r="B3" t="s">
        <v>65</v>
      </c>
      <c r="C3" t="s">
        <v>40</v>
      </c>
      <c r="D3" t="s">
        <v>49</v>
      </c>
      <c r="E3">
        <v>1</v>
      </c>
      <c r="F3" t="s">
        <v>41</v>
      </c>
      <c r="G3">
        <v>1.3</v>
      </c>
      <c r="H3" t="s">
        <v>42</v>
      </c>
      <c r="I3" t="s">
        <v>43</v>
      </c>
      <c r="J3" t="s">
        <v>44</v>
      </c>
      <c r="K3" t="s">
        <v>68</v>
      </c>
      <c r="L3" t="s">
        <v>69</v>
      </c>
      <c r="M3" t="s">
        <v>70</v>
      </c>
      <c r="N3" t="s">
        <v>76</v>
      </c>
      <c r="O3">
        <v>5</v>
      </c>
      <c r="P3" t="s">
        <v>56</v>
      </c>
      <c r="Q3">
        <v>66</v>
      </c>
      <c r="R3" t="s">
        <v>73</v>
      </c>
      <c r="S3" t="s">
        <v>94</v>
      </c>
      <c r="T3" t="s">
        <v>95</v>
      </c>
      <c r="U3">
        <v>1000</v>
      </c>
      <c r="V3" t="s">
        <v>73</v>
      </c>
      <c r="W3">
        <v>1100</v>
      </c>
      <c r="X3" t="s">
        <v>72</v>
      </c>
      <c r="Y3">
        <v>1110</v>
      </c>
      <c r="Z3" t="s">
        <v>73</v>
      </c>
      <c r="AA3">
        <v>1111</v>
      </c>
      <c r="AB3" t="s">
        <v>74</v>
      </c>
      <c r="AC3">
        <v>1</v>
      </c>
      <c r="AD3" t="s">
        <v>75</v>
      </c>
      <c r="AE3" s="1">
        <v>5454324.0999999996</v>
      </c>
      <c r="AF3" s="1">
        <v>0</v>
      </c>
      <c r="AG3" s="1">
        <v>2323413.6</v>
      </c>
      <c r="AH3" s="1">
        <v>2323413.6</v>
      </c>
      <c r="AI3" s="1">
        <v>2323413.6</v>
      </c>
      <c r="AJ3" s="1">
        <v>2323413.6</v>
      </c>
      <c r="AK3" s="1">
        <v>2323413.6</v>
      </c>
      <c r="AL3" s="1">
        <f t="shared" si="0"/>
        <v>3130910.4999999995</v>
      </c>
      <c r="AM3" s="1"/>
      <c r="AN3" s="1"/>
      <c r="AO3" s="1">
        <f t="shared" ref="AO3:AO66" si="2">AM3-AN3</f>
        <v>0</v>
      </c>
      <c r="AP3" s="1">
        <f t="shared" ref="AP3:AP66" si="3">AE3+AM3-AN3</f>
        <v>5454324.0999999996</v>
      </c>
      <c r="AQ3" s="1">
        <f t="shared" si="1"/>
        <v>3130910.4999999995</v>
      </c>
    </row>
    <row r="4" spans="1:43" x14ac:dyDescent="0.35">
      <c r="A4" t="s">
        <v>235</v>
      </c>
      <c r="B4" t="s">
        <v>240</v>
      </c>
      <c r="C4" t="s">
        <v>40</v>
      </c>
      <c r="D4" t="s">
        <v>49</v>
      </c>
      <c r="E4">
        <v>1</v>
      </c>
      <c r="F4" t="s">
        <v>41</v>
      </c>
      <c r="G4">
        <v>1.3</v>
      </c>
      <c r="H4" t="s">
        <v>42</v>
      </c>
      <c r="I4" t="s">
        <v>43</v>
      </c>
      <c r="J4" t="s">
        <v>44</v>
      </c>
      <c r="K4" t="s">
        <v>68</v>
      </c>
      <c r="L4" t="s">
        <v>69</v>
      </c>
      <c r="M4" t="s">
        <v>70</v>
      </c>
      <c r="N4" t="s">
        <v>76</v>
      </c>
      <c r="O4">
        <v>5</v>
      </c>
      <c r="P4" t="s">
        <v>56</v>
      </c>
      <c r="Q4">
        <v>66</v>
      </c>
      <c r="R4" t="s">
        <v>73</v>
      </c>
      <c r="S4" t="s">
        <v>94</v>
      </c>
      <c r="T4" t="s">
        <v>95</v>
      </c>
      <c r="U4">
        <v>1000</v>
      </c>
      <c r="V4" t="s">
        <v>73</v>
      </c>
      <c r="W4">
        <v>1100</v>
      </c>
      <c r="X4" t="s">
        <v>72</v>
      </c>
      <c r="Y4">
        <v>1110</v>
      </c>
      <c r="Z4" t="s">
        <v>73</v>
      </c>
      <c r="AA4">
        <v>1111</v>
      </c>
      <c r="AB4" t="s">
        <v>74</v>
      </c>
      <c r="AC4">
        <v>1</v>
      </c>
      <c r="AD4" t="s">
        <v>75</v>
      </c>
      <c r="AE4" s="1">
        <v>400000</v>
      </c>
      <c r="AF4" s="1">
        <v>0</v>
      </c>
      <c r="AG4" s="1">
        <v>0</v>
      </c>
      <c r="AH4" s="1">
        <v>0</v>
      </c>
      <c r="AI4" s="1">
        <v>0</v>
      </c>
      <c r="AJ4" s="1">
        <v>0</v>
      </c>
      <c r="AK4" s="1">
        <v>0</v>
      </c>
      <c r="AL4" s="1">
        <f t="shared" si="0"/>
        <v>400000</v>
      </c>
      <c r="AM4" s="1"/>
      <c r="AN4" s="1"/>
      <c r="AO4" s="1">
        <f t="shared" si="2"/>
        <v>0</v>
      </c>
      <c r="AP4" s="1">
        <f t="shared" si="3"/>
        <v>400000</v>
      </c>
      <c r="AQ4" s="1">
        <f t="shared" si="1"/>
        <v>400000</v>
      </c>
    </row>
    <row r="5" spans="1:43" x14ac:dyDescent="0.35">
      <c r="A5" t="s">
        <v>59</v>
      </c>
      <c r="B5" t="s">
        <v>65</v>
      </c>
      <c r="C5" t="s">
        <v>40</v>
      </c>
      <c r="D5" t="s">
        <v>49</v>
      </c>
      <c r="E5">
        <v>1</v>
      </c>
      <c r="F5" t="s">
        <v>41</v>
      </c>
      <c r="G5">
        <v>1.3</v>
      </c>
      <c r="H5" t="s">
        <v>42</v>
      </c>
      <c r="I5" t="s">
        <v>43</v>
      </c>
      <c r="J5" t="s">
        <v>44</v>
      </c>
      <c r="K5" t="s">
        <v>68</v>
      </c>
      <c r="L5" t="s">
        <v>69</v>
      </c>
      <c r="M5" t="s">
        <v>70</v>
      </c>
      <c r="N5" t="s">
        <v>76</v>
      </c>
      <c r="O5">
        <v>5</v>
      </c>
      <c r="P5" t="s">
        <v>56</v>
      </c>
      <c r="Q5">
        <v>12</v>
      </c>
      <c r="R5" t="s">
        <v>73</v>
      </c>
      <c r="S5" t="s">
        <v>71</v>
      </c>
      <c r="T5" t="s">
        <v>77</v>
      </c>
      <c r="U5">
        <v>1000</v>
      </c>
      <c r="V5" t="s">
        <v>73</v>
      </c>
      <c r="W5">
        <v>1100</v>
      </c>
      <c r="X5" t="s">
        <v>72</v>
      </c>
      <c r="Y5">
        <v>1130</v>
      </c>
      <c r="Z5" t="s">
        <v>73</v>
      </c>
      <c r="AA5">
        <v>1131</v>
      </c>
      <c r="AB5" t="s">
        <v>78</v>
      </c>
      <c r="AC5">
        <v>1</v>
      </c>
      <c r="AD5" t="s">
        <v>75</v>
      </c>
      <c r="AE5" s="1">
        <v>391584817.69999999</v>
      </c>
      <c r="AF5" s="1">
        <v>669497019</v>
      </c>
      <c r="AG5" s="1">
        <v>391529292.26999998</v>
      </c>
      <c r="AH5" s="1">
        <v>391529292.26999998</v>
      </c>
      <c r="AI5" s="1">
        <v>391529292.26999998</v>
      </c>
      <c r="AJ5" s="1">
        <v>391520497.05000001</v>
      </c>
      <c r="AK5" s="1">
        <v>391520497.05000001</v>
      </c>
      <c r="AL5" s="1">
        <f t="shared" si="0"/>
        <v>55525.430000007153</v>
      </c>
      <c r="AM5" s="1"/>
      <c r="AN5" s="1"/>
      <c r="AO5" s="1">
        <f t="shared" si="2"/>
        <v>0</v>
      </c>
      <c r="AP5" s="1">
        <f t="shared" si="3"/>
        <v>391584817.69999999</v>
      </c>
      <c r="AQ5" s="1">
        <f t="shared" si="1"/>
        <v>55525.430000007153</v>
      </c>
    </row>
    <row r="6" spans="1:43" x14ac:dyDescent="0.35">
      <c r="A6" t="s">
        <v>59</v>
      </c>
      <c r="B6" t="s">
        <v>65</v>
      </c>
      <c r="C6" t="s">
        <v>40</v>
      </c>
      <c r="D6" t="s">
        <v>49</v>
      </c>
      <c r="E6">
        <v>1</v>
      </c>
      <c r="F6" t="s">
        <v>41</v>
      </c>
      <c r="G6">
        <v>1.3</v>
      </c>
      <c r="H6" t="s">
        <v>42</v>
      </c>
      <c r="I6" t="s">
        <v>43</v>
      </c>
      <c r="J6" t="s">
        <v>44</v>
      </c>
      <c r="K6" t="s">
        <v>68</v>
      </c>
      <c r="L6" t="s">
        <v>69</v>
      </c>
      <c r="M6" t="s">
        <v>70</v>
      </c>
      <c r="N6" t="s">
        <v>76</v>
      </c>
      <c r="O6">
        <v>5</v>
      </c>
      <c r="P6" t="s">
        <v>56</v>
      </c>
      <c r="Q6">
        <v>66</v>
      </c>
      <c r="R6" t="s">
        <v>73</v>
      </c>
      <c r="S6" t="s">
        <v>94</v>
      </c>
      <c r="T6" t="s">
        <v>95</v>
      </c>
      <c r="U6">
        <v>1000</v>
      </c>
      <c r="V6" t="s">
        <v>73</v>
      </c>
      <c r="W6">
        <v>1100</v>
      </c>
      <c r="X6" t="s">
        <v>72</v>
      </c>
      <c r="Y6">
        <v>1130</v>
      </c>
      <c r="Z6" t="s">
        <v>73</v>
      </c>
      <c r="AA6">
        <v>1131</v>
      </c>
      <c r="AB6" t="s">
        <v>78</v>
      </c>
      <c r="AC6">
        <v>1</v>
      </c>
      <c r="AD6" t="s">
        <v>75</v>
      </c>
      <c r="AE6" s="1">
        <v>240706488.65000001</v>
      </c>
      <c r="AF6" s="1">
        <v>0</v>
      </c>
      <c r="AG6" s="1">
        <v>106897887.06</v>
      </c>
      <c r="AH6" s="1">
        <v>106897887.06</v>
      </c>
      <c r="AI6" s="1">
        <v>106897887.06</v>
      </c>
      <c r="AJ6" s="1">
        <v>106893268.23999999</v>
      </c>
      <c r="AK6" s="1">
        <v>106893268.23999999</v>
      </c>
      <c r="AL6" s="1">
        <f t="shared" si="0"/>
        <v>133808601.59</v>
      </c>
      <c r="AM6" s="1">
        <v>35000000</v>
      </c>
      <c r="AN6" s="1">
        <v>0</v>
      </c>
      <c r="AO6" s="1">
        <f t="shared" si="2"/>
        <v>35000000</v>
      </c>
      <c r="AP6" s="1">
        <f t="shared" si="3"/>
        <v>275706488.64999998</v>
      </c>
      <c r="AQ6" s="1">
        <f t="shared" si="1"/>
        <v>168808601.58999997</v>
      </c>
    </row>
    <row r="7" spans="1:43" x14ac:dyDescent="0.35">
      <c r="A7" t="s">
        <v>59</v>
      </c>
      <c r="B7" t="s">
        <v>65</v>
      </c>
      <c r="C7" t="s">
        <v>40</v>
      </c>
      <c r="D7" t="s">
        <v>49</v>
      </c>
      <c r="E7">
        <v>1</v>
      </c>
      <c r="F7" t="s">
        <v>41</v>
      </c>
      <c r="G7">
        <v>1.7</v>
      </c>
      <c r="H7" t="s">
        <v>96</v>
      </c>
      <c r="I7" t="s">
        <v>97</v>
      </c>
      <c r="J7" t="s">
        <v>98</v>
      </c>
      <c r="K7" t="s">
        <v>99</v>
      </c>
      <c r="L7" t="s">
        <v>100</v>
      </c>
      <c r="M7" t="s">
        <v>70</v>
      </c>
      <c r="N7" t="s">
        <v>76</v>
      </c>
      <c r="O7">
        <v>6</v>
      </c>
      <c r="P7" t="s">
        <v>101</v>
      </c>
      <c r="Q7">
        <v>10</v>
      </c>
      <c r="R7" t="s">
        <v>102</v>
      </c>
      <c r="S7" t="s">
        <v>71</v>
      </c>
      <c r="T7" t="s">
        <v>77</v>
      </c>
      <c r="U7">
        <v>1000</v>
      </c>
      <c r="V7" t="s">
        <v>73</v>
      </c>
      <c r="W7">
        <v>1100</v>
      </c>
      <c r="X7" t="s">
        <v>72</v>
      </c>
      <c r="Y7">
        <v>1130</v>
      </c>
      <c r="Z7" t="s">
        <v>73</v>
      </c>
      <c r="AA7">
        <v>1131</v>
      </c>
      <c r="AB7" t="s">
        <v>78</v>
      </c>
      <c r="AC7">
        <v>3</v>
      </c>
      <c r="AD7" t="s">
        <v>91</v>
      </c>
      <c r="AE7" s="1">
        <v>37478348.009999998</v>
      </c>
      <c r="AF7" s="1">
        <v>0</v>
      </c>
      <c r="AG7" s="1">
        <v>37478348.009999998</v>
      </c>
      <c r="AH7" s="1">
        <v>37478348.009999998</v>
      </c>
      <c r="AI7" s="1">
        <v>37478348.009999998</v>
      </c>
      <c r="AJ7" s="1">
        <v>37478348.009999998</v>
      </c>
      <c r="AK7" s="1">
        <v>37478348.009999998</v>
      </c>
      <c r="AL7" s="1">
        <f t="shared" si="0"/>
        <v>0</v>
      </c>
      <c r="AM7" s="1"/>
      <c r="AN7" s="1"/>
      <c r="AO7" s="1">
        <f t="shared" si="2"/>
        <v>0</v>
      </c>
      <c r="AP7" s="1">
        <f t="shared" si="3"/>
        <v>37478348.009999998</v>
      </c>
      <c r="AQ7" s="1">
        <f t="shared" si="1"/>
        <v>0</v>
      </c>
    </row>
    <row r="8" spans="1:43" x14ac:dyDescent="0.35">
      <c r="A8" t="s">
        <v>59</v>
      </c>
      <c r="B8" t="s">
        <v>65</v>
      </c>
      <c r="C8" t="s">
        <v>40</v>
      </c>
      <c r="D8" t="s">
        <v>49</v>
      </c>
      <c r="E8">
        <v>1</v>
      </c>
      <c r="F8" t="s">
        <v>41</v>
      </c>
      <c r="G8">
        <v>1.7</v>
      </c>
      <c r="H8" t="s">
        <v>96</v>
      </c>
      <c r="I8" t="s">
        <v>97</v>
      </c>
      <c r="J8" t="s">
        <v>98</v>
      </c>
      <c r="K8" t="s">
        <v>99</v>
      </c>
      <c r="L8" t="s">
        <v>100</v>
      </c>
      <c r="M8" t="s">
        <v>70</v>
      </c>
      <c r="N8" t="s">
        <v>76</v>
      </c>
      <c r="O8">
        <v>6</v>
      </c>
      <c r="P8" t="s">
        <v>101</v>
      </c>
      <c r="Q8">
        <v>67</v>
      </c>
      <c r="R8" t="s">
        <v>102</v>
      </c>
      <c r="S8" t="s">
        <v>94</v>
      </c>
      <c r="T8" t="s">
        <v>95</v>
      </c>
      <c r="U8">
        <v>1000</v>
      </c>
      <c r="V8" t="s">
        <v>73</v>
      </c>
      <c r="W8">
        <v>1100</v>
      </c>
      <c r="X8" t="s">
        <v>72</v>
      </c>
      <c r="Y8">
        <v>1130</v>
      </c>
      <c r="Z8" t="s">
        <v>73</v>
      </c>
      <c r="AA8">
        <v>1131</v>
      </c>
      <c r="AB8" t="s">
        <v>78</v>
      </c>
      <c r="AC8">
        <v>3</v>
      </c>
      <c r="AD8" t="s">
        <v>91</v>
      </c>
      <c r="AE8" s="1">
        <v>69842860.419999987</v>
      </c>
      <c r="AF8" s="1">
        <v>0</v>
      </c>
      <c r="AG8" s="1">
        <v>30182368.84</v>
      </c>
      <c r="AH8" s="1">
        <v>30182368.84</v>
      </c>
      <c r="AI8" s="1">
        <v>30182368.84</v>
      </c>
      <c r="AJ8" s="1">
        <v>30182368.84</v>
      </c>
      <c r="AK8" s="1">
        <v>30182368.84</v>
      </c>
      <c r="AL8" s="1">
        <f t="shared" si="0"/>
        <v>39660491.579999983</v>
      </c>
      <c r="AM8" s="1"/>
      <c r="AN8" s="1"/>
      <c r="AO8" s="1">
        <f t="shared" si="2"/>
        <v>0</v>
      </c>
      <c r="AP8" s="1">
        <f t="shared" si="3"/>
        <v>69842860.419999987</v>
      </c>
      <c r="AQ8" s="1">
        <f t="shared" si="1"/>
        <v>39660491.579999983</v>
      </c>
    </row>
    <row r="9" spans="1:43" x14ac:dyDescent="0.35">
      <c r="A9" t="s">
        <v>125</v>
      </c>
      <c r="B9" t="s">
        <v>130</v>
      </c>
      <c r="C9" t="s">
        <v>40</v>
      </c>
      <c r="D9" t="s">
        <v>49</v>
      </c>
      <c r="E9">
        <v>1</v>
      </c>
      <c r="F9" t="s">
        <v>41</v>
      </c>
      <c r="G9">
        <v>1.7</v>
      </c>
      <c r="H9" t="s">
        <v>96</v>
      </c>
      <c r="I9" t="s">
        <v>97</v>
      </c>
      <c r="J9" t="s">
        <v>98</v>
      </c>
      <c r="K9" t="s">
        <v>99</v>
      </c>
      <c r="L9" t="s">
        <v>100</v>
      </c>
      <c r="M9" t="s">
        <v>70</v>
      </c>
      <c r="N9" t="s">
        <v>76</v>
      </c>
      <c r="O9">
        <v>6</v>
      </c>
      <c r="P9" t="s">
        <v>101</v>
      </c>
      <c r="Q9">
        <v>10</v>
      </c>
      <c r="R9" t="s">
        <v>102</v>
      </c>
      <c r="S9" t="s">
        <v>71</v>
      </c>
      <c r="T9" t="s">
        <v>77</v>
      </c>
      <c r="U9">
        <v>1000</v>
      </c>
      <c r="V9" t="s">
        <v>73</v>
      </c>
      <c r="W9">
        <v>1100</v>
      </c>
      <c r="X9" t="s">
        <v>72</v>
      </c>
      <c r="Y9">
        <v>1130</v>
      </c>
      <c r="Z9" t="s">
        <v>73</v>
      </c>
      <c r="AA9">
        <v>1131</v>
      </c>
      <c r="AB9" t="s">
        <v>78</v>
      </c>
      <c r="AC9">
        <v>3</v>
      </c>
      <c r="AD9" t="s">
        <v>91</v>
      </c>
      <c r="AE9" s="1">
        <v>75459130.170000002</v>
      </c>
      <c r="AF9" s="1">
        <v>213089057</v>
      </c>
      <c r="AG9" s="1">
        <v>75459130.170000002</v>
      </c>
      <c r="AH9" s="1">
        <v>75459130.170000002</v>
      </c>
      <c r="AI9" s="1">
        <v>75459130.170000002</v>
      </c>
      <c r="AJ9" s="1">
        <v>75459130.170000002</v>
      </c>
      <c r="AK9" s="1">
        <v>75459130.170000002</v>
      </c>
      <c r="AL9" s="1">
        <f t="shared" si="0"/>
        <v>0</v>
      </c>
      <c r="AM9" s="1"/>
      <c r="AN9" s="1"/>
      <c r="AO9" s="1">
        <f t="shared" si="2"/>
        <v>0</v>
      </c>
      <c r="AP9" s="1">
        <f t="shared" si="3"/>
        <v>75459130.170000002</v>
      </c>
      <c r="AQ9" s="1">
        <f t="shared" si="1"/>
        <v>0</v>
      </c>
    </row>
    <row r="10" spans="1:43" x14ac:dyDescent="0.35">
      <c r="A10" t="s">
        <v>125</v>
      </c>
      <c r="B10" t="s">
        <v>130</v>
      </c>
      <c r="C10" t="s">
        <v>40</v>
      </c>
      <c r="D10" t="s">
        <v>49</v>
      </c>
      <c r="E10">
        <v>1</v>
      </c>
      <c r="F10" t="s">
        <v>41</v>
      </c>
      <c r="G10">
        <v>1.7</v>
      </c>
      <c r="H10" t="s">
        <v>96</v>
      </c>
      <c r="I10" t="s">
        <v>97</v>
      </c>
      <c r="J10" t="s">
        <v>98</v>
      </c>
      <c r="K10" t="s">
        <v>99</v>
      </c>
      <c r="L10" t="s">
        <v>100</v>
      </c>
      <c r="M10" t="s">
        <v>70</v>
      </c>
      <c r="N10" t="s">
        <v>76</v>
      </c>
      <c r="O10">
        <v>6</v>
      </c>
      <c r="P10" t="s">
        <v>101</v>
      </c>
      <c r="Q10">
        <v>67</v>
      </c>
      <c r="R10" t="s">
        <v>102</v>
      </c>
      <c r="S10" t="s">
        <v>94</v>
      </c>
      <c r="T10" t="s">
        <v>95</v>
      </c>
      <c r="U10">
        <v>1000</v>
      </c>
      <c r="V10" t="s">
        <v>73</v>
      </c>
      <c r="W10">
        <v>1100</v>
      </c>
      <c r="X10" t="s">
        <v>72</v>
      </c>
      <c r="Y10">
        <v>1130</v>
      </c>
      <c r="Z10" t="s">
        <v>73</v>
      </c>
      <c r="AA10">
        <v>1131</v>
      </c>
      <c r="AB10" t="s">
        <v>78</v>
      </c>
      <c r="AC10">
        <v>3</v>
      </c>
      <c r="AD10" t="s">
        <v>91</v>
      </c>
      <c r="AE10" s="1">
        <v>16685283.300000008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f t="shared" si="0"/>
        <v>16685283.300000008</v>
      </c>
      <c r="AM10" s="1"/>
      <c r="AN10" s="1"/>
      <c r="AO10" s="1">
        <f t="shared" si="2"/>
        <v>0</v>
      </c>
      <c r="AP10" s="1">
        <f t="shared" si="3"/>
        <v>16685283.300000008</v>
      </c>
      <c r="AQ10" s="1">
        <f t="shared" si="1"/>
        <v>16685283.300000008</v>
      </c>
    </row>
    <row r="11" spans="1:43" x14ac:dyDescent="0.35">
      <c r="A11" t="s">
        <v>235</v>
      </c>
      <c r="B11" t="s">
        <v>240</v>
      </c>
      <c r="C11" t="s">
        <v>40</v>
      </c>
      <c r="D11" t="s">
        <v>49</v>
      </c>
      <c r="E11">
        <v>1</v>
      </c>
      <c r="F11" t="s">
        <v>41</v>
      </c>
      <c r="G11">
        <v>1.3</v>
      </c>
      <c r="H11" t="s">
        <v>42</v>
      </c>
      <c r="I11" t="s">
        <v>43</v>
      </c>
      <c r="J11" t="s">
        <v>44</v>
      </c>
      <c r="K11" t="s">
        <v>68</v>
      </c>
      <c r="L11" t="s">
        <v>69</v>
      </c>
      <c r="M11" t="s">
        <v>70</v>
      </c>
      <c r="N11" t="s">
        <v>76</v>
      </c>
      <c r="O11">
        <v>5</v>
      </c>
      <c r="P11" t="s">
        <v>56</v>
      </c>
      <c r="Q11">
        <v>66</v>
      </c>
      <c r="R11" t="s">
        <v>73</v>
      </c>
      <c r="S11" t="s">
        <v>94</v>
      </c>
      <c r="T11" t="s">
        <v>95</v>
      </c>
      <c r="U11">
        <v>1000</v>
      </c>
      <c r="V11" t="s">
        <v>73</v>
      </c>
      <c r="W11">
        <v>1100</v>
      </c>
      <c r="X11" t="s">
        <v>72</v>
      </c>
      <c r="Y11">
        <v>1130</v>
      </c>
      <c r="Z11" t="s">
        <v>73</v>
      </c>
      <c r="AA11">
        <v>1131</v>
      </c>
      <c r="AB11" t="s">
        <v>78</v>
      </c>
      <c r="AC11">
        <v>1</v>
      </c>
      <c r="AD11" t="s">
        <v>75</v>
      </c>
      <c r="AE11" s="1">
        <v>35000000</v>
      </c>
      <c r="AF11" s="1">
        <v>0</v>
      </c>
      <c r="AG11" s="1">
        <v>-12150.4</v>
      </c>
      <c r="AH11" s="1">
        <v>-12150.4</v>
      </c>
      <c r="AI11" s="1">
        <v>-12150.4</v>
      </c>
      <c r="AJ11" s="1">
        <v>-12150.4</v>
      </c>
      <c r="AK11" s="1">
        <v>-12150.4</v>
      </c>
      <c r="AL11" s="1">
        <f t="shared" si="0"/>
        <v>35012150.399999999</v>
      </c>
      <c r="AM11" s="1">
        <v>0</v>
      </c>
      <c r="AN11" s="1">
        <v>35000000</v>
      </c>
      <c r="AO11" s="1">
        <f t="shared" si="2"/>
        <v>-35000000</v>
      </c>
      <c r="AP11" s="1">
        <f t="shared" si="3"/>
        <v>0</v>
      </c>
      <c r="AQ11" s="1">
        <f t="shared" si="1"/>
        <v>12150.4</v>
      </c>
    </row>
    <row r="12" spans="1:43" x14ac:dyDescent="0.35">
      <c r="A12" t="s">
        <v>139</v>
      </c>
      <c r="B12" t="s">
        <v>145</v>
      </c>
      <c r="C12" t="s">
        <v>134</v>
      </c>
      <c r="D12" t="s">
        <v>49</v>
      </c>
      <c r="E12">
        <v>1</v>
      </c>
      <c r="F12" t="s">
        <v>41</v>
      </c>
      <c r="G12">
        <v>1.3</v>
      </c>
      <c r="H12" t="s">
        <v>42</v>
      </c>
      <c r="I12" t="s">
        <v>43</v>
      </c>
      <c r="J12" t="s">
        <v>44</v>
      </c>
      <c r="K12" t="s">
        <v>68</v>
      </c>
      <c r="L12" t="s">
        <v>69</v>
      </c>
      <c r="M12" t="s">
        <v>70</v>
      </c>
      <c r="N12" t="s">
        <v>76</v>
      </c>
      <c r="O12">
        <v>5</v>
      </c>
      <c r="P12" t="s">
        <v>56</v>
      </c>
      <c r="Q12">
        <v>66</v>
      </c>
      <c r="R12" t="s">
        <v>73</v>
      </c>
      <c r="S12" t="s">
        <v>94</v>
      </c>
      <c r="T12" t="s">
        <v>95</v>
      </c>
      <c r="U12">
        <v>1000</v>
      </c>
      <c r="V12" t="s">
        <v>73</v>
      </c>
      <c r="W12">
        <v>1200</v>
      </c>
      <c r="X12" t="s">
        <v>79</v>
      </c>
      <c r="Y12">
        <v>1210</v>
      </c>
      <c r="Z12" t="s">
        <v>73</v>
      </c>
      <c r="AA12">
        <v>1211</v>
      </c>
      <c r="AB12" t="s">
        <v>334</v>
      </c>
      <c r="AC12">
        <v>60</v>
      </c>
      <c r="AD12" t="s">
        <v>151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210000</v>
      </c>
      <c r="AN12" s="1">
        <v>0</v>
      </c>
      <c r="AO12" s="1">
        <f t="shared" si="2"/>
        <v>210000</v>
      </c>
      <c r="AP12" s="1">
        <f t="shared" si="3"/>
        <v>210000</v>
      </c>
      <c r="AQ12" s="1">
        <f t="shared" si="1"/>
        <v>210000</v>
      </c>
    </row>
    <row r="13" spans="1:43" x14ac:dyDescent="0.35">
      <c r="A13" t="s">
        <v>139</v>
      </c>
      <c r="B13" t="s">
        <v>145</v>
      </c>
      <c r="C13" t="s">
        <v>134</v>
      </c>
      <c r="D13" t="s">
        <v>49</v>
      </c>
      <c r="E13">
        <v>2</v>
      </c>
      <c r="F13" t="s">
        <v>105</v>
      </c>
      <c r="G13">
        <v>2.7</v>
      </c>
      <c r="H13" t="s">
        <v>160</v>
      </c>
      <c r="I13" t="s">
        <v>161</v>
      </c>
      <c r="J13" t="s">
        <v>160</v>
      </c>
      <c r="K13" t="s">
        <v>162</v>
      </c>
      <c r="L13" t="s">
        <v>163</v>
      </c>
      <c r="M13" t="s">
        <v>164</v>
      </c>
      <c r="N13" t="s">
        <v>166</v>
      </c>
      <c r="O13">
        <v>0</v>
      </c>
      <c r="P13" t="s">
        <v>167</v>
      </c>
      <c r="Q13">
        <v>65</v>
      </c>
      <c r="R13" t="s">
        <v>168</v>
      </c>
      <c r="S13" t="s">
        <v>165</v>
      </c>
      <c r="T13" t="s">
        <v>169</v>
      </c>
      <c r="U13">
        <v>2000</v>
      </c>
      <c r="V13" t="s">
        <v>148</v>
      </c>
      <c r="W13">
        <v>2100</v>
      </c>
      <c r="X13" t="s">
        <v>147</v>
      </c>
      <c r="Y13">
        <v>2140</v>
      </c>
      <c r="Z13" t="s">
        <v>148</v>
      </c>
      <c r="AA13">
        <v>2141</v>
      </c>
      <c r="AB13" t="s">
        <v>150</v>
      </c>
      <c r="AC13">
        <v>60</v>
      </c>
      <c r="AD13" t="s">
        <v>151</v>
      </c>
      <c r="AE13" s="1">
        <v>2500</v>
      </c>
      <c r="AF13" s="1">
        <v>0</v>
      </c>
      <c r="AG13" s="1">
        <v>1260.54</v>
      </c>
      <c r="AH13" s="1">
        <v>0</v>
      </c>
      <c r="AI13" s="1">
        <v>0</v>
      </c>
      <c r="AJ13" s="1">
        <v>0</v>
      </c>
      <c r="AK13" s="1">
        <v>0</v>
      </c>
      <c r="AL13" s="1">
        <f t="shared" ref="AL13:AL44" si="4">AE13-AG13</f>
        <v>1239.46</v>
      </c>
      <c r="AM13" s="1"/>
      <c r="AN13" s="1"/>
      <c r="AO13" s="1">
        <f t="shared" si="2"/>
        <v>0</v>
      </c>
      <c r="AP13" s="1">
        <f t="shared" si="3"/>
        <v>2500</v>
      </c>
      <c r="AQ13" s="1">
        <f t="shared" si="1"/>
        <v>1239.46</v>
      </c>
    </row>
    <row r="14" spans="1:43" x14ac:dyDescent="0.35">
      <c r="A14" t="s">
        <v>235</v>
      </c>
      <c r="B14" t="s">
        <v>240</v>
      </c>
      <c r="C14" t="s">
        <v>40</v>
      </c>
      <c r="D14" t="s">
        <v>49</v>
      </c>
      <c r="E14">
        <v>1</v>
      </c>
      <c r="F14" t="s">
        <v>41</v>
      </c>
      <c r="G14">
        <v>1.3</v>
      </c>
      <c r="H14" t="s">
        <v>42</v>
      </c>
      <c r="I14" t="s">
        <v>43</v>
      </c>
      <c r="J14" t="s">
        <v>44</v>
      </c>
      <c r="K14" t="s">
        <v>68</v>
      </c>
      <c r="L14" t="s">
        <v>69</v>
      </c>
      <c r="M14" t="s">
        <v>70</v>
      </c>
      <c r="N14" t="s">
        <v>76</v>
      </c>
      <c r="O14">
        <v>5</v>
      </c>
      <c r="P14" t="s">
        <v>56</v>
      </c>
      <c r="Q14">
        <v>12</v>
      </c>
      <c r="R14" t="s">
        <v>73</v>
      </c>
      <c r="S14" t="s">
        <v>71</v>
      </c>
      <c r="T14" t="s">
        <v>77</v>
      </c>
      <c r="U14">
        <v>1000</v>
      </c>
      <c r="V14" t="s">
        <v>73</v>
      </c>
      <c r="W14">
        <v>1200</v>
      </c>
      <c r="X14" t="s">
        <v>79</v>
      </c>
      <c r="Y14">
        <v>1210</v>
      </c>
      <c r="Z14" t="s">
        <v>73</v>
      </c>
      <c r="AA14">
        <v>1211</v>
      </c>
      <c r="AB14" t="s">
        <v>334</v>
      </c>
      <c r="AC14">
        <v>2</v>
      </c>
      <c r="AD14" t="s">
        <v>81</v>
      </c>
      <c r="AE14" s="1">
        <v>949002.65</v>
      </c>
      <c r="AF14" s="1">
        <v>6052682</v>
      </c>
      <c r="AG14" s="1">
        <v>949002.65</v>
      </c>
      <c r="AH14" s="1">
        <v>949002.65</v>
      </c>
      <c r="AI14" s="1">
        <v>949002.65</v>
      </c>
      <c r="AJ14" s="1">
        <v>949002.65</v>
      </c>
      <c r="AK14" s="1">
        <v>949002.65</v>
      </c>
      <c r="AL14" s="1">
        <f t="shared" si="4"/>
        <v>0</v>
      </c>
      <c r="AM14" s="1"/>
      <c r="AN14" s="1"/>
      <c r="AO14" s="1">
        <f t="shared" si="2"/>
        <v>0</v>
      </c>
      <c r="AP14" s="1">
        <f t="shared" si="3"/>
        <v>949002.65</v>
      </c>
      <c r="AQ14" s="1">
        <f t="shared" si="1"/>
        <v>0</v>
      </c>
    </row>
    <row r="15" spans="1:43" x14ac:dyDescent="0.35">
      <c r="A15" t="s">
        <v>235</v>
      </c>
      <c r="B15" t="s">
        <v>240</v>
      </c>
      <c r="C15" t="s">
        <v>40</v>
      </c>
      <c r="D15" t="s">
        <v>49</v>
      </c>
      <c r="E15">
        <v>1</v>
      </c>
      <c r="F15" t="s">
        <v>41</v>
      </c>
      <c r="G15">
        <v>1.3</v>
      </c>
      <c r="H15" t="s">
        <v>42</v>
      </c>
      <c r="I15" t="s">
        <v>43</v>
      </c>
      <c r="J15" t="s">
        <v>44</v>
      </c>
      <c r="K15" t="s">
        <v>68</v>
      </c>
      <c r="L15" t="s">
        <v>69</v>
      </c>
      <c r="M15" t="s">
        <v>70</v>
      </c>
      <c r="N15" t="s">
        <v>76</v>
      </c>
      <c r="O15">
        <v>5</v>
      </c>
      <c r="P15" t="s">
        <v>56</v>
      </c>
      <c r="Q15">
        <v>66</v>
      </c>
      <c r="R15" t="s">
        <v>73</v>
      </c>
      <c r="S15" t="s">
        <v>94</v>
      </c>
      <c r="T15" t="s">
        <v>95</v>
      </c>
      <c r="U15">
        <v>1000</v>
      </c>
      <c r="V15" t="s">
        <v>73</v>
      </c>
      <c r="W15">
        <v>1200</v>
      </c>
      <c r="X15" t="s">
        <v>79</v>
      </c>
      <c r="Y15">
        <v>1210</v>
      </c>
      <c r="Z15" t="s">
        <v>73</v>
      </c>
      <c r="AA15">
        <v>1211</v>
      </c>
      <c r="AB15" t="s">
        <v>334</v>
      </c>
      <c r="AC15">
        <v>2</v>
      </c>
      <c r="AD15" t="s">
        <v>81</v>
      </c>
      <c r="AE15" s="1">
        <v>7103679.3499999996</v>
      </c>
      <c r="AF15" s="1">
        <v>0</v>
      </c>
      <c r="AG15" s="1">
        <v>1611353.32</v>
      </c>
      <c r="AH15" s="1">
        <v>1611353.32</v>
      </c>
      <c r="AI15" s="1">
        <v>1611353.32</v>
      </c>
      <c r="AJ15" s="1">
        <v>1611353.32</v>
      </c>
      <c r="AK15" s="1">
        <v>1611353.32</v>
      </c>
      <c r="AL15" s="1">
        <f t="shared" si="4"/>
        <v>5492326.0299999993</v>
      </c>
      <c r="AM15" s="1"/>
      <c r="AN15" s="1"/>
      <c r="AO15" s="1">
        <f t="shared" si="2"/>
        <v>0</v>
      </c>
      <c r="AP15" s="1">
        <f t="shared" si="3"/>
        <v>7103679.3499999996</v>
      </c>
      <c r="AQ15" s="1">
        <f t="shared" si="1"/>
        <v>5492326.0299999993</v>
      </c>
    </row>
    <row r="16" spans="1:43" x14ac:dyDescent="0.35">
      <c r="A16" t="s">
        <v>59</v>
      </c>
      <c r="B16" t="s">
        <v>65</v>
      </c>
      <c r="C16" t="s">
        <v>40</v>
      </c>
      <c r="D16" t="s">
        <v>49</v>
      </c>
      <c r="E16">
        <v>1</v>
      </c>
      <c r="F16" t="s">
        <v>41</v>
      </c>
      <c r="G16">
        <v>1.3</v>
      </c>
      <c r="H16" t="s">
        <v>42</v>
      </c>
      <c r="I16" t="s">
        <v>43</v>
      </c>
      <c r="J16" t="s">
        <v>44</v>
      </c>
      <c r="K16" t="s">
        <v>68</v>
      </c>
      <c r="L16" t="s">
        <v>69</v>
      </c>
      <c r="M16" t="s">
        <v>70</v>
      </c>
      <c r="N16" t="s">
        <v>76</v>
      </c>
      <c r="O16">
        <v>5</v>
      </c>
      <c r="P16" t="s">
        <v>56</v>
      </c>
      <c r="Q16">
        <v>12</v>
      </c>
      <c r="R16" t="s">
        <v>73</v>
      </c>
      <c r="S16" t="s">
        <v>71</v>
      </c>
      <c r="T16" t="s">
        <v>77</v>
      </c>
      <c r="U16">
        <v>1000</v>
      </c>
      <c r="V16" t="s">
        <v>73</v>
      </c>
      <c r="W16">
        <v>1200</v>
      </c>
      <c r="X16" t="s">
        <v>79</v>
      </c>
      <c r="Y16">
        <v>1220</v>
      </c>
      <c r="Z16" t="s">
        <v>73</v>
      </c>
      <c r="AA16">
        <v>1221</v>
      </c>
      <c r="AB16" t="s">
        <v>80</v>
      </c>
      <c r="AC16">
        <v>2</v>
      </c>
      <c r="AD16" t="s">
        <v>81</v>
      </c>
      <c r="AE16" s="1">
        <v>19150970.760000002</v>
      </c>
      <c r="AF16" s="1">
        <v>1237440.08</v>
      </c>
      <c r="AG16" s="1">
        <v>19150970.760000002</v>
      </c>
      <c r="AH16" s="1">
        <v>19150970.760000002</v>
      </c>
      <c r="AI16" s="1">
        <v>19150970.760000002</v>
      </c>
      <c r="AJ16" s="1">
        <v>19150970.760000002</v>
      </c>
      <c r="AK16" s="1">
        <v>19150970.760000002</v>
      </c>
      <c r="AL16" s="1">
        <f t="shared" si="4"/>
        <v>0</v>
      </c>
      <c r="AM16" s="1"/>
      <c r="AN16" s="1"/>
      <c r="AO16" s="1">
        <f t="shared" si="2"/>
        <v>0</v>
      </c>
      <c r="AP16" s="1">
        <f t="shared" si="3"/>
        <v>19150970.760000002</v>
      </c>
      <c r="AQ16" s="1">
        <f t="shared" si="1"/>
        <v>0</v>
      </c>
    </row>
    <row r="17" spans="1:43" x14ac:dyDescent="0.35">
      <c r="A17" t="s">
        <v>59</v>
      </c>
      <c r="B17" t="s">
        <v>65</v>
      </c>
      <c r="C17" t="s">
        <v>40</v>
      </c>
      <c r="D17" t="s">
        <v>49</v>
      </c>
      <c r="E17">
        <v>1</v>
      </c>
      <c r="F17" t="s">
        <v>41</v>
      </c>
      <c r="G17">
        <v>1.3</v>
      </c>
      <c r="H17" t="s">
        <v>42</v>
      </c>
      <c r="I17" t="s">
        <v>43</v>
      </c>
      <c r="J17" t="s">
        <v>44</v>
      </c>
      <c r="K17" t="s">
        <v>68</v>
      </c>
      <c r="L17" t="s">
        <v>69</v>
      </c>
      <c r="M17" t="s">
        <v>70</v>
      </c>
      <c r="N17" t="s">
        <v>76</v>
      </c>
      <c r="O17">
        <v>5</v>
      </c>
      <c r="P17" t="s">
        <v>56</v>
      </c>
      <c r="Q17">
        <v>66</v>
      </c>
      <c r="R17" t="s">
        <v>73</v>
      </c>
      <c r="S17" t="s">
        <v>94</v>
      </c>
      <c r="T17" t="s">
        <v>95</v>
      </c>
      <c r="U17">
        <v>1000</v>
      </c>
      <c r="V17" t="s">
        <v>73</v>
      </c>
      <c r="W17">
        <v>1200</v>
      </c>
      <c r="X17" t="s">
        <v>79</v>
      </c>
      <c r="Y17">
        <v>1220</v>
      </c>
      <c r="Z17" t="s">
        <v>73</v>
      </c>
      <c r="AA17">
        <v>1221</v>
      </c>
      <c r="AB17" t="s">
        <v>80</v>
      </c>
      <c r="AC17">
        <v>2</v>
      </c>
      <c r="AD17" t="s">
        <v>81</v>
      </c>
      <c r="AE17" s="1">
        <v>30306762.390000001</v>
      </c>
      <c r="AF17" s="1">
        <v>0</v>
      </c>
      <c r="AG17" s="1">
        <v>15727211.869999999</v>
      </c>
      <c r="AH17" s="1">
        <v>15727211.869999999</v>
      </c>
      <c r="AI17" s="1">
        <v>15727211.869999999</v>
      </c>
      <c r="AJ17" s="1">
        <v>15727211.869999999</v>
      </c>
      <c r="AK17" s="1">
        <v>15727211.869999999</v>
      </c>
      <c r="AL17" s="1">
        <f t="shared" si="4"/>
        <v>14579550.520000001</v>
      </c>
      <c r="AM17" s="1"/>
      <c r="AN17" s="1"/>
      <c r="AO17" s="1">
        <f t="shared" si="2"/>
        <v>0</v>
      </c>
      <c r="AP17" s="1">
        <f t="shared" si="3"/>
        <v>30306762.390000001</v>
      </c>
      <c r="AQ17" s="1">
        <f t="shared" si="1"/>
        <v>14579550.520000001</v>
      </c>
    </row>
    <row r="18" spans="1:43" x14ac:dyDescent="0.35">
      <c r="A18" t="s">
        <v>125</v>
      </c>
      <c r="B18" t="s">
        <v>130</v>
      </c>
      <c r="C18" t="s">
        <v>40</v>
      </c>
      <c r="D18" t="s">
        <v>49</v>
      </c>
      <c r="E18">
        <v>1</v>
      </c>
      <c r="F18" t="s">
        <v>41</v>
      </c>
      <c r="G18">
        <v>1.3</v>
      </c>
      <c r="H18" t="s">
        <v>42</v>
      </c>
      <c r="I18" t="s">
        <v>43</v>
      </c>
      <c r="J18" t="s">
        <v>44</v>
      </c>
      <c r="K18" t="s">
        <v>68</v>
      </c>
      <c r="L18" t="s">
        <v>69</v>
      </c>
      <c r="M18" t="s">
        <v>70</v>
      </c>
      <c r="N18" t="s">
        <v>76</v>
      </c>
      <c r="O18">
        <v>5</v>
      </c>
      <c r="P18" t="s">
        <v>56</v>
      </c>
      <c r="Q18">
        <v>12</v>
      </c>
      <c r="R18" t="s">
        <v>73</v>
      </c>
      <c r="S18" t="s">
        <v>71</v>
      </c>
      <c r="T18" t="s">
        <v>77</v>
      </c>
      <c r="U18">
        <v>1000</v>
      </c>
      <c r="V18" t="s">
        <v>73</v>
      </c>
      <c r="W18">
        <v>1200</v>
      </c>
      <c r="X18" t="s">
        <v>79</v>
      </c>
      <c r="Y18">
        <v>1220</v>
      </c>
      <c r="Z18" t="s">
        <v>73</v>
      </c>
      <c r="AA18">
        <v>1221</v>
      </c>
      <c r="AB18" t="s">
        <v>80</v>
      </c>
      <c r="AC18">
        <v>2</v>
      </c>
      <c r="AD18" t="s">
        <v>81</v>
      </c>
      <c r="AE18" s="1">
        <v>37780162.590000004</v>
      </c>
      <c r="AF18" s="1">
        <v>40995131.840000004</v>
      </c>
      <c r="AG18" s="1">
        <v>37779695.920000002</v>
      </c>
      <c r="AH18" s="1">
        <v>37779695.920000002</v>
      </c>
      <c r="AI18" s="1">
        <v>37779695.920000002</v>
      </c>
      <c r="AJ18" s="1">
        <v>37779695.920000002</v>
      </c>
      <c r="AK18" s="1">
        <v>37779695.920000002</v>
      </c>
      <c r="AL18" s="1">
        <f t="shared" si="4"/>
        <v>466.67000000178814</v>
      </c>
      <c r="AM18" s="1"/>
      <c r="AN18" s="1"/>
      <c r="AO18" s="1">
        <f t="shared" si="2"/>
        <v>0</v>
      </c>
      <c r="AP18" s="1">
        <f t="shared" si="3"/>
        <v>37780162.590000004</v>
      </c>
      <c r="AQ18" s="1">
        <f t="shared" si="1"/>
        <v>466.67000000178814</v>
      </c>
    </row>
    <row r="19" spans="1:43" x14ac:dyDescent="0.35">
      <c r="A19" t="s">
        <v>125</v>
      </c>
      <c r="B19" t="s">
        <v>130</v>
      </c>
      <c r="C19" t="s">
        <v>40</v>
      </c>
      <c r="D19" t="s">
        <v>49</v>
      </c>
      <c r="E19">
        <v>1</v>
      </c>
      <c r="F19" t="s">
        <v>41</v>
      </c>
      <c r="G19">
        <v>1.3</v>
      </c>
      <c r="H19" t="s">
        <v>42</v>
      </c>
      <c r="I19" t="s">
        <v>43</v>
      </c>
      <c r="J19" t="s">
        <v>44</v>
      </c>
      <c r="K19" t="s">
        <v>68</v>
      </c>
      <c r="L19" t="s">
        <v>69</v>
      </c>
      <c r="M19" t="s">
        <v>70</v>
      </c>
      <c r="N19" t="s">
        <v>76</v>
      </c>
      <c r="O19">
        <v>5</v>
      </c>
      <c r="P19" t="s">
        <v>56</v>
      </c>
      <c r="Q19">
        <v>66</v>
      </c>
      <c r="R19" t="s">
        <v>73</v>
      </c>
      <c r="S19" t="s">
        <v>94</v>
      </c>
      <c r="T19" t="s">
        <v>95</v>
      </c>
      <c r="U19">
        <v>1000</v>
      </c>
      <c r="V19" t="s">
        <v>73</v>
      </c>
      <c r="W19">
        <v>1200</v>
      </c>
      <c r="X19" t="s">
        <v>79</v>
      </c>
      <c r="Y19">
        <v>1220</v>
      </c>
      <c r="Z19" t="s">
        <v>73</v>
      </c>
      <c r="AA19">
        <v>1221</v>
      </c>
      <c r="AB19" t="s">
        <v>80</v>
      </c>
      <c r="AC19">
        <v>2</v>
      </c>
      <c r="AD19" t="s">
        <v>81</v>
      </c>
      <c r="AE19" s="1">
        <v>2076257.67</v>
      </c>
      <c r="AF19" s="1">
        <v>0</v>
      </c>
      <c r="AG19" s="1">
        <v>-22624.38</v>
      </c>
      <c r="AH19" s="1">
        <v>-22624.38</v>
      </c>
      <c r="AI19" s="1">
        <v>-22624.38</v>
      </c>
      <c r="AJ19" s="1">
        <v>-22624.38</v>
      </c>
      <c r="AK19" s="1">
        <v>-22624.38</v>
      </c>
      <c r="AL19" s="1">
        <f t="shared" si="4"/>
        <v>2098882.0499999998</v>
      </c>
      <c r="AM19" s="1"/>
      <c r="AN19" s="1"/>
      <c r="AO19" s="1">
        <f t="shared" si="2"/>
        <v>0</v>
      </c>
      <c r="AP19" s="1">
        <f t="shared" si="3"/>
        <v>2076257.67</v>
      </c>
      <c r="AQ19" s="1">
        <f t="shared" si="1"/>
        <v>2098882.0499999998</v>
      </c>
    </row>
    <row r="20" spans="1:43" x14ac:dyDescent="0.35">
      <c r="A20" t="s">
        <v>235</v>
      </c>
      <c r="B20" t="s">
        <v>240</v>
      </c>
      <c r="C20" t="s">
        <v>40</v>
      </c>
      <c r="D20" t="s">
        <v>49</v>
      </c>
      <c r="E20">
        <v>1</v>
      </c>
      <c r="F20" t="s">
        <v>41</v>
      </c>
      <c r="G20">
        <v>1.3</v>
      </c>
      <c r="H20" t="s">
        <v>42</v>
      </c>
      <c r="I20" t="s">
        <v>43</v>
      </c>
      <c r="J20" t="s">
        <v>44</v>
      </c>
      <c r="K20" t="s">
        <v>68</v>
      </c>
      <c r="L20" t="s">
        <v>69</v>
      </c>
      <c r="M20" t="s">
        <v>70</v>
      </c>
      <c r="N20" t="s">
        <v>76</v>
      </c>
      <c r="O20">
        <v>5</v>
      </c>
      <c r="P20" t="s">
        <v>56</v>
      </c>
      <c r="Q20">
        <v>12</v>
      </c>
      <c r="R20" t="s">
        <v>73</v>
      </c>
      <c r="S20" t="s">
        <v>71</v>
      </c>
      <c r="T20" t="s">
        <v>77</v>
      </c>
      <c r="U20">
        <v>1000</v>
      </c>
      <c r="V20" t="s">
        <v>73</v>
      </c>
      <c r="W20">
        <v>1200</v>
      </c>
      <c r="X20" t="s">
        <v>79</v>
      </c>
      <c r="Y20">
        <v>1220</v>
      </c>
      <c r="Z20" t="s">
        <v>73</v>
      </c>
      <c r="AA20">
        <v>1221</v>
      </c>
      <c r="AB20" t="s">
        <v>80</v>
      </c>
      <c r="AC20">
        <v>2</v>
      </c>
      <c r="AD20" t="s">
        <v>81</v>
      </c>
      <c r="AE20" s="1">
        <v>0</v>
      </c>
      <c r="AF20" s="1">
        <v>710868.08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f t="shared" si="4"/>
        <v>0</v>
      </c>
      <c r="AM20" s="1"/>
      <c r="AN20" s="1"/>
      <c r="AO20" s="1">
        <f t="shared" si="2"/>
        <v>0</v>
      </c>
      <c r="AP20" s="1">
        <f t="shared" si="3"/>
        <v>0</v>
      </c>
      <c r="AQ20" s="1">
        <f t="shared" si="1"/>
        <v>0</v>
      </c>
    </row>
    <row r="21" spans="1:43" x14ac:dyDescent="0.35">
      <c r="A21" t="s">
        <v>235</v>
      </c>
      <c r="B21" t="s">
        <v>240</v>
      </c>
      <c r="C21" t="s">
        <v>40</v>
      </c>
      <c r="D21" t="s">
        <v>49</v>
      </c>
      <c r="E21">
        <v>1</v>
      </c>
      <c r="F21" t="s">
        <v>41</v>
      </c>
      <c r="G21">
        <v>1.3</v>
      </c>
      <c r="H21" t="s">
        <v>42</v>
      </c>
      <c r="I21" t="s">
        <v>43</v>
      </c>
      <c r="J21" t="s">
        <v>44</v>
      </c>
      <c r="K21" t="s">
        <v>68</v>
      </c>
      <c r="L21" t="s">
        <v>69</v>
      </c>
      <c r="M21" t="s">
        <v>70</v>
      </c>
      <c r="N21" t="s">
        <v>76</v>
      </c>
      <c r="O21">
        <v>5</v>
      </c>
      <c r="P21" t="s">
        <v>56</v>
      </c>
      <c r="Q21">
        <v>12</v>
      </c>
      <c r="R21" t="s">
        <v>73</v>
      </c>
      <c r="S21" t="s">
        <v>71</v>
      </c>
      <c r="T21" t="s">
        <v>77</v>
      </c>
      <c r="U21">
        <v>1000</v>
      </c>
      <c r="V21" t="s">
        <v>73</v>
      </c>
      <c r="W21">
        <v>1200</v>
      </c>
      <c r="X21" t="s">
        <v>79</v>
      </c>
      <c r="Y21">
        <v>1230</v>
      </c>
      <c r="Z21" t="s">
        <v>73</v>
      </c>
      <c r="AA21">
        <v>1231</v>
      </c>
      <c r="AB21" t="s">
        <v>335</v>
      </c>
      <c r="AC21">
        <v>2</v>
      </c>
      <c r="AD21" t="s">
        <v>81</v>
      </c>
      <c r="AE21" s="1">
        <v>0</v>
      </c>
      <c r="AF21" s="1">
        <v>26400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f t="shared" si="4"/>
        <v>0</v>
      </c>
      <c r="AM21" s="1"/>
      <c r="AN21" s="1"/>
      <c r="AO21" s="1">
        <f t="shared" si="2"/>
        <v>0</v>
      </c>
      <c r="AP21" s="1">
        <f t="shared" si="3"/>
        <v>0</v>
      </c>
      <c r="AQ21" s="1">
        <f t="shared" si="1"/>
        <v>0</v>
      </c>
    </row>
    <row r="22" spans="1:43" x14ac:dyDescent="0.35">
      <c r="A22" t="s">
        <v>235</v>
      </c>
      <c r="B22" t="s">
        <v>240</v>
      </c>
      <c r="C22" t="s">
        <v>40</v>
      </c>
      <c r="D22" t="s">
        <v>49</v>
      </c>
      <c r="E22">
        <v>1</v>
      </c>
      <c r="F22" t="s">
        <v>41</v>
      </c>
      <c r="G22">
        <v>1.3</v>
      </c>
      <c r="H22" t="s">
        <v>42</v>
      </c>
      <c r="I22" t="s">
        <v>43</v>
      </c>
      <c r="J22" t="s">
        <v>44</v>
      </c>
      <c r="K22" t="s">
        <v>68</v>
      </c>
      <c r="L22" t="s">
        <v>69</v>
      </c>
      <c r="M22" t="s">
        <v>70</v>
      </c>
      <c r="N22" t="s">
        <v>76</v>
      </c>
      <c r="O22">
        <v>5</v>
      </c>
      <c r="P22" t="s">
        <v>56</v>
      </c>
      <c r="Q22">
        <v>66</v>
      </c>
      <c r="R22" t="s">
        <v>73</v>
      </c>
      <c r="S22" t="s">
        <v>94</v>
      </c>
      <c r="T22" t="s">
        <v>95</v>
      </c>
      <c r="U22">
        <v>1000</v>
      </c>
      <c r="V22" t="s">
        <v>73</v>
      </c>
      <c r="W22">
        <v>1200</v>
      </c>
      <c r="X22" t="s">
        <v>79</v>
      </c>
      <c r="Y22">
        <v>1230</v>
      </c>
      <c r="Z22" t="s">
        <v>73</v>
      </c>
      <c r="AA22">
        <v>1231</v>
      </c>
      <c r="AB22" t="s">
        <v>335</v>
      </c>
      <c r="AC22">
        <v>2</v>
      </c>
      <c r="AD22" t="s">
        <v>81</v>
      </c>
      <c r="AE22" s="1">
        <v>26400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f t="shared" si="4"/>
        <v>26400</v>
      </c>
      <c r="AM22" s="1"/>
      <c r="AN22" s="1"/>
      <c r="AO22" s="1">
        <f t="shared" si="2"/>
        <v>0</v>
      </c>
      <c r="AP22" s="1">
        <f t="shared" si="3"/>
        <v>26400</v>
      </c>
      <c r="AQ22" s="1">
        <f t="shared" si="1"/>
        <v>26400</v>
      </c>
    </row>
    <row r="23" spans="1:43" x14ac:dyDescent="0.35">
      <c r="A23" t="s">
        <v>59</v>
      </c>
      <c r="B23" t="s">
        <v>65</v>
      </c>
      <c r="C23" t="s">
        <v>40</v>
      </c>
      <c r="D23" t="s">
        <v>49</v>
      </c>
      <c r="E23">
        <v>1</v>
      </c>
      <c r="F23" t="s">
        <v>41</v>
      </c>
      <c r="G23">
        <v>1.3</v>
      </c>
      <c r="H23" t="s">
        <v>42</v>
      </c>
      <c r="I23" t="s">
        <v>43</v>
      </c>
      <c r="J23" t="s">
        <v>44</v>
      </c>
      <c r="K23" t="s">
        <v>68</v>
      </c>
      <c r="L23" t="s">
        <v>69</v>
      </c>
      <c r="M23" t="s">
        <v>70</v>
      </c>
      <c r="N23" t="s">
        <v>76</v>
      </c>
      <c r="O23">
        <v>5</v>
      </c>
      <c r="P23" t="s">
        <v>56</v>
      </c>
      <c r="Q23">
        <v>12</v>
      </c>
      <c r="R23" t="s">
        <v>73</v>
      </c>
      <c r="S23" t="s">
        <v>71</v>
      </c>
      <c r="T23" t="s">
        <v>77</v>
      </c>
      <c r="U23">
        <v>1000</v>
      </c>
      <c r="V23" t="s">
        <v>73</v>
      </c>
      <c r="W23">
        <v>1300</v>
      </c>
      <c r="X23" t="s">
        <v>82</v>
      </c>
      <c r="Y23">
        <v>1321</v>
      </c>
      <c r="Z23" t="s">
        <v>73</v>
      </c>
      <c r="AA23">
        <v>1321</v>
      </c>
      <c r="AB23" t="s">
        <v>83</v>
      </c>
      <c r="AC23">
        <v>1</v>
      </c>
      <c r="AD23" t="s">
        <v>75</v>
      </c>
      <c r="AE23" s="1">
        <v>6468088.8200000003</v>
      </c>
      <c r="AF23" s="1">
        <v>9497844.4000000004</v>
      </c>
      <c r="AG23" s="1">
        <v>6456667.4100000001</v>
      </c>
      <c r="AH23" s="1">
        <v>6456667.4100000001</v>
      </c>
      <c r="AI23" s="1">
        <v>6456667.4100000001</v>
      </c>
      <c r="AJ23" s="1">
        <v>6447000.8399999999</v>
      </c>
      <c r="AK23" s="1">
        <v>6447000.8399999999</v>
      </c>
      <c r="AL23" s="1">
        <f t="shared" si="4"/>
        <v>11421.410000000149</v>
      </c>
      <c r="AM23" s="1"/>
      <c r="AN23" s="1"/>
      <c r="AO23" s="1">
        <f t="shared" si="2"/>
        <v>0</v>
      </c>
      <c r="AP23" s="1">
        <f t="shared" si="3"/>
        <v>6468088.8200000003</v>
      </c>
      <c r="AQ23" s="1">
        <f t="shared" si="1"/>
        <v>11421.410000000149</v>
      </c>
    </row>
    <row r="24" spans="1:43" x14ac:dyDescent="0.35">
      <c r="A24" t="s">
        <v>59</v>
      </c>
      <c r="B24" t="s">
        <v>65</v>
      </c>
      <c r="C24" t="s">
        <v>40</v>
      </c>
      <c r="D24" t="s">
        <v>49</v>
      </c>
      <c r="E24">
        <v>1</v>
      </c>
      <c r="F24" t="s">
        <v>41</v>
      </c>
      <c r="G24">
        <v>1.3</v>
      </c>
      <c r="H24" t="s">
        <v>42</v>
      </c>
      <c r="I24" t="s">
        <v>43</v>
      </c>
      <c r="J24" t="s">
        <v>44</v>
      </c>
      <c r="K24" t="s">
        <v>68</v>
      </c>
      <c r="L24" t="s">
        <v>69</v>
      </c>
      <c r="M24" t="s">
        <v>70</v>
      </c>
      <c r="N24" t="s">
        <v>76</v>
      </c>
      <c r="O24">
        <v>5</v>
      </c>
      <c r="P24" t="s">
        <v>56</v>
      </c>
      <c r="Q24">
        <v>66</v>
      </c>
      <c r="R24" t="s">
        <v>73</v>
      </c>
      <c r="S24" t="s">
        <v>94</v>
      </c>
      <c r="T24" t="s">
        <v>95</v>
      </c>
      <c r="U24">
        <v>1000</v>
      </c>
      <c r="V24" t="s">
        <v>73</v>
      </c>
      <c r="W24">
        <v>1300</v>
      </c>
      <c r="X24" t="s">
        <v>82</v>
      </c>
      <c r="Y24">
        <v>1321</v>
      </c>
      <c r="Z24" t="s">
        <v>73</v>
      </c>
      <c r="AA24">
        <v>1321</v>
      </c>
      <c r="AB24" t="s">
        <v>83</v>
      </c>
      <c r="AC24">
        <v>1</v>
      </c>
      <c r="AD24" t="s">
        <v>75</v>
      </c>
      <c r="AE24" s="1">
        <v>2999109.34</v>
      </c>
      <c r="AF24" s="1">
        <v>0</v>
      </c>
      <c r="AG24" s="1">
        <v>49676.28</v>
      </c>
      <c r="AH24" s="1">
        <v>49676.28</v>
      </c>
      <c r="AI24" s="1">
        <v>49676.28</v>
      </c>
      <c r="AJ24" s="1">
        <v>41060.089999999997</v>
      </c>
      <c r="AK24" s="1">
        <v>41060.089999999997</v>
      </c>
      <c r="AL24" s="1">
        <f t="shared" si="4"/>
        <v>2949433.06</v>
      </c>
      <c r="AM24" s="1"/>
      <c r="AN24" s="1"/>
      <c r="AO24" s="1">
        <f t="shared" si="2"/>
        <v>0</v>
      </c>
      <c r="AP24" s="1">
        <f t="shared" si="3"/>
        <v>2999109.34</v>
      </c>
      <c r="AQ24" s="1">
        <f t="shared" si="1"/>
        <v>2949433.06</v>
      </c>
    </row>
    <row r="25" spans="1:43" x14ac:dyDescent="0.35">
      <c r="A25" t="s">
        <v>125</v>
      </c>
      <c r="B25" t="s">
        <v>130</v>
      </c>
      <c r="C25" t="s">
        <v>40</v>
      </c>
      <c r="D25" t="s">
        <v>49</v>
      </c>
      <c r="E25">
        <v>1</v>
      </c>
      <c r="F25" t="s">
        <v>41</v>
      </c>
      <c r="G25">
        <v>1.3</v>
      </c>
      <c r="H25" t="s">
        <v>42</v>
      </c>
      <c r="I25" t="s">
        <v>43</v>
      </c>
      <c r="J25" t="s">
        <v>44</v>
      </c>
      <c r="K25" t="s">
        <v>68</v>
      </c>
      <c r="L25" t="s">
        <v>69</v>
      </c>
      <c r="M25" t="s">
        <v>70</v>
      </c>
      <c r="N25" t="s">
        <v>76</v>
      </c>
      <c r="O25">
        <v>5</v>
      </c>
      <c r="P25" t="s">
        <v>56</v>
      </c>
      <c r="Q25">
        <v>12</v>
      </c>
      <c r="R25" t="s">
        <v>73</v>
      </c>
      <c r="S25" t="s">
        <v>71</v>
      </c>
      <c r="T25" t="s">
        <v>77</v>
      </c>
      <c r="U25">
        <v>1000</v>
      </c>
      <c r="V25" t="s">
        <v>73</v>
      </c>
      <c r="W25">
        <v>1300</v>
      </c>
      <c r="X25" t="s">
        <v>82</v>
      </c>
      <c r="Y25">
        <v>1321</v>
      </c>
      <c r="Z25" t="s">
        <v>73</v>
      </c>
      <c r="AA25">
        <v>1321</v>
      </c>
      <c r="AB25" t="s">
        <v>83</v>
      </c>
      <c r="AC25">
        <v>2</v>
      </c>
      <c r="AD25" t="s">
        <v>81</v>
      </c>
      <c r="AE25" s="1">
        <v>516247.64</v>
      </c>
      <c r="AF25" s="1">
        <v>596425.6</v>
      </c>
      <c r="AG25" s="1">
        <v>514896.52</v>
      </c>
      <c r="AH25" s="1">
        <v>514896.52</v>
      </c>
      <c r="AI25" s="1">
        <v>514896.52</v>
      </c>
      <c r="AJ25" s="1">
        <v>513924.29</v>
      </c>
      <c r="AK25" s="1">
        <v>513924.29</v>
      </c>
      <c r="AL25" s="1">
        <f t="shared" si="4"/>
        <v>1351.1199999999953</v>
      </c>
      <c r="AM25" s="1"/>
      <c r="AN25" s="1"/>
      <c r="AO25" s="1">
        <f t="shared" si="2"/>
        <v>0</v>
      </c>
      <c r="AP25" s="1">
        <f t="shared" si="3"/>
        <v>516247.64</v>
      </c>
      <c r="AQ25" s="1">
        <f t="shared" si="1"/>
        <v>1351.1199999999953</v>
      </c>
    </row>
    <row r="26" spans="1:43" x14ac:dyDescent="0.35">
      <c r="A26" t="s">
        <v>125</v>
      </c>
      <c r="B26" t="s">
        <v>130</v>
      </c>
      <c r="C26" t="s">
        <v>40</v>
      </c>
      <c r="D26" t="s">
        <v>49</v>
      </c>
      <c r="E26">
        <v>1</v>
      </c>
      <c r="F26" t="s">
        <v>41</v>
      </c>
      <c r="G26">
        <v>1.3</v>
      </c>
      <c r="H26" t="s">
        <v>42</v>
      </c>
      <c r="I26" t="s">
        <v>43</v>
      </c>
      <c r="J26" t="s">
        <v>44</v>
      </c>
      <c r="K26" t="s">
        <v>68</v>
      </c>
      <c r="L26" t="s">
        <v>69</v>
      </c>
      <c r="M26" t="s">
        <v>70</v>
      </c>
      <c r="N26" t="s">
        <v>76</v>
      </c>
      <c r="O26">
        <v>5</v>
      </c>
      <c r="P26" t="s">
        <v>56</v>
      </c>
      <c r="Q26">
        <v>66</v>
      </c>
      <c r="R26" t="s">
        <v>73</v>
      </c>
      <c r="S26" t="s">
        <v>94</v>
      </c>
      <c r="T26" t="s">
        <v>95</v>
      </c>
      <c r="U26">
        <v>1000</v>
      </c>
      <c r="V26" t="s">
        <v>73</v>
      </c>
      <c r="W26">
        <v>1300</v>
      </c>
      <c r="X26" t="s">
        <v>82</v>
      </c>
      <c r="Y26">
        <v>1321</v>
      </c>
      <c r="Z26" t="s">
        <v>73</v>
      </c>
      <c r="AA26">
        <v>1321</v>
      </c>
      <c r="AB26" t="s">
        <v>83</v>
      </c>
      <c r="AC26">
        <v>2</v>
      </c>
      <c r="AD26" t="s">
        <v>81</v>
      </c>
      <c r="AE26" s="1">
        <v>1069046.6499999999</v>
      </c>
      <c r="AF26" s="1">
        <v>0</v>
      </c>
      <c r="AG26" s="1">
        <v>12266.96</v>
      </c>
      <c r="AH26" s="1">
        <v>12266.96</v>
      </c>
      <c r="AI26" s="1">
        <v>12266.96</v>
      </c>
      <c r="AJ26" s="1">
        <v>11283.61</v>
      </c>
      <c r="AK26" s="1">
        <v>11283.61</v>
      </c>
      <c r="AL26" s="1">
        <f t="shared" si="4"/>
        <v>1056779.69</v>
      </c>
      <c r="AM26" s="1"/>
      <c r="AN26" s="1"/>
      <c r="AO26" s="1">
        <f t="shared" si="2"/>
        <v>0</v>
      </c>
      <c r="AP26" s="1">
        <f t="shared" si="3"/>
        <v>1069046.6499999999</v>
      </c>
      <c r="AQ26" s="1">
        <f t="shared" si="1"/>
        <v>1056779.69</v>
      </c>
    </row>
    <row r="27" spans="1:43" x14ac:dyDescent="0.35">
      <c r="A27" t="s">
        <v>125</v>
      </c>
      <c r="B27" t="s">
        <v>130</v>
      </c>
      <c r="C27" t="s">
        <v>40</v>
      </c>
      <c r="D27" t="s">
        <v>49</v>
      </c>
      <c r="E27">
        <v>1</v>
      </c>
      <c r="F27" t="s">
        <v>41</v>
      </c>
      <c r="G27">
        <v>1.7</v>
      </c>
      <c r="H27" t="s">
        <v>96</v>
      </c>
      <c r="I27" t="s">
        <v>97</v>
      </c>
      <c r="J27" t="s">
        <v>98</v>
      </c>
      <c r="K27" t="s">
        <v>99</v>
      </c>
      <c r="L27" t="s">
        <v>100</v>
      </c>
      <c r="M27" t="s">
        <v>70</v>
      </c>
      <c r="N27" t="s">
        <v>76</v>
      </c>
      <c r="O27">
        <v>6</v>
      </c>
      <c r="P27" t="s">
        <v>101</v>
      </c>
      <c r="Q27">
        <v>10</v>
      </c>
      <c r="R27" t="s">
        <v>102</v>
      </c>
      <c r="S27" t="s">
        <v>71</v>
      </c>
      <c r="T27" t="s">
        <v>77</v>
      </c>
      <c r="U27">
        <v>1000</v>
      </c>
      <c r="V27" t="s">
        <v>73</v>
      </c>
      <c r="W27">
        <v>1300</v>
      </c>
      <c r="X27" t="s">
        <v>82</v>
      </c>
      <c r="Y27">
        <v>1321</v>
      </c>
      <c r="Z27" t="s">
        <v>73</v>
      </c>
      <c r="AA27">
        <v>1321</v>
      </c>
      <c r="AB27" t="s">
        <v>83</v>
      </c>
      <c r="AC27">
        <v>3</v>
      </c>
      <c r="AD27" t="s">
        <v>91</v>
      </c>
      <c r="AE27" s="1">
        <v>2414843.81</v>
      </c>
      <c r="AF27" s="1">
        <v>2959570</v>
      </c>
      <c r="AG27" s="1">
        <v>2414843.81</v>
      </c>
      <c r="AH27" s="1">
        <v>2414843.81</v>
      </c>
      <c r="AI27" s="1">
        <v>2414843.81</v>
      </c>
      <c r="AJ27" s="1">
        <v>2414843.81</v>
      </c>
      <c r="AK27" s="1">
        <v>2414843.81</v>
      </c>
      <c r="AL27" s="1">
        <f t="shared" si="4"/>
        <v>0</v>
      </c>
      <c r="AM27" s="1"/>
      <c r="AN27" s="1"/>
      <c r="AO27" s="1">
        <f t="shared" si="2"/>
        <v>0</v>
      </c>
      <c r="AP27" s="1">
        <f t="shared" si="3"/>
        <v>2414843.81</v>
      </c>
      <c r="AQ27" s="1">
        <f t="shared" si="1"/>
        <v>0</v>
      </c>
    </row>
    <row r="28" spans="1:43" x14ac:dyDescent="0.35">
      <c r="A28" t="s">
        <v>125</v>
      </c>
      <c r="B28" t="s">
        <v>130</v>
      </c>
      <c r="C28" t="s">
        <v>40</v>
      </c>
      <c r="D28" t="s">
        <v>49</v>
      </c>
      <c r="E28">
        <v>1</v>
      </c>
      <c r="F28" t="s">
        <v>41</v>
      </c>
      <c r="G28">
        <v>1.7</v>
      </c>
      <c r="H28" t="s">
        <v>96</v>
      </c>
      <c r="I28" t="s">
        <v>97</v>
      </c>
      <c r="J28" t="s">
        <v>98</v>
      </c>
      <c r="K28" t="s">
        <v>99</v>
      </c>
      <c r="L28" t="s">
        <v>100</v>
      </c>
      <c r="M28" t="s">
        <v>70</v>
      </c>
      <c r="N28" t="s">
        <v>76</v>
      </c>
      <c r="O28">
        <v>6</v>
      </c>
      <c r="P28" t="s">
        <v>101</v>
      </c>
      <c r="Q28">
        <v>67</v>
      </c>
      <c r="R28" t="s">
        <v>102</v>
      </c>
      <c r="S28" t="s">
        <v>94</v>
      </c>
      <c r="T28" t="s">
        <v>95</v>
      </c>
      <c r="U28">
        <v>1000</v>
      </c>
      <c r="V28" t="s">
        <v>73</v>
      </c>
      <c r="W28">
        <v>1300</v>
      </c>
      <c r="X28" t="s">
        <v>82</v>
      </c>
      <c r="Y28">
        <v>1321</v>
      </c>
      <c r="Z28" t="s">
        <v>73</v>
      </c>
      <c r="AA28">
        <v>1321</v>
      </c>
      <c r="AB28" t="s">
        <v>83</v>
      </c>
      <c r="AC28">
        <v>3</v>
      </c>
      <c r="AD28" t="s">
        <v>91</v>
      </c>
      <c r="AE28" s="1">
        <v>355512.05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f t="shared" si="4"/>
        <v>355512.05</v>
      </c>
      <c r="AM28" s="1"/>
      <c r="AN28" s="1"/>
      <c r="AO28" s="1">
        <f t="shared" si="2"/>
        <v>0</v>
      </c>
      <c r="AP28" s="1">
        <f t="shared" si="3"/>
        <v>355512.05</v>
      </c>
      <c r="AQ28" s="1">
        <f t="shared" si="1"/>
        <v>355512.05</v>
      </c>
    </row>
    <row r="29" spans="1:43" x14ac:dyDescent="0.35">
      <c r="A29" t="s">
        <v>59</v>
      </c>
      <c r="B29" t="s">
        <v>65</v>
      </c>
      <c r="C29" t="s">
        <v>40</v>
      </c>
      <c r="D29" t="s">
        <v>49</v>
      </c>
      <c r="E29">
        <v>1</v>
      </c>
      <c r="F29" t="s">
        <v>41</v>
      </c>
      <c r="G29">
        <v>1.3</v>
      </c>
      <c r="H29" t="s">
        <v>42</v>
      </c>
      <c r="I29" t="s">
        <v>43</v>
      </c>
      <c r="J29" t="s">
        <v>44</v>
      </c>
      <c r="K29" t="s">
        <v>68</v>
      </c>
      <c r="L29" t="s">
        <v>69</v>
      </c>
      <c r="M29" t="s">
        <v>70</v>
      </c>
      <c r="N29" t="s">
        <v>76</v>
      </c>
      <c r="O29">
        <v>5</v>
      </c>
      <c r="P29" t="s">
        <v>56</v>
      </c>
      <c r="Q29">
        <v>12</v>
      </c>
      <c r="R29" t="s">
        <v>73</v>
      </c>
      <c r="S29" t="s">
        <v>71</v>
      </c>
      <c r="T29" t="s">
        <v>77</v>
      </c>
      <c r="U29">
        <v>1000</v>
      </c>
      <c r="V29" t="s">
        <v>73</v>
      </c>
      <c r="W29">
        <v>1300</v>
      </c>
      <c r="X29" t="s">
        <v>82</v>
      </c>
      <c r="Y29">
        <v>1322</v>
      </c>
      <c r="Z29" t="s">
        <v>73</v>
      </c>
      <c r="AA29">
        <v>1322</v>
      </c>
      <c r="AB29" t="s">
        <v>84</v>
      </c>
      <c r="AC29">
        <v>1</v>
      </c>
      <c r="AD29" t="s">
        <v>75</v>
      </c>
      <c r="AE29" s="1">
        <v>8543520.2400000002</v>
      </c>
      <c r="AF29" s="1">
        <v>94978329</v>
      </c>
      <c r="AG29" s="1">
        <v>2757303.85</v>
      </c>
      <c r="AH29" s="1">
        <v>2757303.85</v>
      </c>
      <c r="AI29" s="1">
        <v>2757303.85</v>
      </c>
      <c r="AJ29" s="1">
        <v>2648977.46</v>
      </c>
      <c r="AK29" s="1">
        <v>2648977.46</v>
      </c>
      <c r="AL29" s="1">
        <f t="shared" si="4"/>
        <v>5786216.3900000006</v>
      </c>
      <c r="AM29" s="1"/>
      <c r="AN29" s="1"/>
      <c r="AO29" s="1">
        <f t="shared" si="2"/>
        <v>0</v>
      </c>
      <c r="AP29" s="1">
        <f t="shared" si="3"/>
        <v>8543520.2400000002</v>
      </c>
      <c r="AQ29" s="1">
        <f t="shared" si="1"/>
        <v>5786216.3900000006</v>
      </c>
    </row>
    <row r="30" spans="1:43" x14ac:dyDescent="0.35">
      <c r="A30" t="s">
        <v>59</v>
      </c>
      <c r="B30" t="s">
        <v>65</v>
      </c>
      <c r="C30" t="s">
        <v>40</v>
      </c>
      <c r="D30" t="s">
        <v>49</v>
      </c>
      <c r="E30">
        <v>1</v>
      </c>
      <c r="F30" t="s">
        <v>41</v>
      </c>
      <c r="G30">
        <v>1.3</v>
      </c>
      <c r="H30" t="s">
        <v>42</v>
      </c>
      <c r="I30" t="s">
        <v>43</v>
      </c>
      <c r="J30" t="s">
        <v>44</v>
      </c>
      <c r="K30" t="s">
        <v>68</v>
      </c>
      <c r="L30" t="s">
        <v>69</v>
      </c>
      <c r="M30" t="s">
        <v>70</v>
      </c>
      <c r="N30" t="s">
        <v>76</v>
      </c>
      <c r="O30">
        <v>5</v>
      </c>
      <c r="P30" t="s">
        <v>56</v>
      </c>
      <c r="Q30">
        <v>12</v>
      </c>
      <c r="R30" t="s">
        <v>73</v>
      </c>
      <c r="S30" t="s">
        <v>71</v>
      </c>
      <c r="T30" t="s">
        <v>77</v>
      </c>
      <c r="U30">
        <v>1000</v>
      </c>
      <c r="V30" t="s">
        <v>73</v>
      </c>
      <c r="W30">
        <v>1300</v>
      </c>
      <c r="X30" t="s">
        <v>82</v>
      </c>
      <c r="Y30">
        <v>1322</v>
      </c>
      <c r="Z30" t="s">
        <v>73</v>
      </c>
      <c r="AA30">
        <v>1322</v>
      </c>
      <c r="AB30" t="s">
        <v>84</v>
      </c>
      <c r="AC30">
        <v>2</v>
      </c>
      <c r="AD30" t="s">
        <v>81</v>
      </c>
      <c r="AE30" s="1">
        <v>37330.28</v>
      </c>
      <c r="AF30" s="1">
        <v>0</v>
      </c>
      <c r="AG30" s="1">
        <v>37330.28</v>
      </c>
      <c r="AH30" s="1">
        <v>37330.28</v>
      </c>
      <c r="AI30" s="1">
        <v>37330.28</v>
      </c>
      <c r="AJ30" s="1">
        <v>37330.28</v>
      </c>
      <c r="AK30" s="1">
        <v>37330.28</v>
      </c>
      <c r="AL30" s="1">
        <f t="shared" si="4"/>
        <v>0</v>
      </c>
      <c r="AM30" s="1"/>
      <c r="AN30" s="1"/>
      <c r="AO30" s="1">
        <f t="shared" si="2"/>
        <v>0</v>
      </c>
      <c r="AP30" s="1">
        <f t="shared" si="3"/>
        <v>37330.28</v>
      </c>
      <c r="AQ30" s="1">
        <f t="shared" si="1"/>
        <v>0</v>
      </c>
    </row>
    <row r="31" spans="1:43" x14ac:dyDescent="0.35">
      <c r="A31" t="s">
        <v>59</v>
      </c>
      <c r="B31" t="s">
        <v>65</v>
      </c>
      <c r="C31" t="s">
        <v>40</v>
      </c>
      <c r="D31" t="s">
        <v>49</v>
      </c>
      <c r="E31">
        <v>1</v>
      </c>
      <c r="F31" t="s">
        <v>41</v>
      </c>
      <c r="G31">
        <v>1.3</v>
      </c>
      <c r="H31" t="s">
        <v>42</v>
      </c>
      <c r="I31" t="s">
        <v>43</v>
      </c>
      <c r="J31" t="s">
        <v>44</v>
      </c>
      <c r="K31" t="s">
        <v>68</v>
      </c>
      <c r="L31" t="s">
        <v>69</v>
      </c>
      <c r="M31" t="s">
        <v>70</v>
      </c>
      <c r="N31" t="s">
        <v>76</v>
      </c>
      <c r="O31">
        <v>5</v>
      </c>
      <c r="P31" t="s">
        <v>56</v>
      </c>
      <c r="Q31">
        <v>66</v>
      </c>
      <c r="R31" t="s">
        <v>73</v>
      </c>
      <c r="S31" t="s">
        <v>94</v>
      </c>
      <c r="T31" t="s">
        <v>95</v>
      </c>
      <c r="U31">
        <v>1000</v>
      </c>
      <c r="V31" t="s">
        <v>73</v>
      </c>
      <c r="W31">
        <v>1300</v>
      </c>
      <c r="X31" t="s">
        <v>82</v>
      </c>
      <c r="Y31">
        <v>1322</v>
      </c>
      <c r="Z31" t="s">
        <v>73</v>
      </c>
      <c r="AA31">
        <v>1322</v>
      </c>
      <c r="AB31" t="s">
        <v>84</v>
      </c>
      <c r="AC31">
        <v>1</v>
      </c>
      <c r="AD31" t="s">
        <v>75</v>
      </c>
      <c r="AE31" s="1">
        <v>86128461.359999999</v>
      </c>
      <c r="AF31" s="1">
        <v>0</v>
      </c>
      <c r="AG31" s="1">
        <v>860631.77</v>
      </c>
      <c r="AH31" s="1">
        <v>860631.77</v>
      </c>
      <c r="AI31" s="1">
        <v>860631.77</v>
      </c>
      <c r="AJ31" s="1">
        <v>722216.65</v>
      </c>
      <c r="AK31" s="1">
        <v>722216.65</v>
      </c>
      <c r="AL31" s="1">
        <f t="shared" si="4"/>
        <v>85267829.590000004</v>
      </c>
      <c r="AM31" s="1"/>
      <c r="AN31" s="1"/>
      <c r="AO31" s="1">
        <f t="shared" si="2"/>
        <v>0</v>
      </c>
      <c r="AP31" s="1">
        <f t="shared" si="3"/>
        <v>86128461.359999999</v>
      </c>
      <c r="AQ31" s="1">
        <f t="shared" si="1"/>
        <v>85267829.590000004</v>
      </c>
    </row>
    <row r="32" spans="1:43" x14ac:dyDescent="0.35">
      <c r="A32" t="s">
        <v>59</v>
      </c>
      <c r="B32" t="s">
        <v>65</v>
      </c>
      <c r="C32" t="s">
        <v>40</v>
      </c>
      <c r="D32" t="s">
        <v>49</v>
      </c>
      <c r="E32">
        <v>1</v>
      </c>
      <c r="F32" t="s">
        <v>41</v>
      </c>
      <c r="G32">
        <v>1.3</v>
      </c>
      <c r="H32" t="s">
        <v>42</v>
      </c>
      <c r="I32" t="s">
        <v>43</v>
      </c>
      <c r="J32" t="s">
        <v>44</v>
      </c>
      <c r="K32" t="s">
        <v>68</v>
      </c>
      <c r="L32" t="s">
        <v>69</v>
      </c>
      <c r="M32" t="s">
        <v>70</v>
      </c>
      <c r="N32" t="s">
        <v>76</v>
      </c>
      <c r="O32">
        <v>5</v>
      </c>
      <c r="P32" t="s">
        <v>56</v>
      </c>
      <c r="Q32">
        <v>66</v>
      </c>
      <c r="R32" t="s">
        <v>73</v>
      </c>
      <c r="S32" t="s">
        <v>94</v>
      </c>
      <c r="T32" t="s">
        <v>95</v>
      </c>
      <c r="U32">
        <v>1000</v>
      </c>
      <c r="V32" t="s">
        <v>73</v>
      </c>
      <c r="W32">
        <v>1300</v>
      </c>
      <c r="X32" t="s">
        <v>82</v>
      </c>
      <c r="Y32">
        <v>1322</v>
      </c>
      <c r="Z32" t="s">
        <v>73</v>
      </c>
      <c r="AA32">
        <v>1322</v>
      </c>
      <c r="AB32" t="s">
        <v>84</v>
      </c>
      <c r="AC32">
        <v>2</v>
      </c>
      <c r="AD32" t="s">
        <v>81</v>
      </c>
      <c r="AE32" s="1">
        <v>14389442.25</v>
      </c>
      <c r="AF32" s="1">
        <v>0</v>
      </c>
      <c r="AG32" s="1">
        <v>3605054.17</v>
      </c>
      <c r="AH32" s="1">
        <v>3605054.17</v>
      </c>
      <c r="AI32" s="1">
        <v>3605054.17</v>
      </c>
      <c r="AJ32" s="1">
        <v>3593137.32</v>
      </c>
      <c r="AK32" s="1">
        <v>3593137.32</v>
      </c>
      <c r="AL32" s="1">
        <f t="shared" si="4"/>
        <v>10784388.08</v>
      </c>
      <c r="AM32" s="1"/>
      <c r="AN32" s="1"/>
      <c r="AO32" s="1">
        <f t="shared" si="2"/>
        <v>0</v>
      </c>
      <c r="AP32" s="1">
        <f t="shared" si="3"/>
        <v>14389442.25</v>
      </c>
      <c r="AQ32" s="1">
        <f t="shared" si="1"/>
        <v>10784388.08</v>
      </c>
    </row>
    <row r="33" spans="1:43" x14ac:dyDescent="0.35">
      <c r="A33" t="s">
        <v>59</v>
      </c>
      <c r="B33" t="s">
        <v>65</v>
      </c>
      <c r="C33" t="s">
        <v>40</v>
      </c>
      <c r="D33" t="s">
        <v>49</v>
      </c>
      <c r="E33">
        <v>1</v>
      </c>
      <c r="F33" t="s">
        <v>41</v>
      </c>
      <c r="G33">
        <v>1.7</v>
      </c>
      <c r="H33" t="s">
        <v>96</v>
      </c>
      <c r="I33" t="s">
        <v>97</v>
      </c>
      <c r="J33" t="s">
        <v>98</v>
      </c>
      <c r="K33" t="s">
        <v>99</v>
      </c>
      <c r="L33" t="s">
        <v>100</v>
      </c>
      <c r="M33" t="s">
        <v>70</v>
      </c>
      <c r="N33" t="s">
        <v>76</v>
      </c>
      <c r="O33">
        <v>6</v>
      </c>
      <c r="P33" t="s">
        <v>101</v>
      </c>
      <c r="Q33">
        <v>10</v>
      </c>
      <c r="R33" t="s">
        <v>102</v>
      </c>
      <c r="S33" t="s">
        <v>71</v>
      </c>
      <c r="T33" t="s">
        <v>77</v>
      </c>
      <c r="U33">
        <v>1000</v>
      </c>
      <c r="V33" t="s">
        <v>73</v>
      </c>
      <c r="W33">
        <v>1300</v>
      </c>
      <c r="X33" t="s">
        <v>82</v>
      </c>
      <c r="Y33">
        <v>1322</v>
      </c>
      <c r="Z33" t="s">
        <v>73</v>
      </c>
      <c r="AA33">
        <v>1322</v>
      </c>
      <c r="AB33" t="s">
        <v>84</v>
      </c>
      <c r="AC33">
        <v>3</v>
      </c>
      <c r="AD33" t="s">
        <v>91</v>
      </c>
      <c r="AE33" s="1">
        <v>0</v>
      </c>
      <c r="AF33" s="1">
        <v>29595702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f t="shared" si="4"/>
        <v>0</v>
      </c>
      <c r="AM33" s="1"/>
      <c r="AN33" s="1"/>
      <c r="AO33" s="1">
        <f t="shared" si="2"/>
        <v>0</v>
      </c>
      <c r="AP33" s="1">
        <f t="shared" si="3"/>
        <v>0</v>
      </c>
      <c r="AQ33" s="1">
        <f t="shared" si="1"/>
        <v>0</v>
      </c>
    </row>
    <row r="34" spans="1:43" x14ac:dyDescent="0.35">
      <c r="A34" t="s">
        <v>59</v>
      </c>
      <c r="B34" t="s">
        <v>65</v>
      </c>
      <c r="C34" t="s">
        <v>40</v>
      </c>
      <c r="D34" t="s">
        <v>49</v>
      </c>
      <c r="E34">
        <v>1</v>
      </c>
      <c r="F34" t="s">
        <v>41</v>
      </c>
      <c r="G34">
        <v>1.7</v>
      </c>
      <c r="H34" t="s">
        <v>96</v>
      </c>
      <c r="I34" t="s">
        <v>97</v>
      </c>
      <c r="J34" t="s">
        <v>98</v>
      </c>
      <c r="K34" t="s">
        <v>99</v>
      </c>
      <c r="L34" t="s">
        <v>100</v>
      </c>
      <c r="M34" t="s">
        <v>70</v>
      </c>
      <c r="N34" t="s">
        <v>76</v>
      </c>
      <c r="O34">
        <v>6</v>
      </c>
      <c r="P34" t="s">
        <v>101</v>
      </c>
      <c r="Q34">
        <v>67</v>
      </c>
      <c r="R34" t="s">
        <v>102</v>
      </c>
      <c r="S34" t="s">
        <v>94</v>
      </c>
      <c r="T34" t="s">
        <v>95</v>
      </c>
      <c r="U34">
        <v>1000</v>
      </c>
      <c r="V34" t="s">
        <v>73</v>
      </c>
      <c r="W34">
        <v>1300</v>
      </c>
      <c r="X34" t="s">
        <v>82</v>
      </c>
      <c r="Y34">
        <v>1322</v>
      </c>
      <c r="Z34" t="s">
        <v>73</v>
      </c>
      <c r="AA34">
        <v>1322</v>
      </c>
      <c r="AB34" t="s">
        <v>84</v>
      </c>
      <c r="AC34">
        <v>3</v>
      </c>
      <c r="AD34" t="s">
        <v>91</v>
      </c>
      <c r="AE34" s="1">
        <v>27703558.600000001</v>
      </c>
      <c r="AF34" s="1">
        <v>0</v>
      </c>
      <c r="AG34" s="1">
        <v>2288171.61</v>
      </c>
      <c r="AH34" s="1">
        <v>2288171.61</v>
      </c>
      <c r="AI34" s="1">
        <v>2288171.61</v>
      </c>
      <c r="AJ34" s="1">
        <v>2288171.61</v>
      </c>
      <c r="AK34" s="1">
        <v>2288171.61</v>
      </c>
      <c r="AL34" s="1">
        <f t="shared" si="4"/>
        <v>25415386.990000002</v>
      </c>
      <c r="AM34" s="1"/>
      <c r="AN34" s="1"/>
      <c r="AO34" s="1">
        <f t="shared" si="2"/>
        <v>0</v>
      </c>
      <c r="AP34" s="1">
        <f t="shared" si="3"/>
        <v>27703558.600000001</v>
      </c>
      <c r="AQ34" s="1">
        <f t="shared" si="1"/>
        <v>25415386.990000002</v>
      </c>
    </row>
    <row r="35" spans="1:43" x14ac:dyDescent="0.35">
      <c r="A35" t="s">
        <v>125</v>
      </c>
      <c r="B35" t="s">
        <v>130</v>
      </c>
      <c r="C35" t="s">
        <v>40</v>
      </c>
      <c r="D35" t="s">
        <v>49</v>
      </c>
      <c r="E35">
        <v>1</v>
      </c>
      <c r="F35" t="s">
        <v>41</v>
      </c>
      <c r="G35">
        <v>1.3</v>
      </c>
      <c r="H35" t="s">
        <v>42</v>
      </c>
      <c r="I35" t="s">
        <v>43</v>
      </c>
      <c r="J35" t="s">
        <v>44</v>
      </c>
      <c r="K35" t="s">
        <v>68</v>
      </c>
      <c r="L35" t="s">
        <v>69</v>
      </c>
      <c r="M35" t="s">
        <v>70</v>
      </c>
      <c r="N35" t="s">
        <v>76</v>
      </c>
      <c r="O35">
        <v>5</v>
      </c>
      <c r="P35" t="s">
        <v>56</v>
      </c>
      <c r="Q35">
        <v>12</v>
      </c>
      <c r="R35" t="s">
        <v>73</v>
      </c>
      <c r="S35" t="s">
        <v>71</v>
      </c>
      <c r="T35" t="s">
        <v>77</v>
      </c>
      <c r="U35">
        <v>1000</v>
      </c>
      <c r="V35" t="s">
        <v>73</v>
      </c>
      <c r="W35">
        <v>1300</v>
      </c>
      <c r="X35" t="s">
        <v>82</v>
      </c>
      <c r="Y35">
        <v>1322</v>
      </c>
      <c r="Z35" t="s">
        <v>73</v>
      </c>
      <c r="AA35">
        <v>1322</v>
      </c>
      <c r="AB35" t="s">
        <v>84</v>
      </c>
      <c r="AC35">
        <v>2</v>
      </c>
      <c r="AD35" t="s">
        <v>81</v>
      </c>
      <c r="AE35" s="1">
        <v>238740.71</v>
      </c>
      <c r="AF35" s="1">
        <v>245185.92000000001</v>
      </c>
      <c r="AG35" s="1">
        <v>229940.22</v>
      </c>
      <c r="AH35" s="1">
        <v>229940.22</v>
      </c>
      <c r="AI35" s="1">
        <v>229940.22</v>
      </c>
      <c r="AJ35" s="1">
        <v>219523.5</v>
      </c>
      <c r="AK35" s="1">
        <v>219523.5</v>
      </c>
      <c r="AL35" s="1">
        <f t="shared" si="4"/>
        <v>8800.4899999999907</v>
      </c>
      <c r="AM35" s="1"/>
      <c r="AN35" s="1"/>
      <c r="AO35" s="1">
        <f t="shared" si="2"/>
        <v>0</v>
      </c>
      <c r="AP35" s="1">
        <f t="shared" si="3"/>
        <v>238740.71</v>
      </c>
      <c r="AQ35" s="1">
        <f t="shared" si="1"/>
        <v>8800.4899999999907</v>
      </c>
    </row>
    <row r="36" spans="1:43" x14ac:dyDescent="0.35">
      <c r="A36" t="s">
        <v>235</v>
      </c>
      <c r="B36" t="s">
        <v>240</v>
      </c>
      <c r="C36" t="s">
        <v>40</v>
      </c>
      <c r="D36" t="s">
        <v>49</v>
      </c>
      <c r="E36">
        <v>1</v>
      </c>
      <c r="F36" t="s">
        <v>41</v>
      </c>
      <c r="G36">
        <v>1.3</v>
      </c>
      <c r="H36" t="s">
        <v>42</v>
      </c>
      <c r="I36" t="s">
        <v>43</v>
      </c>
      <c r="J36" t="s">
        <v>44</v>
      </c>
      <c r="K36" t="s">
        <v>68</v>
      </c>
      <c r="L36" t="s">
        <v>69</v>
      </c>
      <c r="M36" t="s">
        <v>70</v>
      </c>
      <c r="N36" t="s">
        <v>76</v>
      </c>
      <c r="O36">
        <v>5</v>
      </c>
      <c r="P36" t="s">
        <v>56</v>
      </c>
      <c r="Q36">
        <v>12</v>
      </c>
      <c r="R36" t="s">
        <v>73</v>
      </c>
      <c r="S36" t="s">
        <v>71</v>
      </c>
      <c r="T36" t="s">
        <v>77</v>
      </c>
      <c r="U36">
        <v>1000</v>
      </c>
      <c r="V36" t="s">
        <v>73</v>
      </c>
      <c r="W36">
        <v>1300</v>
      </c>
      <c r="X36" t="s">
        <v>82</v>
      </c>
      <c r="Y36">
        <v>1322</v>
      </c>
      <c r="Z36" t="s">
        <v>73</v>
      </c>
      <c r="AA36">
        <v>1322</v>
      </c>
      <c r="AB36" t="s">
        <v>84</v>
      </c>
      <c r="AC36">
        <v>1</v>
      </c>
      <c r="AD36" t="s">
        <v>75</v>
      </c>
      <c r="AE36" s="1">
        <v>0</v>
      </c>
      <c r="AF36" s="1">
        <v>0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f t="shared" si="4"/>
        <v>0</v>
      </c>
      <c r="AM36" s="1"/>
      <c r="AN36" s="1"/>
      <c r="AO36" s="1">
        <f t="shared" si="2"/>
        <v>0</v>
      </c>
      <c r="AP36" s="1">
        <f t="shared" si="3"/>
        <v>0</v>
      </c>
      <c r="AQ36" s="1">
        <f t="shared" si="1"/>
        <v>0</v>
      </c>
    </row>
    <row r="37" spans="1:43" x14ac:dyDescent="0.35">
      <c r="A37" t="s">
        <v>235</v>
      </c>
      <c r="B37" t="s">
        <v>240</v>
      </c>
      <c r="C37" t="s">
        <v>40</v>
      </c>
      <c r="D37" t="s">
        <v>49</v>
      </c>
      <c r="E37">
        <v>1</v>
      </c>
      <c r="F37" t="s">
        <v>41</v>
      </c>
      <c r="G37">
        <v>1.3</v>
      </c>
      <c r="H37" t="s">
        <v>42</v>
      </c>
      <c r="I37" t="s">
        <v>43</v>
      </c>
      <c r="J37" t="s">
        <v>44</v>
      </c>
      <c r="K37" t="s">
        <v>68</v>
      </c>
      <c r="L37" t="s">
        <v>69</v>
      </c>
      <c r="M37" t="s">
        <v>70</v>
      </c>
      <c r="N37" t="s">
        <v>76</v>
      </c>
      <c r="O37">
        <v>5</v>
      </c>
      <c r="P37" t="s">
        <v>56</v>
      </c>
      <c r="Q37">
        <v>12</v>
      </c>
      <c r="R37" t="s">
        <v>73</v>
      </c>
      <c r="S37" t="s">
        <v>71</v>
      </c>
      <c r="T37" t="s">
        <v>77</v>
      </c>
      <c r="U37">
        <v>1000</v>
      </c>
      <c r="V37" t="s">
        <v>73</v>
      </c>
      <c r="W37">
        <v>1300</v>
      </c>
      <c r="X37" t="s">
        <v>82</v>
      </c>
      <c r="Y37">
        <v>1322</v>
      </c>
      <c r="Z37" t="s">
        <v>73</v>
      </c>
      <c r="AA37">
        <v>1322</v>
      </c>
      <c r="AB37" t="s">
        <v>84</v>
      </c>
      <c r="AC37">
        <v>2</v>
      </c>
      <c r="AD37" t="s">
        <v>81</v>
      </c>
      <c r="AE37" s="1">
        <v>0</v>
      </c>
      <c r="AF37" s="1">
        <v>5719181.0800000001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f t="shared" si="4"/>
        <v>0</v>
      </c>
      <c r="AM37" s="1"/>
      <c r="AN37" s="1"/>
      <c r="AO37" s="1">
        <f t="shared" si="2"/>
        <v>0</v>
      </c>
      <c r="AP37" s="1">
        <f t="shared" si="3"/>
        <v>0</v>
      </c>
      <c r="AQ37" s="1">
        <f t="shared" si="1"/>
        <v>0</v>
      </c>
    </row>
    <row r="38" spans="1:43" x14ac:dyDescent="0.35">
      <c r="A38" t="s">
        <v>235</v>
      </c>
      <c r="B38" t="s">
        <v>240</v>
      </c>
      <c r="C38" t="s">
        <v>40</v>
      </c>
      <c r="D38" t="s">
        <v>49</v>
      </c>
      <c r="E38">
        <v>1</v>
      </c>
      <c r="F38" t="s">
        <v>41</v>
      </c>
      <c r="G38">
        <v>1.3</v>
      </c>
      <c r="H38" t="s">
        <v>42</v>
      </c>
      <c r="I38" t="s">
        <v>43</v>
      </c>
      <c r="J38" t="s">
        <v>44</v>
      </c>
      <c r="K38" t="s">
        <v>68</v>
      </c>
      <c r="L38" t="s">
        <v>69</v>
      </c>
      <c r="M38" t="s">
        <v>70</v>
      </c>
      <c r="N38" t="s">
        <v>76</v>
      </c>
      <c r="O38">
        <v>5</v>
      </c>
      <c r="P38" t="s">
        <v>56</v>
      </c>
      <c r="Q38">
        <v>66</v>
      </c>
      <c r="R38" t="s">
        <v>73</v>
      </c>
      <c r="S38" t="s">
        <v>94</v>
      </c>
      <c r="T38" t="s">
        <v>95</v>
      </c>
      <c r="U38">
        <v>1000</v>
      </c>
      <c r="V38" t="s">
        <v>73</v>
      </c>
      <c r="W38">
        <v>1300</v>
      </c>
      <c r="X38" t="s">
        <v>82</v>
      </c>
      <c r="Y38">
        <v>1322</v>
      </c>
      <c r="Z38" t="s">
        <v>73</v>
      </c>
      <c r="AA38">
        <v>1322</v>
      </c>
      <c r="AB38" t="s">
        <v>84</v>
      </c>
      <c r="AC38">
        <v>2</v>
      </c>
      <c r="AD38" t="s">
        <v>81</v>
      </c>
      <c r="AE38" s="1">
        <v>1187429.69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f t="shared" si="4"/>
        <v>1187429.69</v>
      </c>
      <c r="AM38" s="1"/>
      <c r="AN38" s="1"/>
      <c r="AO38" s="1">
        <f t="shared" si="2"/>
        <v>0</v>
      </c>
      <c r="AP38" s="1">
        <f t="shared" si="3"/>
        <v>1187429.69</v>
      </c>
      <c r="AQ38" s="1">
        <f t="shared" si="1"/>
        <v>1187429.69</v>
      </c>
    </row>
    <row r="39" spans="1:43" x14ac:dyDescent="0.35">
      <c r="A39" t="s">
        <v>235</v>
      </c>
      <c r="B39" t="s">
        <v>240</v>
      </c>
      <c r="C39" t="s">
        <v>40</v>
      </c>
      <c r="D39" t="s">
        <v>49</v>
      </c>
      <c r="E39">
        <v>1</v>
      </c>
      <c r="F39" t="s">
        <v>41</v>
      </c>
      <c r="G39">
        <v>1.3</v>
      </c>
      <c r="H39" t="s">
        <v>42</v>
      </c>
      <c r="I39" t="s">
        <v>43</v>
      </c>
      <c r="J39" t="s">
        <v>44</v>
      </c>
      <c r="K39" t="s">
        <v>68</v>
      </c>
      <c r="L39" t="s">
        <v>69</v>
      </c>
      <c r="M39" t="s">
        <v>70</v>
      </c>
      <c r="N39" t="s">
        <v>76</v>
      </c>
      <c r="O39">
        <v>5</v>
      </c>
      <c r="P39" t="s">
        <v>56</v>
      </c>
      <c r="Q39">
        <v>12</v>
      </c>
      <c r="R39" t="s">
        <v>73</v>
      </c>
      <c r="S39" t="s">
        <v>71</v>
      </c>
      <c r="T39" t="s">
        <v>77</v>
      </c>
      <c r="U39">
        <v>1000</v>
      </c>
      <c r="V39" t="s">
        <v>73</v>
      </c>
      <c r="W39">
        <v>1300</v>
      </c>
      <c r="X39" t="s">
        <v>82</v>
      </c>
      <c r="Y39">
        <v>1330</v>
      </c>
      <c r="Z39" t="s">
        <v>73</v>
      </c>
      <c r="AA39">
        <v>1331</v>
      </c>
      <c r="AB39" t="s">
        <v>336</v>
      </c>
      <c r="AC39">
        <v>1</v>
      </c>
      <c r="AD39" t="s">
        <v>75</v>
      </c>
      <c r="AE39" s="1">
        <v>554327.31000000006</v>
      </c>
      <c r="AF39" s="1">
        <v>0</v>
      </c>
      <c r="AG39" s="1">
        <v>554327.31000000006</v>
      </c>
      <c r="AH39" s="1">
        <v>554327.31000000006</v>
      </c>
      <c r="AI39" s="1">
        <v>554327.31000000006</v>
      </c>
      <c r="AJ39" s="1">
        <v>554327.31000000006</v>
      </c>
      <c r="AK39" s="1">
        <v>554327.31000000006</v>
      </c>
      <c r="AL39" s="1">
        <f t="shared" si="4"/>
        <v>0</v>
      </c>
      <c r="AM39" s="1"/>
      <c r="AN39" s="1"/>
      <c r="AO39" s="1">
        <f t="shared" si="2"/>
        <v>0</v>
      </c>
      <c r="AP39" s="1">
        <f t="shared" si="3"/>
        <v>554327.31000000006</v>
      </c>
      <c r="AQ39" s="1">
        <f t="shared" si="1"/>
        <v>0</v>
      </c>
    </row>
    <row r="40" spans="1:43" x14ac:dyDescent="0.35">
      <c r="A40" t="s">
        <v>235</v>
      </c>
      <c r="B40" t="s">
        <v>240</v>
      </c>
      <c r="C40" t="s">
        <v>40</v>
      </c>
      <c r="D40" t="s">
        <v>49</v>
      </c>
      <c r="E40">
        <v>1</v>
      </c>
      <c r="F40" t="s">
        <v>41</v>
      </c>
      <c r="G40">
        <v>1.3</v>
      </c>
      <c r="H40" t="s">
        <v>42</v>
      </c>
      <c r="I40" t="s">
        <v>43</v>
      </c>
      <c r="J40" t="s">
        <v>44</v>
      </c>
      <c r="K40" t="s">
        <v>68</v>
      </c>
      <c r="L40" t="s">
        <v>69</v>
      </c>
      <c r="M40" t="s">
        <v>70</v>
      </c>
      <c r="N40" t="s">
        <v>76</v>
      </c>
      <c r="O40">
        <v>5</v>
      </c>
      <c r="P40" t="s">
        <v>56</v>
      </c>
      <c r="Q40">
        <v>12</v>
      </c>
      <c r="R40" t="s">
        <v>73</v>
      </c>
      <c r="S40" t="s">
        <v>71</v>
      </c>
      <c r="T40" t="s">
        <v>77</v>
      </c>
      <c r="U40">
        <v>1000</v>
      </c>
      <c r="V40" t="s">
        <v>73</v>
      </c>
      <c r="W40">
        <v>1300</v>
      </c>
      <c r="X40" t="s">
        <v>82</v>
      </c>
      <c r="Y40">
        <v>1330</v>
      </c>
      <c r="Z40" t="s">
        <v>73</v>
      </c>
      <c r="AA40">
        <v>1331</v>
      </c>
      <c r="AB40" t="s">
        <v>336</v>
      </c>
      <c r="AC40">
        <v>2</v>
      </c>
      <c r="AD40" t="s">
        <v>81</v>
      </c>
      <c r="AE40" s="1">
        <v>0</v>
      </c>
      <c r="AF40" s="1">
        <v>730000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f t="shared" si="4"/>
        <v>0</v>
      </c>
      <c r="AM40" s="1"/>
      <c r="AN40" s="1"/>
      <c r="AO40" s="1">
        <f t="shared" si="2"/>
        <v>0</v>
      </c>
      <c r="AP40" s="1">
        <f t="shared" si="3"/>
        <v>0</v>
      </c>
      <c r="AQ40" s="1">
        <f t="shared" si="1"/>
        <v>0</v>
      </c>
    </row>
    <row r="41" spans="1:43" x14ac:dyDescent="0.35">
      <c r="A41" t="s">
        <v>235</v>
      </c>
      <c r="B41" t="s">
        <v>240</v>
      </c>
      <c r="C41" t="s">
        <v>40</v>
      </c>
      <c r="D41" t="s">
        <v>49</v>
      </c>
      <c r="E41">
        <v>1</v>
      </c>
      <c r="F41" t="s">
        <v>41</v>
      </c>
      <c r="G41">
        <v>1.3</v>
      </c>
      <c r="H41" t="s">
        <v>42</v>
      </c>
      <c r="I41" t="s">
        <v>43</v>
      </c>
      <c r="J41" t="s">
        <v>44</v>
      </c>
      <c r="K41" t="s">
        <v>68</v>
      </c>
      <c r="L41" t="s">
        <v>69</v>
      </c>
      <c r="M41" t="s">
        <v>70</v>
      </c>
      <c r="N41" t="s">
        <v>76</v>
      </c>
      <c r="O41">
        <v>5</v>
      </c>
      <c r="P41" t="s">
        <v>56</v>
      </c>
      <c r="Q41">
        <v>66</v>
      </c>
      <c r="R41" t="s">
        <v>73</v>
      </c>
      <c r="S41" t="s">
        <v>94</v>
      </c>
      <c r="T41" t="s">
        <v>95</v>
      </c>
      <c r="U41">
        <v>1000</v>
      </c>
      <c r="V41" t="s">
        <v>73</v>
      </c>
      <c r="W41">
        <v>1300</v>
      </c>
      <c r="X41" t="s">
        <v>82</v>
      </c>
      <c r="Y41">
        <v>1330</v>
      </c>
      <c r="Z41" t="s">
        <v>73</v>
      </c>
      <c r="AA41">
        <v>1331</v>
      </c>
      <c r="AB41" t="s">
        <v>336</v>
      </c>
      <c r="AC41">
        <v>1</v>
      </c>
      <c r="AD41" t="s">
        <v>75</v>
      </c>
      <c r="AE41" s="1">
        <v>175672.69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f t="shared" si="4"/>
        <v>175672.69</v>
      </c>
      <c r="AM41" s="1"/>
      <c r="AN41" s="1"/>
      <c r="AO41" s="1">
        <f t="shared" si="2"/>
        <v>0</v>
      </c>
      <c r="AP41" s="1">
        <f t="shared" si="3"/>
        <v>175672.69</v>
      </c>
      <c r="AQ41" s="1">
        <f t="shared" si="1"/>
        <v>175672.69</v>
      </c>
    </row>
    <row r="42" spans="1:43" x14ac:dyDescent="0.35">
      <c r="A42" t="s">
        <v>59</v>
      </c>
      <c r="B42" t="s">
        <v>65</v>
      </c>
      <c r="C42" t="s">
        <v>40</v>
      </c>
      <c r="D42" t="s">
        <v>49</v>
      </c>
      <c r="E42">
        <v>1</v>
      </c>
      <c r="F42" t="s">
        <v>41</v>
      </c>
      <c r="G42">
        <v>1.7</v>
      </c>
      <c r="H42" t="s">
        <v>96</v>
      </c>
      <c r="I42" t="s">
        <v>97</v>
      </c>
      <c r="J42" t="s">
        <v>98</v>
      </c>
      <c r="K42" t="s">
        <v>99</v>
      </c>
      <c r="L42" t="s">
        <v>100</v>
      </c>
      <c r="M42" t="s">
        <v>70</v>
      </c>
      <c r="N42" t="s">
        <v>76</v>
      </c>
      <c r="O42">
        <v>6</v>
      </c>
      <c r="P42" t="s">
        <v>101</v>
      </c>
      <c r="Q42">
        <v>10</v>
      </c>
      <c r="R42" t="s">
        <v>102</v>
      </c>
      <c r="S42" t="s">
        <v>71</v>
      </c>
      <c r="T42" t="s">
        <v>77</v>
      </c>
      <c r="U42">
        <v>1000</v>
      </c>
      <c r="V42" t="s">
        <v>73</v>
      </c>
      <c r="W42">
        <v>1300</v>
      </c>
      <c r="X42" t="s">
        <v>82</v>
      </c>
      <c r="Y42">
        <v>1340</v>
      </c>
      <c r="Z42" t="s">
        <v>103</v>
      </c>
      <c r="AA42">
        <v>1341</v>
      </c>
      <c r="AB42" t="s">
        <v>103</v>
      </c>
      <c r="AC42">
        <v>3</v>
      </c>
      <c r="AD42" t="s">
        <v>91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f t="shared" si="4"/>
        <v>0</v>
      </c>
      <c r="AM42" s="1"/>
      <c r="AN42" s="1"/>
      <c r="AO42" s="1">
        <f t="shared" si="2"/>
        <v>0</v>
      </c>
      <c r="AP42" s="1">
        <f t="shared" si="3"/>
        <v>0</v>
      </c>
      <c r="AQ42" s="1">
        <f t="shared" si="1"/>
        <v>0</v>
      </c>
    </row>
    <row r="43" spans="1:43" x14ac:dyDescent="0.35">
      <c r="A43" t="s">
        <v>125</v>
      </c>
      <c r="B43" t="s">
        <v>130</v>
      </c>
      <c r="C43" t="s">
        <v>40</v>
      </c>
      <c r="D43" t="s">
        <v>49</v>
      </c>
      <c r="E43">
        <v>1</v>
      </c>
      <c r="F43" t="s">
        <v>41</v>
      </c>
      <c r="G43">
        <v>1.3</v>
      </c>
      <c r="H43" t="s">
        <v>42</v>
      </c>
      <c r="I43" t="s">
        <v>43</v>
      </c>
      <c r="J43" t="s">
        <v>44</v>
      </c>
      <c r="K43" t="s">
        <v>68</v>
      </c>
      <c r="L43" t="s">
        <v>69</v>
      </c>
      <c r="M43" t="s">
        <v>70</v>
      </c>
      <c r="N43" t="s">
        <v>76</v>
      </c>
      <c r="O43">
        <v>5</v>
      </c>
      <c r="P43" t="s">
        <v>56</v>
      </c>
      <c r="Q43">
        <v>12</v>
      </c>
      <c r="R43" t="s">
        <v>73</v>
      </c>
      <c r="S43" t="s">
        <v>71</v>
      </c>
      <c r="T43" t="s">
        <v>77</v>
      </c>
      <c r="U43">
        <v>1000</v>
      </c>
      <c r="V43" t="s">
        <v>73</v>
      </c>
      <c r="W43">
        <v>1300</v>
      </c>
      <c r="X43" t="s">
        <v>82</v>
      </c>
      <c r="Y43">
        <v>1340</v>
      </c>
      <c r="Z43" t="s">
        <v>103</v>
      </c>
      <c r="AA43">
        <v>1341</v>
      </c>
      <c r="AB43" t="s">
        <v>103</v>
      </c>
      <c r="AC43">
        <v>0</v>
      </c>
      <c r="AD43" t="s">
        <v>53</v>
      </c>
      <c r="AE43" s="1">
        <v>725191.4</v>
      </c>
      <c r="AF43" s="1">
        <v>0</v>
      </c>
      <c r="AG43" s="1">
        <v>725191.4</v>
      </c>
      <c r="AH43" s="1">
        <v>725191.4</v>
      </c>
      <c r="AI43" s="1">
        <v>725191.4</v>
      </c>
      <c r="AJ43" s="1">
        <v>725191.4</v>
      </c>
      <c r="AK43" s="1">
        <v>725191.4</v>
      </c>
      <c r="AL43" s="1">
        <f t="shared" si="4"/>
        <v>0</v>
      </c>
      <c r="AM43" s="1"/>
      <c r="AN43" s="1"/>
      <c r="AO43" s="1">
        <f t="shared" si="2"/>
        <v>0</v>
      </c>
      <c r="AP43" s="1">
        <f t="shared" si="3"/>
        <v>725191.4</v>
      </c>
      <c r="AQ43" s="1">
        <f t="shared" si="1"/>
        <v>0</v>
      </c>
    </row>
    <row r="44" spans="1:43" x14ac:dyDescent="0.35">
      <c r="A44" t="s">
        <v>125</v>
      </c>
      <c r="B44" t="s">
        <v>130</v>
      </c>
      <c r="C44" t="s">
        <v>40</v>
      </c>
      <c r="D44" t="s">
        <v>49</v>
      </c>
      <c r="E44">
        <v>1</v>
      </c>
      <c r="F44" t="s">
        <v>41</v>
      </c>
      <c r="G44">
        <v>1.3</v>
      </c>
      <c r="H44" t="s">
        <v>42</v>
      </c>
      <c r="I44" t="s">
        <v>43</v>
      </c>
      <c r="J44" t="s">
        <v>44</v>
      </c>
      <c r="K44" t="s">
        <v>68</v>
      </c>
      <c r="L44" t="s">
        <v>69</v>
      </c>
      <c r="M44" t="s">
        <v>70</v>
      </c>
      <c r="N44" t="s">
        <v>76</v>
      </c>
      <c r="O44">
        <v>5</v>
      </c>
      <c r="P44" t="s">
        <v>56</v>
      </c>
      <c r="Q44">
        <v>12</v>
      </c>
      <c r="R44" t="s">
        <v>73</v>
      </c>
      <c r="S44" t="s">
        <v>71</v>
      </c>
      <c r="T44" t="s">
        <v>77</v>
      </c>
      <c r="U44">
        <v>1000</v>
      </c>
      <c r="V44" t="s">
        <v>73</v>
      </c>
      <c r="W44">
        <v>1300</v>
      </c>
      <c r="X44" t="s">
        <v>82</v>
      </c>
      <c r="Y44">
        <v>1340</v>
      </c>
      <c r="Z44" t="s">
        <v>103</v>
      </c>
      <c r="AA44">
        <v>1341</v>
      </c>
      <c r="AB44" t="s">
        <v>103</v>
      </c>
      <c r="AC44">
        <v>1</v>
      </c>
      <c r="AD44" t="s">
        <v>75</v>
      </c>
      <c r="AE44" s="1">
        <v>0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f t="shared" si="4"/>
        <v>0</v>
      </c>
      <c r="AM44" s="1"/>
      <c r="AN44" s="1"/>
      <c r="AO44" s="1">
        <f t="shared" si="2"/>
        <v>0</v>
      </c>
      <c r="AP44" s="1">
        <f t="shared" si="3"/>
        <v>0</v>
      </c>
      <c r="AQ44" s="1">
        <f t="shared" si="1"/>
        <v>0</v>
      </c>
    </row>
    <row r="45" spans="1:43" x14ac:dyDescent="0.35">
      <c r="A45" t="s">
        <v>125</v>
      </c>
      <c r="B45" t="s">
        <v>130</v>
      </c>
      <c r="C45" t="s">
        <v>40</v>
      </c>
      <c r="D45" t="s">
        <v>49</v>
      </c>
      <c r="E45">
        <v>1</v>
      </c>
      <c r="F45" t="s">
        <v>41</v>
      </c>
      <c r="G45">
        <v>1.3</v>
      </c>
      <c r="H45" t="s">
        <v>42</v>
      </c>
      <c r="I45" t="s">
        <v>43</v>
      </c>
      <c r="J45" t="s">
        <v>44</v>
      </c>
      <c r="K45" t="s">
        <v>68</v>
      </c>
      <c r="L45" t="s">
        <v>69</v>
      </c>
      <c r="M45" t="s">
        <v>70</v>
      </c>
      <c r="N45" t="s">
        <v>76</v>
      </c>
      <c r="O45">
        <v>5</v>
      </c>
      <c r="P45" t="s">
        <v>56</v>
      </c>
      <c r="Q45">
        <v>12</v>
      </c>
      <c r="R45" t="s">
        <v>73</v>
      </c>
      <c r="S45" t="s">
        <v>71</v>
      </c>
      <c r="T45" t="s">
        <v>77</v>
      </c>
      <c r="U45">
        <v>1000</v>
      </c>
      <c r="V45" t="s">
        <v>73</v>
      </c>
      <c r="W45">
        <v>1300</v>
      </c>
      <c r="X45" t="s">
        <v>82</v>
      </c>
      <c r="Y45">
        <v>1340</v>
      </c>
      <c r="Z45" t="s">
        <v>103</v>
      </c>
      <c r="AA45">
        <v>1341</v>
      </c>
      <c r="AB45" t="s">
        <v>103</v>
      </c>
      <c r="AC45">
        <v>2</v>
      </c>
      <c r="AD45" t="s">
        <v>81</v>
      </c>
      <c r="AE45" s="1">
        <v>0</v>
      </c>
      <c r="AF45" s="1">
        <v>1500000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f t="shared" ref="AL45:AL76" si="5">AE45-AG45</f>
        <v>0</v>
      </c>
      <c r="AM45" s="1"/>
      <c r="AN45" s="1"/>
      <c r="AO45" s="1">
        <f t="shared" si="2"/>
        <v>0</v>
      </c>
      <c r="AP45" s="1">
        <f t="shared" si="3"/>
        <v>0</v>
      </c>
      <c r="AQ45" s="1">
        <f t="shared" si="1"/>
        <v>0</v>
      </c>
    </row>
    <row r="46" spans="1:43" x14ac:dyDescent="0.35">
      <c r="A46" t="s">
        <v>125</v>
      </c>
      <c r="B46" t="s">
        <v>130</v>
      </c>
      <c r="C46" t="s">
        <v>40</v>
      </c>
      <c r="D46" t="s">
        <v>49</v>
      </c>
      <c r="E46">
        <v>1</v>
      </c>
      <c r="F46" t="s">
        <v>41</v>
      </c>
      <c r="G46">
        <v>1.3</v>
      </c>
      <c r="H46" t="s">
        <v>42</v>
      </c>
      <c r="I46" t="s">
        <v>43</v>
      </c>
      <c r="J46" t="s">
        <v>44</v>
      </c>
      <c r="K46" t="s">
        <v>68</v>
      </c>
      <c r="L46" t="s">
        <v>69</v>
      </c>
      <c r="M46" t="s">
        <v>70</v>
      </c>
      <c r="N46" t="s">
        <v>76</v>
      </c>
      <c r="O46">
        <v>5</v>
      </c>
      <c r="P46" t="s">
        <v>56</v>
      </c>
      <c r="Q46">
        <v>66</v>
      </c>
      <c r="R46" t="s">
        <v>73</v>
      </c>
      <c r="S46" t="s">
        <v>94</v>
      </c>
      <c r="T46" t="s">
        <v>95</v>
      </c>
      <c r="U46">
        <v>1000</v>
      </c>
      <c r="V46" t="s">
        <v>73</v>
      </c>
      <c r="W46">
        <v>1300</v>
      </c>
      <c r="X46" t="s">
        <v>82</v>
      </c>
      <c r="Y46">
        <v>1340</v>
      </c>
      <c r="Z46" t="s">
        <v>103</v>
      </c>
      <c r="AA46">
        <v>1341</v>
      </c>
      <c r="AB46" t="s">
        <v>103</v>
      </c>
      <c r="AC46">
        <v>0</v>
      </c>
      <c r="AD46" t="s">
        <v>53</v>
      </c>
      <c r="AE46" s="1">
        <v>774808.6</v>
      </c>
      <c r="AF46" s="1">
        <v>0</v>
      </c>
      <c r="AG46" s="1">
        <v>487796.8</v>
      </c>
      <c r="AH46" s="1">
        <v>487796.8</v>
      </c>
      <c r="AI46" s="1">
        <v>487796.8</v>
      </c>
      <c r="AJ46" s="1">
        <v>487796.8</v>
      </c>
      <c r="AK46" s="1">
        <v>487796.8</v>
      </c>
      <c r="AL46" s="1">
        <f t="shared" si="5"/>
        <v>287011.8</v>
      </c>
      <c r="AM46" s="1"/>
      <c r="AN46" s="1"/>
      <c r="AO46" s="1">
        <f t="shared" si="2"/>
        <v>0</v>
      </c>
      <c r="AP46" s="1">
        <f t="shared" si="3"/>
        <v>774808.6</v>
      </c>
      <c r="AQ46" s="1">
        <f t="shared" si="1"/>
        <v>287011.8</v>
      </c>
    </row>
    <row r="47" spans="1:43" x14ac:dyDescent="0.35">
      <c r="A47" t="s">
        <v>235</v>
      </c>
      <c r="B47" t="s">
        <v>240</v>
      </c>
      <c r="C47" t="s">
        <v>40</v>
      </c>
      <c r="D47" t="s">
        <v>49</v>
      </c>
      <c r="E47">
        <v>1</v>
      </c>
      <c r="F47" t="s">
        <v>41</v>
      </c>
      <c r="G47">
        <v>1.3</v>
      </c>
      <c r="H47" t="s">
        <v>42</v>
      </c>
      <c r="I47" t="s">
        <v>43</v>
      </c>
      <c r="J47" t="s">
        <v>44</v>
      </c>
      <c r="K47" t="s">
        <v>68</v>
      </c>
      <c r="L47" t="s">
        <v>69</v>
      </c>
      <c r="M47" t="s">
        <v>70</v>
      </c>
      <c r="N47" t="s">
        <v>76</v>
      </c>
      <c r="O47">
        <v>5</v>
      </c>
      <c r="P47" t="s">
        <v>56</v>
      </c>
      <c r="Q47">
        <v>12</v>
      </c>
      <c r="R47" t="s">
        <v>73</v>
      </c>
      <c r="S47" t="s">
        <v>71</v>
      </c>
      <c r="T47" t="s">
        <v>77</v>
      </c>
      <c r="U47">
        <v>1000</v>
      </c>
      <c r="V47" t="s">
        <v>73</v>
      </c>
      <c r="W47">
        <v>1300</v>
      </c>
      <c r="X47" t="s">
        <v>82</v>
      </c>
      <c r="Y47">
        <v>1340</v>
      </c>
      <c r="Z47" t="s">
        <v>103</v>
      </c>
      <c r="AA47">
        <v>1341</v>
      </c>
      <c r="AB47" t="s">
        <v>103</v>
      </c>
      <c r="AC47">
        <v>2</v>
      </c>
      <c r="AD47" t="s">
        <v>81</v>
      </c>
      <c r="AE47" s="1">
        <v>0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f t="shared" si="5"/>
        <v>0</v>
      </c>
      <c r="AM47" s="1"/>
      <c r="AN47" s="1"/>
      <c r="AO47" s="1">
        <f t="shared" si="2"/>
        <v>0</v>
      </c>
      <c r="AP47" s="1">
        <f t="shared" si="3"/>
        <v>0</v>
      </c>
      <c r="AQ47" s="1">
        <f t="shared" si="1"/>
        <v>0</v>
      </c>
    </row>
    <row r="48" spans="1:43" x14ac:dyDescent="0.35">
      <c r="A48" t="s">
        <v>59</v>
      </c>
      <c r="B48" t="s">
        <v>65</v>
      </c>
      <c r="C48" t="s">
        <v>40</v>
      </c>
      <c r="D48" t="s">
        <v>49</v>
      </c>
      <c r="E48">
        <v>1</v>
      </c>
      <c r="F48" t="s">
        <v>41</v>
      </c>
      <c r="G48">
        <v>1.3</v>
      </c>
      <c r="H48" t="s">
        <v>42</v>
      </c>
      <c r="I48" t="s">
        <v>43</v>
      </c>
      <c r="J48" t="s">
        <v>44</v>
      </c>
      <c r="K48" t="s">
        <v>68</v>
      </c>
      <c r="L48" t="s">
        <v>69</v>
      </c>
      <c r="M48" t="s">
        <v>70</v>
      </c>
      <c r="N48" t="s">
        <v>76</v>
      </c>
      <c r="O48">
        <v>5</v>
      </c>
      <c r="P48" t="s">
        <v>56</v>
      </c>
      <c r="Q48">
        <v>12</v>
      </c>
      <c r="R48" t="s">
        <v>73</v>
      </c>
      <c r="S48" t="s">
        <v>71</v>
      </c>
      <c r="T48" t="s">
        <v>77</v>
      </c>
      <c r="U48">
        <v>1000</v>
      </c>
      <c r="V48" t="s">
        <v>73</v>
      </c>
      <c r="W48">
        <v>1400</v>
      </c>
      <c r="X48" t="s">
        <v>85</v>
      </c>
      <c r="Y48">
        <v>1410</v>
      </c>
      <c r="Z48" t="s">
        <v>73</v>
      </c>
      <c r="AA48">
        <v>1411</v>
      </c>
      <c r="AB48" t="s">
        <v>86</v>
      </c>
      <c r="AC48">
        <v>1</v>
      </c>
      <c r="AD48" t="s">
        <v>75</v>
      </c>
      <c r="AE48" s="1">
        <v>30764225.109999999</v>
      </c>
      <c r="AF48" s="1">
        <v>41030639.359999999</v>
      </c>
      <c r="AG48" s="1">
        <v>30764225.109999999</v>
      </c>
      <c r="AH48" s="1">
        <v>30764225.109999999</v>
      </c>
      <c r="AI48" s="1">
        <v>30764225.109999999</v>
      </c>
      <c r="AJ48" s="1">
        <v>30764225.109999999</v>
      </c>
      <c r="AK48" s="1">
        <v>30764225.109999999</v>
      </c>
      <c r="AL48" s="1">
        <f t="shared" si="5"/>
        <v>0</v>
      </c>
      <c r="AM48" s="1"/>
      <c r="AN48" s="1"/>
      <c r="AO48" s="1">
        <f t="shared" si="2"/>
        <v>0</v>
      </c>
      <c r="AP48" s="1">
        <f t="shared" si="3"/>
        <v>30764225.109999999</v>
      </c>
      <c r="AQ48" s="1">
        <f t="shared" si="1"/>
        <v>0</v>
      </c>
    </row>
    <row r="49" spans="1:43" x14ac:dyDescent="0.35">
      <c r="A49" t="s">
        <v>59</v>
      </c>
      <c r="B49" t="s">
        <v>65</v>
      </c>
      <c r="C49" t="s">
        <v>40</v>
      </c>
      <c r="D49" t="s">
        <v>49</v>
      </c>
      <c r="E49">
        <v>1</v>
      </c>
      <c r="F49" t="s">
        <v>41</v>
      </c>
      <c r="G49">
        <v>1.3</v>
      </c>
      <c r="H49" t="s">
        <v>42</v>
      </c>
      <c r="I49" t="s">
        <v>43</v>
      </c>
      <c r="J49" t="s">
        <v>44</v>
      </c>
      <c r="K49" t="s">
        <v>68</v>
      </c>
      <c r="L49" t="s">
        <v>69</v>
      </c>
      <c r="M49" t="s">
        <v>70</v>
      </c>
      <c r="N49" t="s">
        <v>76</v>
      </c>
      <c r="O49">
        <v>5</v>
      </c>
      <c r="P49" t="s">
        <v>56</v>
      </c>
      <c r="Q49">
        <v>12</v>
      </c>
      <c r="R49" t="s">
        <v>73</v>
      </c>
      <c r="S49" t="s">
        <v>71</v>
      </c>
      <c r="T49" t="s">
        <v>77</v>
      </c>
      <c r="U49">
        <v>1000</v>
      </c>
      <c r="V49" t="s">
        <v>73</v>
      </c>
      <c r="W49">
        <v>1400</v>
      </c>
      <c r="X49" t="s">
        <v>85</v>
      </c>
      <c r="Y49">
        <v>1410</v>
      </c>
      <c r="Z49" t="s">
        <v>73</v>
      </c>
      <c r="AA49">
        <v>1411</v>
      </c>
      <c r="AB49" t="s">
        <v>86</v>
      </c>
      <c r="AC49">
        <v>2</v>
      </c>
      <c r="AD49" t="s">
        <v>81</v>
      </c>
      <c r="AE49" s="1">
        <v>3493236.12</v>
      </c>
      <c r="AF49" s="1">
        <v>2576604.64</v>
      </c>
      <c r="AG49" s="1">
        <v>3493236.12</v>
      </c>
      <c r="AH49" s="1">
        <v>3493236.12</v>
      </c>
      <c r="AI49" s="1">
        <v>3493236.12</v>
      </c>
      <c r="AJ49" s="1">
        <v>3493236.12</v>
      </c>
      <c r="AK49" s="1">
        <v>3493236.12</v>
      </c>
      <c r="AL49" s="1">
        <f t="shared" si="5"/>
        <v>0</v>
      </c>
      <c r="AM49" s="1"/>
      <c r="AN49" s="1"/>
      <c r="AO49" s="1">
        <f t="shared" si="2"/>
        <v>0</v>
      </c>
      <c r="AP49" s="1">
        <f t="shared" si="3"/>
        <v>3493236.12</v>
      </c>
      <c r="AQ49" s="1">
        <f t="shared" si="1"/>
        <v>0</v>
      </c>
    </row>
    <row r="50" spans="1:43" x14ac:dyDescent="0.35">
      <c r="A50" t="s">
        <v>59</v>
      </c>
      <c r="B50" t="s">
        <v>65</v>
      </c>
      <c r="C50" t="s">
        <v>40</v>
      </c>
      <c r="D50" t="s">
        <v>49</v>
      </c>
      <c r="E50">
        <v>1</v>
      </c>
      <c r="F50" t="s">
        <v>41</v>
      </c>
      <c r="G50">
        <v>1.3</v>
      </c>
      <c r="H50" t="s">
        <v>42</v>
      </c>
      <c r="I50" t="s">
        <v>43</v>
      </c>
      <c r="J50" t="s">
        <v>44</v>
      </c>
      <c r="K50" t="s">
        <v>68</v>
      </c>
      <c r="L50" t="s">
        <v>69</v>
      </c>
      <c r="M50" t="s">
        <v>70</v>
      </c>
      <c r="N50" t="s">
        <v>76</v>
      </c>
      <c r="O50">
        <v>5</v>
      </c>
      <c r="P50" t="s">
        <v>56</v>
      </c>
      <c r="Q50">
        <v>66</v>
      </c>
      <c r="R50" t="s">
        <v>73</v>
      </c>
      <c r="S50" t="s">
        <v>94</v>
      </c>
      <c r="T50" t="s">
        <v>95</v>
      </c>
      <c r="U50">
        <v>1000</v>
      </c>
      <c r="V50" t="s">
        <v>73</v>
      </c>
      <c r="W50">
        <v>1400</v>
      </c>
      <c r="X50" t="s">
        <v>85</v>
      </c>
      <c r="Y50">
        <v>1410</v>
      </c>
      <c r="Z50" t="s">
        <v>73</v>
      </c>
      <c r="AA50">
        <v>1411</v>
      </c>
      <c r="AB50" t="s">
        <v>86</v>
      </c>
      <c r="AC50">
        <v>1</v>
      </c>
      <c r="AD50" t="s">
        <v>75</v>
      </c>
      <c r="AE50" s="1">
        <v>18102008.260000002</v>
      </c>
      <c r="AF50" s="1">
        <v>0</v>
      </c>
      <c r="AG50" s="1">
        <v>3918605.61</v>
      </c>
      <c r="AH50" s="1">
        <v>3918605.61</v>
      </c>
      <c r="AI50" s="1">
        <v>3918605.61</v>
      </c>
      <c r="AJ50" s="1">
        <v>3918605.61</v>
      </c>
      <c r="AK50" s="1">
        <v>3918605.61</v>
      </c>
      <c r="AL50" s="1">
        <f t="shared" si="5"/>
        <v>14183402.650000002</v>
      </c>
      <c r="AM50" s="1"/>
      <c r="AN50" s="1"/>
      <c r="AO50" s="1">
        <f t="shared" si="2"/>
        <v>0</v>
      </c>
      <c r="AP50" s="1">
        <f t="shared" si="3"/>
        <v>18102008.260000002</v>
      </c>
      <c r="AQ50" s="1">
        <f t="shared" si="1"/>
        <v>14183402.650000002</v>
      </c>
    </row>
    <row r="51" spans="1:43" x14ac:dyDescent="0.35">
      <c r="A51" t="s">
        <v>59</v>
      </c>
      <c r="B51" t="s">
        <v>65</v>
      </c>
      <c r="C51" t="s">
        <v>40</v>
      </c>
      <c r="D51" t="s">
        <v>49</v>
      </c>
      <c r="E51">
        <v>1</v>
      </c>
      <c r="F51" t="s">
        <v>41</v>
      </c>
      <c r="G51">
        <v>1.3</v>
      </c>
      <c r="H51" t="s">
        <v>42</v>
      </c>
      <c r="I51" t="s">
        <v>43</v>
      </c>
      <c r="J51" t="s">
        <v>44</v>
      </c>
      <c r="K51" t="s">
        <v>68</v>
      </c>
      <c r="L51" t="s">
        <v>69</v>
      </c>
      <c r="M51" t="s">
        <v>70</v>
      </c>
      <c r="N51" t="s">
        <v>76</v>
      </c>
      <c r="O51">
        <v>5</v>
      </c>
      <c r="P51" t="s">
        <v>56</v>
      </c>
      <c r="Q51">
        <v>66</v>
      </c>
      <c r="R51" t="s">
        <v>73</v>
      </c>
      <c r="S51" t="s">
        <v>94</v>
      </c>
      <c r="T51" t="s">
        <v>95</v>
      </c>
      <c r="U51">
        <v>1000</v>
      </c>
      <c r="V51" t="s">
        <v>73</v>
      </c>
      <c r="W51">
        <v>1400</v>
      </c>
      <c r="X51" t="s">
        <v>85</v>
      </c>
      <c r="Y51">
        <v>1410</v>
      </c>
      <c r="Z51" t="s">
        <v>73</v>
      </c>
      <c r="AA51">
        <v>1411</v>
      </c>
      <c r="AB51" t="s">
        <v>86</v>
      </c>
      <c r="AC51">
        <v>2</v>
      </c>
      <c r="AD51" t="s">
        <v>81</v>
      </c>
      <c r="AE51" s="1">
        <v>1865613.08</v>
      </c>
      <c r="AF51" s="1">
        <v>0</v>
      </c>
      <c r="AG51" s="1">
        <v>675122.39</v>
      </c>
      <c r="AH51" s="1">
        <v>675122.39</v>
      </c>
      <c r="AI51" s="1">
        <v>675122.39</v>
      </c>
      <c r="AJ51" s="1">
        <v>675122.39</v>
      </c>
      <c r="AK51" s="1">
        <v>675122.39</v>
      </c>
      <c r="AL51" s="1">
        <f t="shared" si="5"/>
        <v>1190490.69</v>
      </c>
      <c r="AM51" s="1"/>
      <c r="AN51" s="1"/>
      <c r="AO51" s="1">
        <f t="shared" si="2"/>
        <v>0</v>
      </c>
      <c r="AP51" s="1">
        <f t="shared" si="3"/>
        <v>1865613.08</v>
      </c>
      <c r="AQ51" s="1">
        <f t="shared" si="1"/>
        <v>1190490.69</v>
      </c>
    </row>
    <row r="52" spans="1:43" x14ac:dyDescent="0.35">
      <c r="A52" t="s">
        <v>59</v>
      </c>
      <c r="B52" t="s">
        <v>65</v>
      </c>
      <c r="C52" t="s">
        <v>40</v>
      </c>
      <c r="D52" t="s">
        <v>49</v>
      </c>
      <c r="E52">
        <v>1</v>
      </c>
      <c r="F52" t="s">
        <v>41</v>
      </c>
      <c r="G52">
        <v>1.7</v>
      </c>
      <c r="H52" t="s">
        <v>96</v>
      </c>
      <c r="I52" t="s">
        <v>97</v>
      </c>
      <c r="J52" t="s">
        <v>98</v>
      </c>
      <c r="K52" t="s">
        <v>99</v>
      </c>
      <c r="L52" t="s">
        <v>100</v>
      </c>
      <c r="M52" t="s">
        <v>70</v>
      </c>
      <c r="N52" t="s">
        <v>76</v>
      </c>
      <c r="O52">
        <v>6</v>
      </c>
      <c r="P52" t="s">
        <v>101</v>
      </c>
      <c r="Q52">
        <v>10</v>
      </c>
      <c r="R52" t="s">
        <v>102</v>
      </c>
      <c r="S52" t="s">
        <v>71</v>
      </c>
      <c r="T52" t="s">
        <v>77</v>
      </c>
      <c r="U52">
        <v>1000</v>
      </c>
      <c r="V52" t="s">
        <v>73</v>
      </c>
      <c r="W52">
        <v>1400</v>
      </c>
      <c r="X52" t="s">
        <v>85</v>
      </c>
      <c r="Y52">
        <v>1410</v>
      </c>
      <c r="Z52" t="s">
        <v>73</v>
      </c>
      <c r="AA52">
        <v>1411</v>
      </c>
      <c r="AB52" t="s">
        <v>86</v>
      </c>
      <c r="AC52">
        <v>3</v>
      </c>
      <c r="AD52" t="s">
        <v>91</v>
      </c>
      <c r="AE52" s="1">
        <v>0</v>
      </c>
      <c r="AF52" s="1">
        <v>12785343</v>
      </c>
      <c r="AG52" s="1">
        <v>0</v>
      </c>
      <c r="AH52" s="1">
        <v>0</v>
      </c>
      <c r="AI52" s="1">
        <v>0</v>
      </c>
      <c r="AJ52" s="1">
        <v>0</v>
      </c>
      <c r="AK52" s="1">
        <v>0</v>
      </c>
      <c r="AL52" s="1">
        <f t="shared" si="5"/>
        <v>0</v>
      </c>
      <c r="AM52" s="1"/>
      <c r="AN52" s="1"/>
      <c r="AO52" s="1">
        <f t="shared" si="2"/>
        <v>0</v>
      </c>
      <c r="AP52" s="1">
        <f t="shared" si="3"/>
        <v>0</v>
      </c>
      <c r="AQ52" s="1">
        <f t="shared" si="1"/>
        <v>0</v>
      </c>
    </row>
    <row r="53" spans="1:43" x14ac:dyDescent="0.35">
      <c r="A53" t="s">
        <v>59</v>
      </c>
      <c r="B53" t="s">
        <v>65</v>
      </c>
      <c r="C53" t="s">
        <v>40</v>
      </c>
      <c r="D53" t="s">
        <v>49</v>
      </c>
      <c r="E53">
        <v>1</v>
      </c>
      <c r="F53" t="s">
        <v>41</v>
      </c>
      <c r="G53">
        <v>1.7</v>
      </c>
      <c r="H53" t="s">
        <v>96</v>
      </c>
      <c r="I53" t="s">
        <v>97</v>
      </c>
      <c r="J53" t="s">
        <v>98</v>
      </c>
      <c r="K53" t="s">
        <v>99</v>
      </c>
      <c r="L53" t="s">
        <v>100</v>
      </c>
      <c r="M53" t="s">
        <v>70</v>
      </c>
      <c r="N53" t="s">
        <v>76</v>
      </c>
      <c r="O53">
        <v>6</v>
      </c>
      <c r="P53" t="s">
        <v>101</v>
      </c>
      <c r="Q53">
        <v>67</v>
      </c>
      <c r="R53" t="s">
        <v>102</v>
      </c>
      <c r="S53" t="s">
        <v>94</v>
      </c>
      <c r="T53" t="s">
        <v>95</v>
      </c>
      <c r="U53">
        <v>1000</v>
      </c>
      <c r="V53" t="s">
        <v>73</v>
      </c>
      <c r="W53">
        <v>1400</v>
      </c>
      <c r="X53" t="s">
        <v>85</v>
      </c>
      <c r="Y53">
        <v>1410</v>
      </c>
      <c r="Z53" t="s">
        <v>73</v>
      </c>
      <c r="AA53">
        <v>1411</v>
      </c>
      <c r="AB53" t="s">
        <v>86</v>
      </c>
      <c r="AC53">
        <v>3</v>
      </c>
      <c r="AD53" t="s">
        <v>91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f t="shared" si="5"/>
        <v>0</v>
      </c>
      <c r="AM53" s="1"/>
      <c r="AN53" s="1"/>
      <c r="AO53" s="1">
        <f t="shared" si="2"/>
        <v>0</v>
      </c>
      <c r="AP53" s="1">
        <f t="shared" si="3"/>
        <v>0</v>
      </c>
      <c r="AQ53" s="1">
        <f t="shared" si="1"/>
        <v>0</v>
      </c>
    </row>
    <row r="54" spans="1:43" x14ac:dyDescent="0.35">
      <c r="A54" t="s">
        <v>125</v>
      </c>
      <c r="B54" t="s">
        <v>130</v>
      </c>
      <c r="C54" t="s">
        <v>40</v>
      </c>
      <c r="D54" t="s">
        <v>49</v>
      </c>
      <c r="E54">
        <v>1</v>
      </c>
      <c r="F54" t="s">
        <v>41</v>
      </c>
      <c r="G54">
        <v>1.3</v>
      </c>
      <c r="H54" t="s">
        <v>42</v>
      </c>
      <c r="I54" t="s">
        <v>43</v>
      </c>
      <c r="J54" t="s">
        <v>44</v>
      </c>
      <c r="K54" t="s">
        <v>68</v>
      </c>
      <c r="L54" t="s">
        <v>69</v>
      </c>
      <c r="M54" t="s">
        <v>70</v>
      </c>
      <c r="N54" t="s">
        <v>76</v>
      </c>
      <c r="O54">
        <v>5</v>
      </c>
      <c r="P54" t="s">
        <v>56</v>
      </c>
      <c r="Q54">
        <v>12</v>
      </c>
      <c r="R54" t="s">
        <v>73</v>
      </c>
      <c r="S54" t="s">
        <v>71</v>
      </c>
      <c r="T54" t="s">
        <v>77</v>
      </c>
      <c r="U54">
        <v>1000</v>
      </c>
      <c r="V54" t="s">
        <v>73</v>
      </c>
      <c r="W54">
        <v>1400</v>
      </c>
      <c r="X54" t="s">
        <v>85</v>
      </c>
      <c r="Y54">
        <v>1410</v>
      </c>
      <c r="Z54" t="s">
        <v>73</v>
      </c>
      <c r="AA54">
        <v>1411</v>
      </c>
      <c r="AB54" t="s">
        <v>86</v>
      </c>
      <c r="AC54">
        <v>2</v>
      </c>
      <c r="AD54" t="s">
        <v>81</v>
      </c>
      <c r="AE54" s="1">
        <v>0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f t="shared" si="5"/>
        <v>0</v>
      </c>
      <c r="AM54" s="1"/>
      <c r="AN54" s="1"/>
      <c r="AO54" s="1">
        <f t="shared" si="2"/>
        <v>0</v>
      </c>
      <c r="AP54" s="1">
        <f t="shared" si="3"/>
        <v>0</v>
      </c>
      <c r="AQ54" s="1">
        <f t="shared" si="1"/>
        <v>0</v>
      </c>
    </row>
    <row r="55" spans="1:43" x14ac:dyDescent="0.35">
      <c r="A55" t="s">
        <v>235</v>
      </c>
      <c r="B55" t="s">
        <v>240</v>
      </c>
      <c r="C55" t="s">
        <v>40</v>
      </c>
      <c r="D55" t="s">
        <v>49</v>
      </c>
      <c r="E55">
        <v>1</v>
      </c>
      <c r="F55" t="s">
        <v>41</v>
      </c>
      <c r="G55">
        <v>1.3</v>
      </c>
      <c r="H55" t="s">
        <v>42</v>
      </c>
      <c r="I55" t="s">
        <v>43</v>
      </c>
      <c r="J55" t="s">
        <v>44</v>
      </c>
      <c r="K55" t="s">
        <v>68</v>
      </c>
      <c r="L55" t="s">
        <v>69</v>
      </c>
      <c r="M55" t="s">
        <v>70</v>
      </c>
      <c r="N55" t="s">
        <v>76</v>
      </c>
      <c r="O55">
        <v>5</v>
      </c>
      <c r="P55" t="s">
        <v>56</v>
      </c>
      <c r="Q55">
        <v>66</v>
      </c>
      <c r="R55" t="s">
        <v>73</v>
      </c>
      <c r="S55" t="s">
        <v>94</v>
      </c>
      <c r="T55" t="s">
        <v>95</v>
      </c>
      <c r="U55">
        <v>1000</v>
      </c>
      <c r="V55" t="s">
        <v>73</v>
      </c>
      <c r="W55">
        <v>1400</v>
      </c>
      <c r="X55" t="s">
        <v>85</v>
      </c>
      <c r="Y55">
        <v>1410</v>
      </c>
      <c r="Z55" t="s">
        <v>73</v>
      </c>
      <c r="AA55">
        <v>1411</v>
      </c>
      <c r="AB55" t="s">
        <v>86</v>
      </c>
      <c r="AC55">
        <v>1</v>
      </c>
      <c r="AD55" t="s">
        <v>75</v>
      </c>
      <c r="AE55" s="1">
        <v>4000000</v>
      </c>
      <c r="AF55" s="1">
        <v>0</v>
      </c>
      <c r="AG55" s="1">
        <v>115085.99</v>
      </c>
      <c r="AH55" s="1">
        <v>115085.99</v>
      </c>
      <c r="AI55" s="1">
        <v>115085.99</v>
      </c>
      <c r="AJ55" s="1">
        <v>115085.99</v>
      </c>
      <c r="AK55" s="1">
        <v>115085.99</v>
      </c>
      <c r="AL55" s="1">
        <f t="shared" si="5"/>
        <v>3884914.01</v>
      </c>
      <c r="AM55" s="1"/>
      <c r="AN55" s="1"/>
      <c r="AO55" s="1">
        <f t="shared" si="2"/>
        <v>0</v>
      </c>
      <c r="AP55" s="1">
        <f t="shared" si="3"/>
        <v>4000000</v>
      </c>
      <c r="AQ55" s="1">
        <f t="shared" si="1"/>
        <v>3884914.01</v>
      </c>
    </row>
    <row r="56" spans="1:43" x14ac:dyDescent="0.35">
      <c r="A56" t="s">
        <v>59</v>
      </c>
      <c r="B56" t="s">
        <v>65</v>
      </c>
      <c r="C56" t="s">
        <v>40</v>
      </c>
      <c r="D56" t="s">
        <v>49</v>
      </c>
      <c r="E56">
        <v>1</v>
      </c>
      <c r="F56" t="s">
        <v>41</v>
      </c>
      <c r="G56">
        <v>1.3</v>
      </c>
      <c r="H56" t="s">
        <v>42</v>
      </c>
      <c r="I56" t="s">
        <v>43</v>
      </c>
      <c r="J56" t="s">
        <v>44</v>
      </c>
      <c r="K56" t="s">
        <v>68</v>
      </c>
      <c r="L56" t="s">
        <v>69</v>
      </c>
      <c r="M56" t="s">
        <v>70</v>
      </c>
      <c r="N56" t="s">
        <v>76</v>
      </c>
      <c r="O56">
        <v>5</v>
      </c>
      <c r="P56" t="s">
        <v>56</v>
      </c>
      <c r="Q56">
        <v>12</v>
      </c>
      <c r="R56" t="s">
        <v>73</v>
      </c>
      <c r="S56" t="s">
        <v>71</v>
      </c>
      <c r="T56" t="s">
        <v>77</v>
      </c>
      <c r="U56">
        <v>1000</v>
      </c>
      <c r="V56" t="s">
        <v>73</v>
      </c>
      <c r="W56">
        <v>1400</v>
      </c>
      <c r="X56" t="s">
        <v>85</v>
      </c>
      <c r="Y56">
        <v>1420</v>
      </c>
      <c r="Z56" t="s">
        <v>87</v>
      </c>
      <c r="AA56">
        <v>1421</v>
      </c>
      <c r="AB56" t="s">
        <v>88</v>
      </c>
      <c r="AC56">
        <v>1</v>
      </c>
      <c r="AD56" t="s">
        <v>75</v>
      </c>
      <c r="AE56" s="1">
        <v>12958641.289999999</v>
      </c>
      <c r="AF56" s="1">
        <v>20515317.440000001</v>
      </c>
      <c r="AG56" s="1">
        <v>12957250.689999999</v>
      </c>
      <c r="AH56" s="1">
        <v>12957250.689999999</v>
      </c>
      <c r="AI56" s="1">
        <v>12957250.689999999</v>
      </c>
      <c r="AJ56" s="1">
        <v>12957250.689999999</v>
      </c>
      <c r="AK56" s="1">
        <v>12957250.689999999</v>
      </c>
      <c r="AL56" s="1">
        <f t="shared" si="5"/>
        <v>1390.5999999996275</v>
      </c>
      <c r="AM56" s="1"/>
      <c r="AN56" s="1"/>
      <c r="AO56" s="1">
        <f t="shared" si="2"/>
        <v>0</v>
      </c>
      <c r="AP56" s="1">
        <f t="shared" si="3"/>
        <v>12958641.289999999</v>
      </c>
      <c r="AQ56" s="1">
        <f t="shared" si="1"/>
        <v>1390.5999999996275</v>
      </c>
    </row>
    <row r="57" spans="1:43" x14ac:dyDescent="0.35">
      <c r="A57" t="s">
        <v>59</v>
      </c>
      <c r="B57" t="s">
        <v>65</v>
      </c>
      <c r="C57" t="s">
        <v>40</v>
      </c>
      <c r="D57" t="s">
        <v>49</v>
      </c>
      <c r="E57">
        <v>1</v>
      </c>
      <c r="F57" t="s">
        <v>41</v>
      </c>
      <c r="G57">
        <v>1.3</v>
      </c>
      <c r="H57" t="s">
        <v>42</v>
      </c>
      <c r="I57" t="s">
        <v>43</v>
      </c>
      <c r="J57" t="s">
        <v>44</v>
      </c>
      <c r="K57" t="s">
        <v>68</v>
      </c>
      <c r="L57" t="s">
        <v>69</v>
      </c>
      <c r="M57" t="s">
        <v>70</v>
      </c>
      <c r="N57" t="s">
        <v>76</v>
      </c>
      <c r="O57">
        <v>5</v>
      </c>
      <c r="P57" t="s">
        <v>56</v>
      </c>
      <c r="Q57">
        <v>66</v>
      </c>
      <c r="R57" t="s">
        <v>73</v>
      </c>
      <c r="S57" t="s">
        <v>94</v>
      </c>
      <c r="T57" t="s">
        <v>95</v>
      </c>
      <c r="U57">
        <v>1000</v>
      </c>
      <c r="V57" t="s">
        <v>73</v>
      </c>
      <c r="W57">
        <v>1400</v>
      </c>
      <c r="X57" t="s">
        <v>85</v>
      </c>
      <c r="Y57">
        <v>1420</v>
      </c>
      <c r="Z57" t="s">
        <v>87</v>
      </c>
      <c r="AA57">
        <v>1421</v>
      </c>
      <c r="AB57" t="s">
        <v>88</v>
      </c>
      <c r="AC57">
        <v>1</v>
      </c>
      <c r="AD57" t="s">
        <v>75</v>
      </c>
      <c r="AE57" s="1">
        <v>7490506.7300000004</v>
      </c>
      <c r="AF57" s="1">
        <v>0</v>
      </c>
      <c r="AG57" s="1">
        <v>3288061.4</v>
      </c>
      <c r="AH57" s="1">
        <v>3288061.4</v>
      </c>
      <c r="AI57" s="1">
        <v>3288061.4</v>
      </c>
      <c r="AJ57" s="1">
        <v>3288061.4</v>
      </c>
      <c r="AK57" s="1">
        <v>3288061.4</v>
      </c>
      <c r="AL57" s="1">
        <f t="shared" si="5"/>
        <v>4202445.33</v>
      </c>
      <c r="AM57" s="1"/>
      <c r="AN57" s="1"/>
      <c r="AO57" s="1">
        <f t="shared" si="2"/>
        <v>0</v>
      </c>
      <c r="AP57" s="1">
        <f t="shared" si="3"/>
        <v>7490506.7300000004</v>
      </c>
      <c r="AQ57" s="1">
        <f t="shared" si="1"/>
        <v>4202445.33</v>
      </c>
    </row>
    <row r="58" spans="1:43" x14ac:dyDescent="0.35">
      <c r="A58" t="s">
        <v>59</v>
      </c>
      <c r="B58" t="s">
        <v>65</v>
      </c>
      <c r="C58" t="s">
        <v>40</v>
      </c>
      <c r="D58" t="s">
        <v>49</v>
      </c>
      <c r="E58">
        <v>1</v>
      </c>
      <c r="F58" t="s">
        <v>41</v>
      </c>
      <c r="G58">
        <v>1.7</v>
      </c>
      <c r="H58" t="s">
        <v>96</v>
      </c>
      <c r="I58" t="s">
        <v>97</v>
      </c>
      <c r="J58" t="s">
        <v>98</v>
      </c>
      <c r="K58" t="s">
        <v>99</v>
      </c>
      <c r="L58" t="s">
        <v>100</v>
      </c>
      <c r="M58" t="s">
        <v>70</v>
      </c>
      <c r="N58" t="s">
        <v>76</v>
      </c>
      <c r="O58">
        <v>6</v>
      </c>
      <c r="P58" t="s">
        <v>101</v>
      </c>
      <c r="Q58">
        <v>10</v>
      </c>
      <c r="R58" t="s">
        <v>102</v>
      </c>
      <c r="S58" t="s">
        <v>71</v>
      </c>
      <c r="T58" t="s">
        <v>77</v>
      </c>
      <c r="U58">
        <v>1000</v>
      </c>
      <c r="V58" t="s">
        <v>73</v>
      </c>
      <c r="W58">
        <v>1400</v>
      </c>
      <c r="X58" t="s">
        <v>85</v>
      </c>
      <c r="Y58">
        <v>1420</v>
      </c>
      <c r="Z58" t="s">
        <v>87</v>
      </c>
      <c r="AA58">
        <v>1421</v>
      </c>
      <c r="AB58" t="s">
        <v>88</v>
      </c>
      <c r="AC58">
        <v>3</v>
      </c>
      <c r="AD58" t="s">
        <v>91</v>
      </c>
      <c r="AE58" s="1">
        <v>2487815.65</v>
      </c>
      <c r="AF58" s="1">
        <v>6392672</v>
      </c>
      <c r="AG58" s="1">
        <v>2487815.65</v>
      </c>
      <c r="AH58" s="1">
        <v>2487815.65</v>
      </c>
      <c r="AI58" s="1">
        <v>2487815.65</v>
      </c>
      <c r="AJ58" s="1">
        <v>2487815.65</v>
      </c>
      <c r="AK58" s="1">
        <v>2487815.65</v>
      </c>
      <c r="AL58" s="1">
        <f t="shared" si="5"/>
        <v>0</v>
      </c>
      <c r="AM58" s="1"/>
      <c r="AN58" s="1"/>
      <c r="AO58" s="1">
        <f t="shared" si="2"/>
        <v>0</v>
      </c>
      <c r="AP58" s="1">
        <f t="shared" si="3"/>
        <v>2487815.65</v>
      </c>
      <c r="AQ58" s="1">
        <f t="shared" si="1"/>
        <v>0</v>
      </c>
    </row>
    <row r="59" spans="1:43" x14ac:dyDescent="0.35">
      <c r="A59" t="s">
        <v>59</v>
      </c>
      <c r="B59" t="s">
        <v>65</v>
      </c>
      <c r="C59" t="s">
        <v>40</v>
      </c>
      <c r="D59" t="s">
        <v>49</v>
      </c>
      <c r="E59">
        <v>1</v>
      </c>
      <c r="F59" t="s">
        <v>41</v>
      </c>
      <c r="G59">
        <v>1.7</v>
      </c>
      <c r="H59" t="s">
        <v>96</v>
      </c>
      <c r="I59" t="s">
        <v>97</v>
      </c>
      <c r="J59" t="s">
        <v>98</v>
      </c>
      <c r="K59" t="s">
        <v>99</v>
      </c>
      <c r="L59" t="s">
        <v>100</v>
      </c>
      <c r="M59" t="s">
        <v>70</v>
      </c>
      <c r="N59" t="s">
        <v>76</v>
      </c>
      <c r="O59">
        <v>6</v>
      </c>
      <c r="P59" t="s">
        <v>101</v>
      </c>
      <c r="Q59">
        <v>67</v>
      </c>
      <c r="R59" t="s">
        <v>102</v>
      </c>
      <c r="S59" t="s">
        <v>94</v>
      </c>
      <c r="T59" t="s">
        <v>95</v>
      </c>
      <c r="U59">
        <v>1000</v>
      </c>
      <c r="V59" t="s">
        <v>73</v>
      </c>
      <c r="W59">
        <v>1400</v>
      </c>
      <c r="X59" t="s">
        <v>85</v>
      </c>
      <c r="Y59">
        <v>1420</v>
      </c>
      <c r="Z59" t="s">
        <v>87</v>
      </c>
      <c r="AA59">
        <v>1421</v>
      </c>
      <c r="AB59" t="s">
        <v>88</v>
      </c>
      <c r="AC59">
        <v>3</v>
      </c>
      <c r="AD59" t="s">
        <v>91</v>
      </c>
      <c r="AE59" s="1">
        <v>3496153.01</v>
      </c>
      <c r="AF59" s="1">
        <v>0</v>
      </c>
      <c r="AG59" s="1">
        <v>912810.02</v>
      </c>
      <c r="AH59" s="1">
        <v>912810.02</v>
      </c>
      <c r="AI59" s="1">
        <v>912810.02</v>
      </c>
      <c r="AJ59" s="1">
        <v>912810.02</v>
      </c>
      <c r="AK59" s="1">
        <v>912810.02</v>
      </c>
      <c r="AL59" s="1">
        <f t="shared" si="5"/>
        <v>2583342.9899999998</v>
      </c>
      <c r="AM59" s="1"/>
      <c r="AN59" s="1"/>
      <c r="AO59" s="1">
        <f t="shared" si="2"/>
        <v>0</v>
      </c>
      <c r="AP59" s="1">
        <f t="shared" si="3"/>
        <v>3496153.01</v>
      </c>
      <c r="AQ59" s="1">
        <f t="shared" si="1"/>
        <v>2583342.9899999998</v>
      </c>
    </row>
    <row r="60" spans="1:43" x14ac:dyDescent="0.35">
      <c r="A60" t="s">
        <v>125</v>
      </c>
      <c r="B60" t="s">
        <v>130</v>
      </c>
      <c r="C60" t="s">
        <v>40</v>
      </c>
      <c r="D60" t="s">
        <v>49</v>
      </c>
      <c r="E60">
        <v>1</v>
      </c>
      <c r="F60" t="s">
        <v>41</v>
      </c>
      <c r="G60">
        <v>1.3</v>
      </c>
      <c r="H60" t="s">
        <v>42</v>
      </c>
      <c r="I60" t="s">
        <v>43</v>
      </c>
      <c r="J60" t="s">
        <v>44</v>
      </c>
      <c r="K60" t="s">
        <v>68</v>
      </c>
      <c r="L60" t="s">
        <v>69</v>
      </c>
      <c r="M60" t="s">
        <v>70</v>
      </c>
      <c r="N60" t="s">
        <v>76</v>
      </c>
      <c r="O60">
        <v>5</v>
      </c>
      <c r="P60" t="s">
        <v>56</v>
      </c>
      <c r="Q60">
        <v>12</v>
      </c>
      <c r="R60" t="s">
        <v>73</v>
      </c>
      <c r="S60" t="s">
        <v>71</v>
      </c>
      <c r="T60" t="s">
        <v>77</v>
      </c>
      <c r="U60">
        <v>1000</v>
      </c>
      <c r="V60" t="s">
        <v>73</v>
      </c>
      <c r="W60">
        <v>1400</v>
      </c>
      <c r="X60" t="s">
        <v>85</v>
      </c>
      <c r="Y60">
        <v>1420</v>
      </c>
      <c r="Z60" t="s">
        <v>87</v>
      </c>
      <c r="AA60">
        <v>1421</v>
      </c>
      <c r="AB60" t="s">
        <v>88</v>
      </c>
      <c r="AC60">
        <v>2</v>
      </c>
      <c r="AD60" t="s">
        <v>81</v>
      </c>
      <c r="AE60" s="1">
        <v>1713332.44</v>
      </c>
      <c r="AF60" s="1">
        <v>1288304.56</v>
      </c>
      <c r="AG60" s="1">
        <v>1712852.44</v>
      </c>
      <c r="AH60" s="1">
        <v>1712852.44</v>
      </c>
      <c r="AI60" s="1">
        <v>1712852.44</v>
      </c>
      <c r="AJ60" s="1">
        <v>1712852.44</v>
      </c>
      <c r="AK60" s="1">
        <v>1712852.44</v>
      </c>
      <c r="AL60" s="1">
        <f t="shared" si="5"/>
        <v>480</v>
      </c>
      <c r="AM60" s="1"/>
      <c r="AN60" s="1"/>
      <c r="AO60" s="1">
        <f t="shared" si="2"/>
        <v>0</v>
      </c>
      <c r="AP60" s="1">
        <f t="shared" si="3"/>
        <v>1713332.44</v>
      </c>
      <c r="AQ60" s="1">
        <f t="shared" si="1"/>
        <v>480</v>
      </c>
    </row>
    <row r="61" spans="1:43" x14ac:dyDescent="0.35">
      <c r="A61" t="s">
        <v>125</v>
      </c>
      <c r="B61" t="s">
        <v>130</v>
      </c>
      <c r="C61" t="s">
        <v>40</v>
      </c>
      <c r="D61" t="s">
        <v>49</v>
      </c>
      <c r="E61">
        <v>1</v>
      </c>
      <c r="F61" t="s">
        <v>41</v>
      </c>
      <c r="G61">
        <v>1.3</v>
      </c>
      <c r="H61" t="s">
        <v>42</v>
      </c>
      <c r="I61" t="s">
        <v>43</v>
      </c>
      <c r="J61" t="s">
        <v>44</v>
      </c>
      <c r="K61" t="s">
        <v>68</v>
      </c>
      <c r="L61" t="s">
        <v>69</v>
      </c>
      <c r="M61" t="s">
        <v>70</v>
      </c>
      <c r="N61" t="s">
        <v>76</v>
      </c>
      <c r="O61">
        <v>5</v>
      </c>
      <c r="P61" t="s">
        <v>56</v>
      </c>
      <c r="Q61">
        <v>66</v>
      </c>
      <c r="R61" t="s">
        <v>73</v>
      </c>
      <c r="S61" t="s">
        <v>94</v>
      </c>
      <c r="T61" t="s">
        <v>95</v>
      </c>
      <c r="U61">
        <v>1000</v>
      </c>
      <c r="V61" t="s">
        <v>73</v>
      </c>
      <c r="W61">
        <v>1400</v>
      </c>
      <c r="X61" t="s">
        <v>85</v>
      </c>
      <c r="Y61">
        <v>1420</v>
      </c>
      <c r="Z61" t="s">
        <v>87</v>
      </c>
      <c r="AA61">
        <v>1421</v>
      </c>
      <c r="AB61" t="s">
        <v>88</v>
      </c>
      <c r="AC61">
        <v>2</v>
      </c>
      <c r="AD61" t="s">
        <v>81</v>
      </c>
      <c r="AE61" s="1">
        <v>966092.17</v>
      </c>
      <c r="AF61" s="1">
        <v>0</v>
      </c>
      <c r="AG61" s="1">
        <v>474884.29</v>
      </c>
      <c r="AH61" s="1">
        <v>474884.29</v>
      </c>
      <c r="AI61" s="1">
        <v>474884.29</v>
      </c>
      <c r="AJ61" s="1">
        <v>474884.29</v>
      </c>
      <c r="AK61" s="1">
        <v>474884.29</v>
      </c>
      <c r="AL61" s="1">
        <f t="shared" si="5"/>
        <v>491207.88000000006</v>
      </c>
      <c r="AM61" s="1"/>
      <c r="AN61" s="1"/>
      <c r="AO61" s="1">
        <f t="shared" si="2"/>
        <v>0</v>
      </c>
      <c r="AP61" s="1">
        <f t="shared" si="3"/>
        <v>966092.17</v>
      </c>
      <c r="AQ61" s="1">
        <f t="shared" si="1"/>
        <v>491207.88000000006</v>
      </c>
    </row>
    <row r="62" spans="1:43" x14ac:dyDescent="0.35">
      <c r="A62" t="s">
        <v>59</v>
      </c>
      <c r="B62" t="s">
        <v>65</v>
      </c>
      <c r="C62" t="s">
        <v>40</v>
      </c>
      <c r="D62" t="s">
        <v>49</v>
      </c>
      <c r="E62">
        <v>1</v>
      </c>
      <c r="F62" t="s">
        <v>41</v>
      </c>
      <c r="G62">
        <v>1.3</v>
      </c>
      <c r="H62" t="s">
        <v>42</v>
      </c>
      <c r="I62" t="s">
        <v>43</v>
      </c>
      <c r="J62" t="s">
        <v>44</v>
      </c>
      <c r="K62" t="s">
        <v>68</v>
      </c>
      <c r="L62" t="s">
        <v>69</v>
      </c>
      <c r="M62" t="s">
        <v>70</v>
      </c>
      <c r="N62" t="s">
        <v>76</v>
      </c>
      <c r="O62">
        <v>5</v>
      </c>
      <c r="P62" t="s">
        <v>56</v>
      </c>
      <c r="Q62">
        <v>12</v>
      </c>
      <c r="R62" t="s">
        <v>73</v>
      </c>
      <c r="S62" t="s">
        <v>71</v>
      </c>
      <c r="T62" t="s">
        <v>77</v>
      </c>
      <c r="U62">
        <v>1000</v>
      </c>
      <c r="V62" t="s">
        <v>73</v>
      </c>
      <c r="W62">
        <v>1400</v>
      </c>
      <c r="X62" t="s">
        <v>85</v>
      </c>
      <c r="Y62">
        <v>1431</v>
      </c>
      <c r="Z62" t="s">
        <v>73</v>
      </c>
      <c r="AA62">
        <v>1431</v>
      </c>
      <c r="AB62" t="s">
        <v>89</v>
      </c>
      <c r="AC62">
        <v>1</v>
      </c>
      <c r="AD62" t="s">
        <v>75</v>
      </c>
      <c r="AE62" s="1">
        <v>8640304.9399999995</v>
      </c>
      <c r="AF62" s="1">
        <v>13676882.960000001</v>
      </c>
      <c r="AG62" s="1">
        <v>8640304.9399999995</v>
      </c>
      <c r="AH62" s="1">
        <v>8640304.9399999995</v>
      </c>
      <c r="AI62" s="1">
        <v>8640304.9399999995</v>
      </c>
      <c r="AJ62" s="1">
        <v>8640304.9399999995</v>
      </c>
      <c r="AK62" s="1">
        <v>8640304.9399999995</v>
      </c>
      <c r="AL62" s="1">
        <f t="shared" si="5"/>
        <v>0</v>
      </c>
      <c r="AM62" s="1"/>
      <c r="AN62" s="1"/>
      <c r="AO62" s="1">
        <f t="shared" si="2"/>
        <v>0</v>
      </c>
      <c r="AP62" s="1">
        <f t="shared" si="3"/>
        <v>8640304.9399999995</v>
      </c>
      <c r="AQ62" s="1">
        <f t="shared" si="1"/>
        <v>0</v>
      </c>
    </row>
    <row r="63" spans="1:43" x14ac:dyDescent="0.35">
      <c r="A63" t="s">
        <v>59</v>
      </c>
      <c r="B63" t="s">
        <v>65</v>
      </c>
      <c r="C63" t="s">
        <v>40</v>
      </c>
      <c r="D63" t="s">
        <v>49</v>
      </c>
      <c r="E63">
        <v>1</v>
      </c>
      <c r="F63" t="s">
        <v>41</v>
      </c>
      <c r="G63">
        <v>1.3</v>
      </c>
      <c r="H63" t="s">
        <v>42</v>
      </c>
      <c r="I63" t="s">
        <v>43</v>
      </c>
      <c r="J63" t="s">
        <v>44</v>
      </c>
      <c r="K63" t="s">
        <v>68</v>
      </c>
      <c r="L63" t="s">
        <v>69</v>
      </c>
      <c r="M63" t="s">
        <v>70</v>
      </c>
      <c r="N63" t="s">
        <v>76</v>
      </c>
      <c r="O63">
        <v>5</v>
      </c>
      <c r="P63" t="s">
        <v>56</v>
      </c>
      <c r="Q63">
        <v>66</v>
      </c>
      <c r="R63" t="s">
        <v>73</v>
      </c>
      <c r="S63" t="s">
        <v>94</v>
      </c>
      <c r="T63" t="s">
        <v>95</v>
      </c>
      <c r="U63">
        <v>1000</v>
      </c>
      <c r="V63" t="s">
        <v>73</v>
      </c>
      <c r="W63">
        <v>1400</v>
      </c>
      <c r="X63" t="s">
        <v>85</v>
      </c>
      <c r="Y63">
        <v>1431</v>
      </c>
      <c r="Z63" t="s">
        <v>73</v>
      </c>
      <c r="AA63">
        <v>1431</v>
      </c>
      <c r="AB63" t="s">
        <v>89</v>
      </c>
      <c r="AC63">
        <v>1</v>
      </c>
      <c r="AD63" t="s">
        <v>75</v>
      </c>
      <c r="AE63" s="1">
        <v>4992460.41</v>
      </c>
      <c r="AF63" s="1">
        <v>0</v>
      </c>
      <c r="AG63" s="1">
        <v>1644605.93</v>
      </c>
      <c r="AH63" s="1">
        <v>1644605.93</v>
      </c>
      <c r="AI63" s="1">
        <v>1644605.93</v>
      </c>
      <c r="AJ63" s="1">
        <v>1644605.93</v>
      </c>
      <c r="AK63" s="1">
        <v>1644605.93</v>
      </c>
      <c r="AL63" s="1">
        <f t="shared" si="5"/>
        <v>3347854.4800000004</v>
      </c>
      <c r="AM63" s="1"/>
      <c r="AN63" s="1"/>
      <c r="AO63" s="1">
        <f t="shared" si="2"/>
        <v>0</v>
      </c>
      <c r="AP63" s="1">
        <f t="shared" si="3"/>
        <v>4992460.41</v>
      </c>
      <c r="AQ63" s="1">
        <f t="shared" si="1"/>
        <v>3347854.4800000004</v>
      </c>
    </row>
    <row r="64" spans="1:43" x14ac:dyDescent="0.35">
      <c r="A64" t="s">
        <v>59</v>
      </c>
      <c r="B64" t="s">
        <v>65</v>
      </c>
      <c r="C64" t="s">
        <v>40</v>
      </c>
      <c r="D64" t="s">
        <v>49</v>
      </c>
      <c r="E64">
        <v>1</v>
      </c>
      <c r="F64" t="s">
        <v>41</v>
      </c>
      <c r="G64">
        <v>1.7</v>
      </c>
      <c r="H64" t="s">
        <v>96</v>
      </c>
      <c r="I64" t="s">
        <v>97</v>
      </c>
      <c r="J64" t="s">
        <v>98</v>
      </c>
      <c r="K64" t="s">
        <v>99</v>
      </c>
      <c r="L64" t="s">
        <v>100</v>
      </c>
      <c r="M64" t="s">
        <v>70</v>
      </c>
      <c r="N64" t="s">
        <v>76</v>
      </c>
      <c r="O64">
        <v>6</v>
      </c>
      <c r="P64" t="s">
        <v>101</v>
      </c>
      <c r="Q64">
        <v>10</v>
      </c>
      <c r="R64" t="s">
        <v>102</v>
      </c>
      <c r="S64" t="s">
        <v>71</v>
      </c>
      <c r="T64" t="s">
        <v>77</v>
      </c>
      <c r="U64">
        <v>1000</v>
      </c>
      <c r="V64" t="s">
        <v>73</v>
      </c>
      <c r="W64">
        <v>1400</v>
      </c>
      <c r="X64" t="s">
        <v>85</v>
      </c>
      <c r="Y64">
        <v>1431</v>
      </c>
      <c r="Z64" t="s">
        <v>73</v>
      </c>
      <c r="AA64">
        <v>1431</v>
      </c>
      <c r="AB64" t="s">
        <v>89</v>
      </c>
      <c r="AC64">
        <v>3</v>
      </c>
      <c r="AD64" t="s">
        <v>91</v>
      </c>
      <c r="AE64" s="1">
        <v>1658589.82</v>
      </c>
      <c r="AF64" s="1">
        <v>4261782</v>
      </c>
      <c r="AG64" s="1">
        <v>1658589.82</v>
      </c>
      <c r="AH64" s="1">
        <v>1658589.82</v>
      </c>
      <c r="AI64" s="1">
        <v>1658589.82</v>
      </c>
      <c r="AJ64" s="1">
        <v>1658589.82</v>
      </c>
      <c r="AK64" s="1">
        <v>1658589.82</v>
      </c>
      <c r="AL64" s="1">
        <f t="shared" si="5"/>
        <v>0</v>
      </c>
      <c r="AM64" s="1"/>
      <c r="AN64" s="1"/>
      <c r="AO64" s="1">
        <f t="shared" si="2"/>
        <v>0</v>
      </c>
      <c r="AP64" s="1">
        <f t="shared" si="3"/>
        <v>1658589.82</v>
      </c>
      <c r="AQ64" s="1">
        <f t="shared" si="1"/>
        <v>0</v>
      </c>
    </row>
    <row r="65" spans="1:43" x14ac:dyDescent="0.35">
      <c r="A65" t="s">
        <v>59</v>
      </c>
      <c r="B65" t="s">
        <v>65</v>
      </c>
      <c r="C65" t="s">
        <v>40</v>
      </c>
      <c r="D65" t="s">
        <v>49</v>
      </c>
      <c r="E65">
        <v>1</v>
      </c>
      <c r="F65" t="s">
        <v>41</v>
      </c>
      <c r="G65">
        <v>1.7</v>
      </c>
      <c r="H65" t="s">
        <v>96</v>
      </c>
      <c r="I65" t="s">
        <v>97</v>
      </c>
      <c r="J65" t="s">
        <v>98</v>
      </c>
      <c r="K65" t="s">
        <v>99</v>
      </c>
      <c r="L65" t="s">
        <v>100</v>
      </c>
      <c r="M65" t="s">
        <v>70</v>
      </c>
      <c r="N65" t="s">
        <v>76</v>
      </c>
      <c r="O65">
        <v>6</v>
      </c>
      <c r="P65" t="s">
        <v>101</v>
      </c>
      <c r="Q65">
        <v>67</v>
      </c>
      <c r="R65" t="s">
        <v>102</v>
      </c>
      <c r="S65" t="s">
        <v>94</v>
      </c>
      <c r="T65" t="s">
        <v>95</v>
      </c>
      <c r="U65">
        <v>1000</v>
      </c>
      <c r="V65" t="s">
        <v>73</v>
      </c>
      <c r="W65">
        <v>1400</v>
      </c>
      <c r="X65" t="s">
        <v>85</v>
      </c>
      <c r="Y65">
        <v>1431</v>
      </c>
      <c r="Z65" t="s">
        <v>73</v>
      </c>
      <c r="AA65">
        <v>1431</v>
      </c>
      <c r="AB65" t="s">
        <v>89</v>
      </c>
      <c r="AC65">
        <v>3</v>
      </c>
      <c r="AD65" t="s">
        <v>91</v>
      </c>
      <c r="AE65" s="1">
        <v>2330722.62</v>
      </c>
      <c r="AF65" s="1">
        <v>0</v>
      </c>
      <c r="AG65" s="1">
        <v>455559.01</v>
      </c>
      <c r="AH65" s="1">
        <v>455559.01</v>
      </c>
      <c r="AI65" s="1">
        <v>455559.01</v>
      </c>
      <c r="AJ65" s="1">
        <v>455559.01</v>
      </c>
      <c r="AK65" s="1">
        <v>455559.01</v>
      </c>
      <c r="AL65" s="1">
        <f t="shared" si="5"/>
        <v>1875163.61</v>
      </c>
      <c r="AM65" s="1"/>
      <c r="AN65" s="1"/>
      <c r="AO65" s="1">
        <f t="shared" si="2"/>
        <v>0</v>
      </c>
      <c r="AP65" s="1">
        <f t="shared" si="3"/>
        <v>2330722.62</v>
      </c>
      <c r="AQ65" s="1">
        <f t="shared" si="1"/>
        <v>1875163.61</v>
      </c>
    </row>
    <row r="66" spans="1:43" x14ac:dyDescent="0.35">
      <c r="A66" t="s">
        <v>125</v>
      </c>
      <c r="B66" t="s">
        <v>130</v>
      </c>
      <c r="C66" t="s">
        <v>40</v>
      </c>
      <c r="D66" t="s">
        <v>49</v>
      </c>
      <c r="E66">
        <v>1</v>
      </c>
      <c r="F66" t="s">
        <v>41</v>
      </c>
      <c r="G66">
        <v>1.3</v>
      </c>
      <c r="H66" t="s">
        <v>42</v>
      </c>
      <c r="I66" t="s">
        <v>43</v>
      </c>
      <c r="J66" t="s">
        <v>44</v>
      </c>
      <c r="K66" t="s">
        <v>68</v>
      </c>
      <c r="L66" t="s">
        <v>69</v>
      </c>
      <c r="M66" t="s">
        <v>70</v>
      </c>
      <c r="N66" t="s">
        <v>76</v>
      </c>
      <c r="O66">
        <v>5</v>
      </c>
      <c r="P66" t="s">
        <v>56</v>
      </c>
      <c r="Q66">
        <v>12</v>
      </c>
      <c r="R66" t="s">
        <v>73</v>
      </c>
      <c r="S66" t="s">
        <v>71</v>
      </c>
      <c r="T66" t="s">
        <v>77</v>
      </c>
      <c r="U66">
        <v>1000</v>
      </c>
      <c r="V66" t="s">
        <v>73</v>
      </c>
      <c r="W66">
        <v>1400</v>
      </c>
      <c r="X66" t="s">
        <v>85</v>
      </c>
      <c r="Y66">
        <v>1431</v>
      </c>
      <c r="Z66" t="s">
        <v>73</v>
      </c>
      <c r="AA66">
        <v>1431</v>
      </c>
      <c r="AB66" t="s">
        <v>89</v>
      </c>
      <c r="AC66">
        <v>2</v>
      </c>
      <c r="AD66" t="s">
        <v>81</v>
      </c>
      <c r="AE66" s="1">
        <v>1142421.19</v>
      </c>
      <c r="AF66" s="1">
        <v>858864.04</v>
      </c>
      <c r="AG66" s="1">
        <v>1142421.19</v>
      </c>
      <c r="AH66" s="1">
        <v>1142421.19</v>
      </c>
      <c r="AI66" s="1">
        <v>1142421.19</v>
      </c>
      <c r="AJ66" s="1">
        <v>1142421.19</v>
      </c>
      <c r="AK66" s="1">
        <v>1142421.19</v>
      </c>
      <c r="AL66" s="1">
        <f t="shared" si="5"/>
        <v>0</v>
      </c>
      <c r="AM66" s="1"/>
      <c r="AN66" s="1"/>
      <c r="AO66" s="1">
        <f t="shared" si="2"/>
        <v>0</v>
      </c>
      <c r="AP66" s="1">
        <f t="shared" si="3"/>
        <v>1142421.19</v>
      </c>
      <c r="AQ66" s="1">
        <f t="shared" ref="AQ66:AQ129" si="6">AP66-AG66</f>
        <v>0</v>
      </c>
    </row>
    <row r="67" spans="1:43" x14ac:dyDescent="0.35">
      <c r="A67" t="s">
        <v>125</v>
      </c>
      <c r="B67" t="s">
        <v>130</v>
      </c>
      <c r="C67" t="s">
        <v>40</v>
      </c>
      <c r="D67" t="s">
        <v>49</v>
      </c>
      <c r="E67">
        <v>1</v>
      </c>
      <c r="F67" t="s">
        <v>41</v>
      </c>
      <c r="G67">
        <v>1.3</v>
      </c>
      <c r="H67" t="s">
        <v>42</v>
      </c>
      <c r="I67" t="s">
        <v>43</v>
      </c>
      <c r="J67" t="s">
        <v>44</v>
      </c>
      <c r="K67" t="s">
        <v>68</v>
      </c>
      <c r="L67" t="s">
        <v>69</v>
      </c>
      <c r="M67" t="s">
        <v>70</v>
      </c>
      <c r="N67" t="s">
        <v>76</v>
      </c>
      <c r="O67">
        <v>5</v>
      </c>
      <c r="P67" t="s">
        <v>56</v>
      </c>
      <c r="Q67">
        <v>66</v>
      </c>
      <c r="R67" t="s">
        <v>73</v>
      </c>
      <c r="S67" t="s">
        <v>94</v>
      </c>
      <c r="T67" t="s">
        <v>95</v>
      </c>
      <c r="U67">
        <v>1000</v>
      </c>
      <c r="V67" t="s">
        <v>73</v>
      </c>
      <c r="W67">
        <v>1400</v>
      </c>
      <c r="X67" t="s">
        <v>85</v>
      </c>
      <c r="Y67">
        <v>1431</v>
      </c>
      <c r="Z67" t="s">
        <v>73</v>
      </c>
      <c r="AA67">
        <v>1431</v>
      </c>
      <c r="AB67" t="s">
        <v>89</v>
      </c>
      <c r="AC67">
        <v>2</v>
      </c>
      <c r="AD67" t="s">
        <v>81</v>
      </c>
      <c r="AE67" s="1">
        <v>643861.88</v>
      </c>
      <c r="AF67" s="1">
        <v>0</v>
      </c>
      <c r="AG67" s="1">
        <v>234970.39</v>
      </c>
      <c r="AH67" s="1">
        <v>234970.39</v>
      </c>
      <c r="AI67" s="1">
        <v>234970.39</v>
      </c>
      <c r="AJ67" s="1">
        <v>234970.39</v>
      </c>
      <c r="AK67" s="1">
        <v>234970.39</v>
      </c>
      <c r="AL67" s="1">
        <f t="shared" si="5"/>
        <v>408891.49</v>
      </c>
      <c r="AM67" s="1"/>
      <c r="AN67" s="1"/>
      <c r="AO67" s="1">
        <f t="shared" ref="AO67:AO130" si="7">AM67-AN67</f>
        <v>0</v>
      </c>
      <c r="AP67" s="1">
        <f t="shared" ref="AP67:AP130" si="8">AE67+AM67-AN67</f>
        <v>643861.88</v>
      </c>
      <c r="AQ67" s="1">
        <f t="shared" si="6"/>
        <v>408891.49</v>
      </c>
    </row>
    <row r="68" spans="1:43" x14ac:dyDescent="0.35">
      <c r="A68" t="s">
        <v>59</v>
      </c>
      <c r="B68" t="s">
        <v>65</v>
      </c>
      <c r="C68" t="s">
        <v>40</v>
      </c>
      <c r="D68" t="s">
        <v>49</v>
      </c>
      <c r="E68">
        <v>1</v>
      </c>
      <c r="F68" t="s">
        <v>41</v>
      </c>
      <c r="G68">
        <v>1.3</v>
      </c>
      <c r="H68" t="s">
        <v>42</v>
      </c>
      <c r="I68" t="s">
        <v>43</v>
      </c>
      <c r="J68" t="s">
        <v>44</v>
      </c>
      <c r="K68" t="s">
        <v>68</v>
      </c>
      <c r="L68" t="s">
        <v>69</v>
      </c>
      <c r="M68" t="s">
        <v>70</v>
      </c>
      <c r="N68" t="s">
        <v>76</v>
      </c>
      <c r="O68">
        <v>5</v>
      </c>
      <c r="P68" t="s">
        <v>56</v>
      </c>
      <c r="Q68">
        <v>12</v>
      </c>
      <c r="R68" t="s">
        <v>73</v>
      </c>
      <c r="S68" t="s">
        <v>71</v>
      </c>
      <c r="T68" t="s">
        <v>77</v>
      </c>
      <c r="U68">
        <v>1000</v>
      </c>
      <c r="V68" t="s">
        <v>73</v>
      </c>
      <c r="W68">
        <v>1400</v>
      </c>
      <c r="X68" t="s">
        <v>85</v>
      </c>
      <c r="Y68">
        <v>1432</v>
      </c>
      <c r="Z68" t="s">
        <v>73</v>
      </c>
      <c r="AA68">
        <v>1432</v>
      </c>
      <c r="AB68" t="s">
        <v>90</v>
      </c>
      <c r="AC68">
        <v>1</v>
      </c>
      <c r="AD68" t="s">
        <v>75</v>
      </c>
      <c r="AE68" s="1">
        <v>78233387.480000004</v>
      </c>
      <c r="AF68" s="1">
        <v>119672681.44</v>
      </c>
      <c r="AG68" s="1">
        <v>78225275.579999998</v>
      </c>
      <c r="AH68" s="1">
        <v>78225275.579999998</v>
      </c>
      <c r="AI68" s="1">
        <v>78225275.579999998</v>
      </c>
      <c r="AJ68" s="1">
        <v>78225275.579999998</v>
      </c>
      <c r="AK68" s="1">
        <v>78225275.579999998</v>
      </c>
      <c r="AL68" s="1">
        <f t="shared" si="5"/>
        <v>8111.9000000059605</v>
      </c>
      <c r="AM68" s="1"/>
      <c r="AN68" s="1"/>
      <c r="AO68" s="1">
        <f t="shared" si="7"/>
        <v>0</v>
      </c>
      <c r="AP68" s="1">
        <f t="shared" si="8"/>
        <v>78233387.480000004</v>
      </c>
      <c r="AQ68" s="1">
        <f t="shared" si="6"/>
        <v>8111.9000000059605</v>
      </c>
    </row>
    <row r="69" spans="1:43" x14ac:dyDescent="0.35">
      <c r="A69" t="s">
        <v>59</v>
      </c>
      <c r="B69" t="s">
        <v>65</v>
      </c>
      <c r="C69" t="s">
        <v>40</v>
      </c>
      <c r="D69" t="s">
        <v>49</v>
      </c>
      <c r="E69">
        <v>1</v>
      </c>
      <c r="F69" t="s">
        <v>41</v>
      </c>
      <c r="G69">
        <v>1.3</v>
      </c>
      <c r="H69" t="s">
        <v>42</v>
      </c>
      <c r="I69" t="s">
        <v>43</v>
      </c>
      <c r="J69" t="s">
        <v>44</v>
      </c>
      <c r="K69" t="s">
        <v>68</v>
      </c>
      <c r="L69" t="s">
        <v>69</v>
      </c>
      <c r="M69" t="s">
        <v>70</v>
      </c>
      <c r="N69" t="s">
        <v>76</v>
      </c>
      <c r="O69">
        <v>5</v>
      </c>
      <c r="P69" t="s">
        <v>56</v>
      </c>
      <c r="Q69">
        <v>12</v>
      </c>
      <c r="R69" t="s">
        <v>73</v>
      </c>
      <c r="S69" t="s">
        <v>71</v>
      </c>
      <c r="T69" t="s">
        <v>77</v>
      </c>
      <c r="U69">
        <v>1000</v>
      </c>
      <c r="V69" t="s">
        <v>73</v>
      </c>
      <c r="W69">
        <v>1400</v>
      </c>
      <c r="X69" t="s">
        <v>85</v>
      </c>
      <c r="Y69">
        <v>1432</v>
      </c>
      <c r="Z69" t="s">
        <v>73</v>
      </c>
      <c r="AA69">
        <v>1432</v>
      </c>
      <c r="AB69" t="s">
        <v>90</v>
      </c>
      <c r="AC69">
        <v>2</v>
      </c>
      <c r="AD69" t="s">
        <v>81</v>
      </c>
      <c r="AE69" s="1">
        <v>9989240.4299999997</v>
      </c>
      <c r="AF69" s="1">
        <v>0</v>
      </c>
      <c r="AG69" s="1">
        <v>9986440.3900000006</v>
      </c>
      <c r="AH69" s="1">
        <v>9986440.3900000006</v>
      </c>
      <c r="AI69" s="1">
        <v>9986440.3900000006</v>
      </c>
      <c r="AJ69" s="1">
        <v>9986440.3900000006</v>
      </c>
      <c r="AK69" s="1">
        <v>9986440.3900000006</v>
      </c>
      <c r="AL69" s="1">
        <f t="shared" si="5"/>
        <v>2800.0399999991059</v>
      </c>
      <c r="AM69" s="1"/>
      <c r="AN69" s="1"/>
      <c r="AO69" s="1">
        <f t="shared" si="7"/>
        <v>0</v>
      </c>
      <c r="AP69" s="1">
        <f t="shared" si="8"/>
        <v>9989240.4299999997</v>
      </c>
      <c r="AQ69" s="1">
        <f t="shared" si="6"/>
        <v>2800.0399999991059</v>
      </c>
    </row>
    <row r="70" spans="1:43" x14ac:dyDescent="0.35">
      <c r="A70" t="s">
        <v>59</v>
      </c>
      <c r="B70" t="s">
        <v>65</v>
      </c>
      <c r="C70" t="s">
        <v>40</v>
      </c>
      <c r="D70" t="s">
        <v>49</v>
      </c>
      <c r="E70">
        <v>1</v>
      </c>
      <c r="F70" t="s">
        <v>41</v>
      </c>
      <c r="G70">
        <v>1.3</v>
      </c>
      <c r="H70" t="s">
        <v>42</v>
      </c>
      <c r="I70" t="s">
        <v>43</v>
      </c>
      <c r="J70" t="s">
        <v>44</v>
      </c>
      <c r="K70" t="s">
        <v>68</v>
      </c>
      <c r="L70" t="s">
        <v>69</v>
      </c>
      <c r="M70" t="s">
        <v>70</v>
      </c>
      <c r="N70" t="s">
        <v>76</v>
      </c>
      <c r="O70">
        <v>5</v>
      </c>
      <c r="P70" t="s">
        <v>56</v>
      </c>
      <c r="Q70">
        <v>12</v>
      </c>
      <c r="R70" t="s">
        <v>73</v>
      </c>
      <c r="S70" t="s">
        <v>71</v>
      </c>
      <c r="T70" t="s">
        <v>77</v>
      </c>
      <c r="U70">
        <v>1000</v>
      </c>
      <c r="V70" t="s">
        <v>73</v>
      </c>
      <c r="W70">
        <v>1400</v>
      </c>
      <c r="X70" t="s">
        <v>85</v>
      </c>
      <c r="Y70">
        <v>1432</v>
      </c>
      <c r="Z70" t="s">
        <v>73</v>
      </c>
      <c r="AA70">
        <v>1432</v>
      </c>
      <c r="AB70" t="s">
        <v>90</v>
      </c>
      <c r="AC70">
        <v>3</v>
      </c>
      <c r="AD70" t="s">
        <v>91</v>
      </c>
      <c r="AE70" s="1">
        <v>10529356.359999999</v>
      </c>
      <c r="AF70" s="1">
        <v>0</v>
      </c>
      <c r="AG70" s="1">
        <v>10529356.359999999</v>
      </c>
      <c r="AH70" s="1">
        <v>10529356.359999999</v>
      </c>
      <c r="AI70" s="1">
        <v>10529356.359999999</v>
      </c>
      <c r="AJ70" s="1">
        <v>10529356.359999999</v>
      </c>
      <c r="AK70" s="1">
        <v>10529356.359999999</v>
      </c>
      <c r="AL70" s="1">
        <f t="shared" si="5"/>
        <v>0</v>
      </c>
      <c r="AM70" s="1"/>
      <c r="AN70" s="1"/>
      <c r="AO70" s="1">
        <f t="shared" si="7"/>
        <v>0</v>
      </c>
      <c r="AP70" s="1">
        <f t="shared" si="8"/>
        <v>10529356.359999999</v>
      </c>
      <c r="AQ70" s="1">
        <f t="shared" si="6"/>
        <v>0</v>
      </c>
    </row>
    <row r="71" spans="1:43" x14ac:dyDescent="0.35">
      <c r="A71" t="s">
        <v>59</v>
      </c>
      <c r="B71" t="s">
        <v>65</v>
      </c>
      <c r="C71" t="s">
        <v>40</v>
      </c>
      <c r="D71" t="s">
        <v>49</v>
      </c>
      <c r="E71">
        <v>1</v>
      </c>
      <c r="F71" t="s">
        <v>41</v>
      </c>
      <c r="G71">
        <v>1.3</v>
      </c>
      <c r="H71" t="s">
        <v>42</v>
      </c>
      <c r="I71" t="s">
        <v>43</v>
      </c>
      <c r="J71" t="s">
        <v>44</v>
      </c>
      <c r="K71" t="s">
        <v>68</v>
      </c>
      <c r="L71" t="s">
        <v>69</v>
      </c>
      <c r="M71" t="s">
        <v>70</v>
      </c>
      <c r="N71" t="s">
        <v>76</v>
      </c>
      <c r="O71">
        <v>5</v>
      </c>
      <c r="P71" t="s">
        <v>56</v>
      </c>
      <c r="Q71">
        <v>66</v>
      </c>
      <c r="R71" t="s">
        <v>73</v>
      </c>
      <c r="S71" t="s">
        <v>94</v>
      </c>
      <c r="T71" t="s">
        <v>95</v>
      </c>
      <c r="U71">
        <v>1000</v>
      </c>
      <c r="V71" t="s">
        <v>73</v>
      </c>
      <c r="W71">
        <v>1400</v>
      </c>
      <c r="X71" t="s">
        <v>85</v>
      </c>
      <c r="Y71">
        <v>1432</v>
      </c>
      <c r="Z71" t="s">
        <v>73</v>
      </c>
      <c r="AA71">
        <v>1432</v>
      </c>
      <c r="AB71" t="s">
        <v>90</v>
      </c>
      <c r="AC71">
        <v>1</v>
      </c>
      <c r="AD71" t="s">
        <v>75</v>
      </c>
      <c r="AE71" s="1">
        <v>36053309.340000004</v>
      </c>
      <c r="AF71" s="1">
        <v>0</v>
      </c>
      <c r="AG71" s="1">
        <v>19180383.829999998</v>
      </c>
      <c r="AH71" s="1">
        <v>19180383.829999998</v>
      </c>
      <c r="AI71" s="1">
        <v>19180383.829999998</v>
      </c>
      <c r="AJ71" s="1">
        <v>19180383.829999998</v>
      </c>
      <c r="AK71" s="1">
        <v>19180383.829999998</v>
      </c>
      <c r="AL71" s="1">
        <f t="shared" si="5"/>
        <v>16872925.510000005</v>
      </c>
      <c r="AM71" s="1"/>
      <c r="AN71" s="1"/>
      <c r="AO71" s="1">
        <f t="shared" si="7"/>
        <v>0</v>
      </c>
      <c r="AP71" s="1">
        <f t="shared" si="8"/>
        <v>36053309.340000004</v>
      </c>
      <c r="AQ71" s="1">
        <f t="shared" si="6"/>
        <v>16872925.510000005</v>
      </c>
    </row>
    <row r="72" spans="1:43" x14ac:dyDescent="0.35">
      <c r="A72" t="s">
        <v>59</v>
      </c>
      <c r="B72" t="s">
        <v>65</v>
      </c>
      <c r="C72" t="s">
        <v>40</v>
      </c>
      <c r="D72" t="s">
        <v>49</v>
      </c>
      <c r="E72">
        <v>1</v>
      </c>
      <c r="F72" t="s">
        <v>41</v>
      </c>
      <c r="G72">
        <v>1.3</v>
      </c>
      <c r="H72" t="s">
        <v>42</v>
      </c>
      <c r="I72" t="s">
        <v>43</v>
      </c>
      <c r="J72" t="s">
        <v>44</v>
      </c>
      <c r="K72" t="s">
        <v>68</v>
      </c>
      <c r="L72" t="s">
        <v>69</v>
      </c>
      <c r="M72" t="s">
        <v>70</v>
      </c>
      <c r="N72" t="s">
        <v>76</v>
      </c>
      <c r="O72">
        <v>5</v>
      </c>
      <c r="P72" t="s">
        <v>56</v>
      </c>
      <c r="Q72">
        <v>66</v>
      </c>
      <c r="R72" t="s">
        <v>73</v>
      </c>
      <c r="S72" t="s">
        <v>94</v>
      </c>
      <c r="T72" t="s">
        <v>95</v>
      </c>
      <c r="U72">
        <v>1000</v>
      </c>
      <c r="V72" t="s">
        <v>73</v>
      </c>
      <c r="W72">
        <v>1400</v>
      </c>
      <c r="X72" t="s">
        <v>85</v>
      </c>
      <c r="Y72">
        <v>1432</v>
      </c>
      <c r="Z72" t="s">
        <v>73</v>
      </c>
      <c r="AA72">
        <v>1432</v>
      </c>
      <c r="AB72" t="s">
        <v>90</v>
      </c>
      <c r="AC72">
        <v>2</v>
      </c>
      <c r="AD72" t="s">
        <v>81</v>
      </c>
      <c r="AE72" s="1">
        <v>5640736.4199999999</v>
      </c>
      <c r="AF72" s="1">
        <v>0</v>
      </c>
      <c r="AG72" s="1">
        <v>2770181.94</v>
      </c>
      <c r="AH72" s="1">
        <v>2770181.94</v>
      </c>
      <c r="AI72" s="1">
        <v>2770181.94</v>
      </c>
      <c r="AJ72" s="1">
        <v>2770181.94</v>
      </c>
      <c r="AK72" s="1">
        <v>2770181.94</v>
      </c>
      <c r="AL72" s="1">
        <f t="shared" si="5"/>
        <v>2870554.48</v>
      </c>
      <c r="AM72" s="1"/>
      <c r="AN72" s="1"/>
      <c r="AO72" s="1">
        <f t="shared" si="7"/>
        <v>0</v>
      </c>
      <c r="AP72" s="1">
        <f t="shared" si="8"/>
        <v>5640736.4199999999</v>
      </c>
      <c r="AQ72" s="1">
        <f t="shared" si="6"/>
        <v>2870554.48</v>
      </c>
    </row>
    <row r="73" spans="1:43" x14ac:dyDescent="0.35">
      <c r="A73" t="s">
        <v>59</v>
      </c>
      <c r="B73" t="s">
        <v>65</v>
      </c>
      <c r="C73" t="s">
        <v>40</v>
      </c>
      <c r="D73" t="s">
        <v>49</v>
      </c>
      <c r="E73">
        <v>1</v>
      </c>
      <c r="F73" t="s">
        <v>41</v>
      </c>
      <c r="G73">
        <v>1.3</v>
      </c>
      <c r="H73" t="s">
        <v>42</v>
      </c>
      <c r="I73" t="s">
        <v>43</v>
      </c>
      <c r="J73" t="s">
        <v>44</v>
      </c>
      <c r="K73" t="s">
        <v>68</v>
      </c>
      <c r="L73" t="s">
        <v>69</v>
      </c>
      <c r="M73" t="s">
        <v>70</v>
      </c>
      <c r="N73" t="s">
        <v>76</v>
      </c>
      <c r="O73">
        <v>5</v>
      </c>
      <c r="P73" t="s">
        <v>56</v>
      </c>
      <c r="Q73">
        <v>66</v>
      </c>
      <c r="R73" t="s">
        <v>73</v>
      </c>
      <c r="S73" t="s">
        <v>94</v>
      </c>
      <c r="T73" t="s">
        <v>95</v>
      </c>
      <c r="U73">
        <v>1000</v>
      </c>
      <c r="V73" t="s">
        <v>73</v>
      </c>
      <c r="W73">
        <v>1400</v>
      </c>
      <c r="X73" t="s">
        <v>85</v>
      </c>
      <c r="Y73">
        <v>1432</v>
      </c>
      <c r="Z73" t="s">
        <v>73</v>
      </c>
      <c r="AA73">
        <v>1432</v>
      </c>
      <c r="AB73" t="s">
        <v>90</v>
      </c>
      <c r="AC73">
        <v>3</v>
      </c>
      <c r="AD73" t="s">
        <v>91</v>
      </c>
      <c r="AE73" s="1">
        <v>23042581.850000001</v>
      </c>
      <c r="AF73" s="1">
        <v>0</v>
      </c>
      <c r="AG73" s="1">
        <v>5324784.8</v>
      </c>
      <c r="AH73" s="1">
        <v>5324784.8</v>
      </c>
      <c r="AI73" s="1">
        <v>5324784.8</v>
      </c>
      <c r="AJ73" s="1">
        <v>5324784.8</v>
      </c>
      <c r="AK73" s="1">
        <v>5324784.8</v>
      </c>
      <c r="AL73" s="1">
        <f t="shared" si="5"/>
        <v>17717797.050000001</v>
      </c>
      <c r="AM73" s="1"/>
      <c r="AN73" s="1"/>
      <c r="AO73" s="1">
        <f t="shared" si="7"/>
        <v>0</v>
      </c>
      <c r="AP73" s="1">
        <f t="shared" si="8"/>
        <v>23042581.850000001</v>
      </c>
      <c r="AQ73" s="1">
        <f t="shared" si="6"/>
        <v>17717797.050000001</v>
      </c>
    </row>
    <row r="74" spans="1:43" x14ac:dyDescent="0.35">
      <c r="A74" t="s">
        <v>235</v>
      </c>
      <c r="B74" t="s">
        <v>240</v>
      </c>
      <c r="C74" t="s">
        <v>40</v>
      </c>
      <c r="D74" t="s">
        <v>49</v>
      </c>
      <c r="E74">
        <v>1</v>
      </c>
      <c r="F74" t="s">
        <v>41</v>
      </c>
      <c r="G74">
        <v>1.3</v>
      </c>
      <c r="H74" t="s">
        <v>42</v>
      </c>
      <c r="I74" t="s">
        <v>43</v>
      </c>
      <c r="J74" t="s">
        <v>44</v>
      </c>
      <c r="K74" t="s">
        <v>68</v>
      </c>
      <c r="L74" t="s">
        <v>69</v>
      </c>
      <c r="M74" t="s">
        <v>70</v>
      </c>
      <c r="N74" t="s">
        <v>76</v>
      </c>
      <c r="O74">
        <v>5</v>
      </c>
      <c r="P74" t="s">
        <v>56</v>
      </c>
      <c r="Q74">
        <v>12</v>
      </c>
      <c r="R74" t="s">
        <v>73</v>
      </c>
      <c r="S74" t="s">
        <v>71</v>
      </c>
      <c r="T74" t="s">
        <v>77</v>
      </c>
      <c r="U74">
        <v>1000</v>
      </c>
      <c r="V74" t="s">
        <v>73</v>
      </c>
      <c r="W74">
        <v>1400</v>
      </c>
      <c r="X74" t="s">
        <v>85</v>
      </c>
      <c r="Y74">
        <v>1432</v>
      </c>
      <c r="Z74" t="s">
        <v>73</v>
      </c>
      <c r="AA74">
        <v>1432</v>
      </c>
      <c r="AB74" t="s">
        <v>90</v>
      </c>
      <c r="AC74">
        <v>2</v>
      </c>
      <c r="AD74" t="s">
        <v>81</v>
      </c>
      <c r="AE74" s="1">
        <v>0</v>
      </c>
      <c r="AF74" s="1">
        <v>7515113.5599999996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f t="shared" si="5"/>
        <v>0</v>
      </c>
      <c r="AM74" s="1"/>
      <c r="AN74" s="1"/>
      <c r="AO74" s="1">
        <f t="shared" si="7"/>
        <v>0</v>
      </c>
      <c r="AP74" s="1">
        <f t="shared" si="8"/>
        <v>0</v>
      </c>
      <c r="AQ74" s="1">
        <f t="shared" si="6"/>
        <v>0</v>
      </c>
    </row>
    <row r="75" spans="1:43" x14ac:dyDescent="0.35">
      <c r="A75" t="s">
        <v>235</v>
      </c>
      <c r="B75" t="s">
        <v>240</v>
      </c>
      <c r="C75" t="s">
        <v>40</v>
      </c>
      <c r="D75" t="s">
        <v>49</v>
      </c>
      <c r="E75">
        <v>1</v>
      </c>
      <c r="F75" t="s">
        <v>41</v>
      </c>
      <c r="G75">
        <v>1.3</v>
      </c>
      <c r="H75" t="s">
        <v>42</v>
      </c>
      <c r="I75" t="s">
        <v>43</v>
      </c>
      <c r="J75" t="s">
        <v>44</v>
      </c>
      <c r="K75" t="s">
        <v>68</v>
      </c>
      <c r="L75" t="s">
        <v>69</v>
      </c>
      <c r="M75" t="s">
        <v>70</v>
      </c>
      <c r="N75" t="s">
        <v>76</v>
      </c>
      <c r="O75">
        <v>5</v>
      </c>
      <c r="P75" t="s">
        <v>56</v>
      </c>
      <c r="Q75">
        <v>66</v>
      </c>
      <c r="R75" t="s">
        <v>73</v>
      </c>
      <c r="S75" t="s">
        <v>94</v>
      </c>
      <c r="T75" t="s">
        <v>95</v>
      </c>
      <c r="U75">
        <v>1000</v>
      </c>
      <c r="V75" t="s">
        <v>73</v>
      </c>
      <c r="W75">
        <v>1400</v>
      </c>
      <c r="X75" t="s">
        <v>85</v>
      </c>
      <c r="Y75">
        <v>1432</v>
      </c>
      <c r="Z75" t="s">
        <v>73</v>
      </c>
      <c r="AA75">
        <v>1432</v>
      </c>
      <c r="AB75" t="s">
        <v>90</v>
      </c>
      <c r="AC75">
        <v>1</v>
      </c>
      <c r="AD75" t="s">
        <v>75</v>
      </c>
      <c r="AE75" s="1">
        <v>5000000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f t="shared" si="5"/>
        <v>5000000</v>
      </c>
      <c r="AM75" s="1"/>
      <c r="AN75" s="1"/>
      <c r="AO75" s="1">
        <f t="shared" si="7"/>
        <v>0</v>
      </c>
      <c r="AP75" s="1">
        <f t="shared" si="8"/>
        <v>5000000</v>
      </c>
      <c r="AQ75" s="1">
        <f t="shared" si="6"/>
        <v>5000000</v>
      </c>
    </row>
    <row r="76" spans="1:43" x14ac:dyDescent="0.35">
      <c r="A76" t="s">
        <v>235</v>
      </c>
      <c r="B76" t="s">
        <v>240</v>
      </c>
      <c r="C76" t="s">
        <v>40</v>
      </c>
      <c r="D76" t="s">
        <v>49</v>
      </c>
      <c r="E76">
        <v>1</v>
      </c>
      <c r="F76" t="s">
        <v>41</v>
      </c>
      <c r="G76">
        <v>1.7</v>
      </c>
      <c r="H76" t="s">
        <v>96</v>
      </c>
      <c r="I76" t="s">
        <v>97</v>
      </c>
      <c r="J76" t="s">
        <v>98</v>
      </c>
      <c r="K76" t="s">
        <v>99</v>
      </c>
      <c r="L76" t="s">
        <v>100</v>
      </c>
      <c r="M76" t="s">
        <v>70</v>
      </c>
      <c r="N76" t="s">
        <v>76</v>
      </c>
      <c r="O76">
        <v>6</v>
      </c>
      <c r="P76" t="s">
        <v>101</v>
      </c>
      <c r="Q76">
        <v>10</v>
      </c>
      <c r="R76" t="s">
        <v>102</v>
      </c>
      <c r="S76" t="s">
        <v>71</v>
      </c>
      <c r="T76" t="s">
        <v>77</v>
      </c>
      <c r="U76">
        <v>1000</v>
      </c>
      <c r="V76" t="s">
        <v>73</v>
      </c>
      <c r="W76">
        <v>1400</v>
      </c>
      <c r="X76" t="s">
        <v>85</v>
      </c>
      <c r="Y76">
        <v>1432</v>
      </c>
      <c r="Z76" t="s">
        <v>73</v>
      </c>
      <c r="AA76">
        <v>1432</v>
      </c>
      <c r="AB76" t="s">
        <v>90</v>
      </c>
      <c r="AC76">
        <v>3</v>
      </c>
      <c r="AD76" t="s">
        <v>91</v>
      </c>
      <c r="AE76" s="1">
        <v>1334545.6200000001</v>
      </c>
      <c r="AF76" s="1">
        <v>37290585</v>
      </c>
      <c r="AG76" s="1">
        <v>1334545.6200000001</v>
      </c>
      <c r="AH76" s="1">
        <v>1334545.6200000001</v>
      </c>
      <c r="AI76" s="1">
        <v>1334545.6200000001</v>
      </c>
      <c r="AJ76" s="1">
        <v>1334545.6200000001</v>
      </c>
      <c r="AK76" s="1">
        <v>1334545.6200000001</v>
      </c>
      <c r="AL76" s="1">
        <f t="shared" si="5"/>
        <v>0</v>
      </c>
      <c r="AM76" s="1"/>
      <c r="AN76" s="1"/>
      <c r="AO76" s="1">
        <f t="shared" si="7"/>
        <v>0</v>
      </c>
      <c r="AP76" s="1">
        <f t="shared" si="8"/>
        <v>1334545.6200000001</v>
      </c>
      <c r="AQ76" s="1">
        <f t="shared" si="6"/>
        <v>0</v>
      </c>
    </row>
    <row r="77" spans="1:43" x14ac:dyDescent="0.35">
      <c r="A77" t="s">
        <v>59</v>
      </c>
      <c r="B77" t="s">
        <v>65</v>
      </c>
      <c r="C77" t="s">
        <v>40</v>
      </c>
      <c r="D77" t="s">
        <v>49</v>
      </c>
      <c r="E77">
        <v>1</v>
      </c>
      <c r="F77" t="s">
        <v>41</v>
      </c>
      <c r="G77">
        <v>1.7</v>
      </c>
      <c r="H77" t="s">
        <v>96</v>
      </c>
      <c r="I77" t="s">
        <v>97</v>
      </c>
      <c r="J77" t="s">
        <v>98</v>
      </c>
      <c r="K77" t="s">
        <v>99</v>
      </c>
      <c r="L77" t="s">
        <v>100</v>
      </c>
      <c r="M77" t="s">
        <v>70</v>
      </c>
      <c r="N77" t="s">
        <v>76</v>
      </c>
      <c r="O77">
        <v>6</v>
      </c>
      <c r="P77" t="s">
        <v>101</v>
      </c>
      <c r="Q77">
        <v>10</v>
      </c>
      <c r="R77" t="s">
        <v>102</v>
      </c>
      <c r="S77" t="s">
        <v>71</v>
      </c>
      <c r="T77" t="s">
        <v>77</v>
      </c>
      <c r="U77">
        <v>1000</v>
      </c>
      <c r="V77" t="s">
        <v>73</v>
      </c>
      <c r="W77">
        <v>1400</v>
      </c>
      <c r="X77" t="s">
        <v>85</v>
      </c>
      <c r="Y77">
        <v>1440</v>
      </c>
      <c r="Z77" t="s">
        <v>73</v>
      </c>
      <c r="AA77">
        <v>1441</v>
      </c>
      <c r="AB77" t="s">
        <v>104</v>
      </c>
      <c r="AC77">
        <v>3</v>
      </c>
      <c r="AD77" t="s">
        <v>91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f t="shared" ref="AL77:AL108" si="9">AE77-AG77</f>
        <v>0</v>
      </c>
      <c r="AM77" s="1"/>
      <c r="AN77" s="1"/>
      <c r="AO77" s="1">
        <f t="shared" si="7"/>
        <v>0</v>
      </c>
      <c r="AP77" s="1">
        <f t="shared" si="8"/>
        <v>0</v>
      </c>
      <c r="AQ77" s="1">
        <f t="shared" si="6"/>
        <v>0</v>
      </c>
    </row>
    <row r="78" spans="1:43" x14ac:dyDescent="0.35">
      <c r="A78" t="s">
        <v>235</v>
      </c>
      <c r="B78" t="s">
        <v>240</v>
      </c>
      <c r="C78" t="s">
        <v>40</v>
      </c>
      <c r="D78" t="s">
        <v>49</v>
      </c>
      <c r="E78">
        <v>1</v>
      </c>
      <c r="F78" t="s">
        <v>41</v>
      </c>
      <c r="G78">
        <v>1.3</v>
      </c>
      <c r="H78" t="s">
        <v>42</v>
      </c>
      <c r="I78" t="s">
        <v>43</v>
      </c>
      <c r="J78" t="s">
        <v>44</v>
      </c>
      <c r="K78" t="s">
        <v>68</v>
      </c>
      <c r="L78" t="s">
        <v>69</v>
      </c>
      <c r="M78" t="s">
        <v>70</v>
      </c>
      <c r="N78" t="s">
        <v>76</v>
      </c>
      <c r="O78">
        <v>5</v>
      </c>
      <c r="P78" t="s">
        <v>56</v>
      </c>
      <c r="Q78">
        <v>12</v>
      </c>
      <c r="R78" t="s">
        <v>73</v>
      </c>
      <c r="S78" t="s">
        <v>71</v>
      </c>
      <c r="T78" t="s">
        <v>77</v>
      </c>
      <c r="U78">
        <v>1000</v>
      </c>
      <c r="V78" t="s">
        <v>73</v>
      </c>
      <c r="W78">
        <v>1400</v>
      </c>
      <c r="X78" t="s">
        <v>85</v>
      </c>
      <c r="Y78">
        <v>1440</v>
      </c>
      <c r="Z78" t="s">
        <v>73</v>
      </c>
      <c r="AA78">
        <v>1441</v>
      </c>
      <c r="AB78" t="s">
        <v>104</v>
      </c>
      <c r="AC78">
        <v>2</v>
      </c>
      <c r="AD78" t="s">
        <v>81</v>
      </c>
      <c r="AE78" s="1">
        <v>13356175.300000001</v>
      </c>
      <c r="AF78" s="1">
        <v>15000000</v>
      </c>
      <c r="AG78" s="1">
        <v>13356175.300000001</v>
      </c>
      <c r="AH78" s="1">
        <v>13356175.300000001</v>
      </c>
      <c r="AI78" s="1">
        <v>13356175.300000001</v>
      </c>
      <c r="AJ78" s="1">
        <v>13356175.300000001</v>
      </c>
      <c r="AK78" s="1">
        <v>13356175.300000001</v>
      </c>
      <c r="AL78" s="1">
        <f t="shared" si="9"/>
        <v>0</v>
      </c>
      <c r="AM78" s="1"/>
      <c r="AN78" s="1"/>
      <c r="AO78" s="1">
        <f t="shared" si="7"/>
        <v>0</v>
      </c>
      <c r="AP78" s="1">
        <f t="shared" si="8"/>
        <v>13356175.300000001</v>
      </c>
      <c r="AQ78" s="1">
        <f t="shared" si="6"/>
        <v>0</v>
      </c>
    </row>
    <row r="79" spans="1:43" x14ac:dyDescent="0.35">
      <c r="A79" t="s">
        <v>235</v>
      </c>
      <c r="B79" t="s">
        <v>240</v>
      </c>
      <c r="C79" t="s">
        <v>40</v>
      </c>
      <c r="D79" t="s">
        <v>49</v>
      </c>
      <c r="E79">
        <v>1</v>
      </c>
      <c r="F79" t="s">
        <v>41</v>
      </c>
      <c r="G79">
        <v>1.7</v>
      </c>
      <c r="H79" t="s">
        <v>96</v>
      </c>
      <c r="I79" t="s">
        <v>97</v>
      </c>
      <c r="J79" t="s">
        <v>98</v>
      </c>
      <c r="K79" t="s">
        <v>99</v>
      </c>
      <c r="L79" t="s">
        <v>100</v>
      </c>
      <c r="M79" t="s">
        <v>70</v>
      </c>
      <c r="N79" t="s">
        <v>76</v>
      </c>
      <c r="O79">
        <v>6</v>
      </c>
      <c r="P79" t="s">
        <v>101</v>
      </c>
      <c r="Q79">
        <v>10</v>
      </c>
      <c r="R79" t="s">
        <v>102</v>
      </c>
      <c r="S79" t="s">
        <v>71</v>
      </c>
      <c r="T79" t="s">
        <v>77</v>
      </c>
      <c r="U79">
        <v>1000</v>
      </c>
      <c r="V79" t="s">
        <v>73</v>
      </c>
      <c r="W79">
        <v>1400</v>
      </c>
      <c r="X79" t="s">
        <v>85</v>
      </c>
      <c r="Y79">
        <v>1440</v>
      </c>
      <c r="Z79" t="s">
        <v>73</v>
      </c>
      <c r="AA79">
        <v>1441</v>
      </c>
      <c r="AB79" t="s">
        <v>104</v>
      </c>
      <c r="AC79">
        <v>3</v>
      </c>
      <c r="AD79" t="s">
        <v>91</v>
      </c>
      <c r="AE79" s="1">
        <v>8306768.4900000002</v>
      </c>
      <c r="AF79" s="1">
        <v>9500000</v>
      </c>
      <c r="AG79" s="1">
        <v>8306768.4900000002</v>
      </c>
      <c r="AH79" s="1">
        <v>8306768.4900000002</v>
      </c>
      <c r="AI79" s="1">
        <v>8306768.4900000002</v>
      </c>
      <c r="AJ79" s="1">
        <v>8306768.4900000002</v>
      </c>
      <c r="AK79" s="1">
        <v>8306768.4900000002</v>
      </c>
      <c r="AL79" s="1">
        <f t="shared" si="9"/>
        <v>0</v>
      </c>
      <c r="AM79" s="1"/>
      <c r="AN79" s="1"/>
      <c r="AO79" s="1">
        <f t="shared" si="7"/>
        <v>0</v>
      </c>
      <c r="AP79" s="1">
        <f t="shared" si="8"/>
        <v>8306768.4900000002</v>
      </c>
      <c r="AQ79" s="1">
        <f t="shared" si="6"/>
        <v>0</v>
      </c>
    </row>
    <row r="80" spans="1:43" x14ac:dyDescent="0.35">
      <c r="A80" t="s">
        <v>235</v>
      </c>
      <c r="B80" t="s">
        <v>240</v>
      </c>
      <c r="C80" t="s">
        <v>40</v>
      </c>
      <c r="D80" t="s">
        <v>49</v>
      </c>
      <c r="E80">
        <v>1</v>
      </c>
      <c r="F80" t="s">
        <v>41</v>
      </c>
      <c r="G80">
        <v>1.3</v>
      </c>
      <c r="H80" t="s">
        <v>42</v>
      </c>
      <c r="I80" t="s">
        <v>43</v>
      </c>
      <c r="J80" t="s">
        <v>44</v>
      </c>
      <c r="K80" t="s">
        <v>68</v>
      </c>
      <c r="L80" t="s">
        <v>69</v>
      </c>
      <c r="M80" t="s">
        <v>70</v>
      </c>
      <c r="N80" t="s">
        <v>76</v>
      </c>
      <c r="O80">
        <v>5</v>
      </c>
      <c r="P80" t="s">
        <v>56</v>
      </c>
      <c r="Q80">
        <v>12</v>
      </c>
      <c r="R80" t="s">
        <v>73</v>
      </c>
      <c r="S80" t="s">
        <v>71</v>
      </c>
      <c r="T80" t="s">
        <v>77</v>
      </c>
      <c r="U80">
        <v>1000</v>
      </c>
      <c r="V80" t="s">
        <v>73</v>
      </c>
      <c r="W80">
        <v>1500</v>
      </c>
      <c r="X80" t="s">
        <v>92</v>
      </c>
      <c r="Y80">
        <v>1520</v>
      </c>
      <c r="Z80" t="s">
        <v>73</v>
      </c>
      <c r="AA80">
        <v>1521</v>
      </c>
      <c r="AB80" t="s">
        <v>337</v>
      </c>
      <c r="AC80">
        <v>2</v>
      </c>
      <c r="AD80" t="s">
        <v>81</v>
      </c>
      <c r="AE80" s="1">
        <v>0</v>
      </c>
      <c r="AF80" s="1">
        <v>3000000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f t="shared" si="9"/>
        <v>0</v>
      </c>
      <c r="AM80" s="1"/>
      <c r="AN80" s="1"/>
      <c r="AO80" s="1">
        <f t="shared" si="7"/>
        <v>0</v>
      </c>
      <c r="AP80" s="1">
        <f t="shared" si="8"/>
        <v>0</v>
      </c>
      <c r="AQ80" s="1">
        <f t="shared" si="6"/>
        <v>0</v>
      </c>
    </row>
    <row r="81" spans="1:43" x14ac:dyDescent="0.35">
      <c r="A81" t="s">
        <v>235</v>
      </c>
      <c r="B81" t="s">
        <v>240</v>
      </c>
      <c r="C81" t="s">
        <v>40</v>
      </c>
      <c r="D81" t="s">
        <v>49</v>
      </c>
      <c r="E81">
        <v>1</v>
      </c>
      <c r="F81" t="s">
        <v>41</v>
      </c>
      <c r="G81">
        <v>1.3</v>
      </c>
      <c r="H81" t="s">
        <v>42</v>
      </c>
      <c r="I81" t="s">
        <v>43</v>
      </c>
      <c r="J81" t="s">
        <v>44</v>
      </c>
      <c r="K81" t="s">
        <v>68</v>
      </c>
      <c r="L81" t="s">
        <v>69</v>
      </c>
      <c r="M81" t="s">
        <v>70</v>
      </c>
      <c r="N81" t="s">
        <v>76</v>
      </c>
      <c r="O81">
        <v>5</v>
      </c>
      <c r="P81" t="s">
        <v>56</v>
      </c>
      <c r="Q81">
        <v>66</v>
      </c>
      <c r="R81" t="s">
        <v>73</v>
      </c>
      <c r="S81" t="s">
        <v>94</v>
      </c>
      <c r="T81" t="s">
        <v>95</v>
      </c>
      <c r="U81">
        <v>1000</v>
      </c>
      <c r="V81" t="s">
        <v>73</v>
      </c>
      <c r="W81">
        <v>1500</v>
      </c>
      <c r="X81" t="s">
        <v>92</v>
      </c>
      <c r="Y81">
        <v>1520</v>
      </c>
      <c r="Z81" t="s">
        <v>73</v>
      </c>
      <c r="AA81">
        <v>1521</v>
      </c>
      <c r="AB81" t="s">
        <v>337</v>
      </c>
      <c r="AC81">
        <v>2</v>
      </c>
      <c r="AD81" t="s">
        <v>81</v>
      </c>
      <c r="AE81" s="1">
        <v>1000000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f t="shared" si="9"/>
        <v>1000000</v>
      </c>
      <c r="AM81" s="1"/>
      <c r="AN81" s="1"/>
      <c r="AO81" s="1">
        <f t="shared" si="7"/>
        <v>0</v>
      </c>
      <c r="AP81" s="1">
        <f t="shared" si="8"/>
        <v>1000000</v>
      </c>
      <c r="AQ81" s="1">
        <f t="shared" si="6"/>
        <v>1000000</v>
      </c>
    </row>
    <row r="82" spans="1:43" x14ac:dyDescent="0.35">
      <c r="A82" t="s">
        <v>59</v>
      </c>
      <c r="B82" t="s">
        <v>65</v>
      </c>
      <c r="C82" t="s">
        <v>40</v>
      </c>
      <c r="D82" t="s">
        <v>49</v>
      </c>
      <c r="E82">
        <v>1</v>
      </c>
      <c r="F82" t="s">
        <v>41</v>
      </c>
      <c r="G82">
        <v>1.3</v>
      </c>
      <c r="H82" t="s">
        <v>42</v>
      </c>
      <c r="I82" t="s">
        <v>43</v>
      </c>
      <c r="J82" t="s">
        <v>44</v>
      </c>
      <c r="K82" t="s">
        <v>68</v>
      </c>
      <c r="L82" t="s">
        <v>69</v>
      </c>
      <c r="M82" t="s">
        <v>70</v>
      </c>
      <c r="N82" t="s">
        <v>76</v>
      </c>
      <c r="O82">
        <v>5</v>
      </c>
      <c r="P82" t="s">
        <v>56</v>
      </c>
      <c r="Q82">
        <v>12</v>
      </c>
      <c r="R82" t="s">
        <v>73</v>
      </c>
      <c r="S82" t="s">
        <v>71</v>
      </c>
      <c r="T82" t="s">
        <v>77</v>
      </c>
      <c r="U82">
        <v>1000</v>
      </c>
      <c r="V82" t="s">
        <v>73</v>
      </c>
      <c r="W82">
        <v>1500</v>
      </c>
      <c r="X82" t="s">
        <v>92</v>
      </c>
      <c r="Y82">
        <v>1590</v>
      </c>
      <c r="Z82" t="s">
        <v>73</v>
      </c>
      <c r="AA82">
        <v>1591</v>
      </c>
      <c r="AB82" t="s">
        <v>93</v>
      </c>
      <c r="AC82">
        <v>1</v>
      </c>
      <c r="AD82" t="s">
        <v>75</v>
      </c>
      <c r="AE82" s="1">
        <v>89834468.019999996</v>
      </c>
      <c r="AF82" s="1">
        <v>86510824.640000001</v>
      </c>
      <c r="AG82" s="1">
        <v>89834468.019999996</v>
      </c>
      <c r="AH82" s="1">
        <v>89834468.019999996</v>
      </c>
      <c r="AI82" s="1">
        <v>63421941.079999998</v>
      </c>
      <c r="AJ82" s="1">
        <v>63421941.079999998</v>
      </c>
      <c r="AK82" s="1">
        <v>63421941.079999998</v>
      </c>
      <c r="AL82" s="1">
        <f t="shared" si="9"/>
        <v>0</v>
      </c>
      <c r="AM82" s="1"/>
      <c r="AN82" s="1"/>
      <c r="AO82" s="1">
        <f t="shared" si="7"/>
        <v>0</v>
      </c>
      <c r="AP82" s="1">
        <f t="shared" si="8"/>
        <v>89834468.019999996</v>
      </c>
      <c r="AQ82" s="1">
        <f t="shared" si="6"/>
        <v>0</v>
      </c>
    </row>
    <row r="83" spans="1:43" x14ac:dyDescent="0.35">
      <c r="A83" t="s">
        <v>59</v>
      </c>
      <c r="B83" t="s">
        <v>65</v>
      </c>
      <c r="C83" t="s">
        <v>40</v>
      </c>
      <c r="D83" t="s">
        <v>49</v>
      </c>
      <c r="E83">
        <v>1</v>
      </c>
      <c r="F83" t="s">
        <v>41</v>
      </c>
      <c r="G83">
        <v>1.3</v>
      </c>
      <c r="H83" t="s">
        <v>42</v>
      </c>
      <c r="I83" t="s">
        <v>43</v>
      </c>
      <c r="J83" t="s">
        <v>44</v>
      </c>
      <c r="K83" t="s">
        <v>68</v>
      </c>
      <c r="L83" t="s">
        <v>69</v>
      </c>
      <c r="M83" t="s">
        <v>70</v>
      </c>
      <c r="N83" t="s">
        <v>76</v>
      </c>
      <c r="O83">
        <v>5</v>
      </c>
      <c r="P83" t="s">
        <v>56</v>
      </c>
      <c r="Q83">
        <v>66</v>
      </c>
      <c r="R83" t="s">
        <v>73</v>
      </c>
      <c r="S83" t="s">
        <v>94</v>
      </c>
      <c r="T83" t="s">
        <v>95</v>
      </c>
      <c r="U83">
        <v>1000</v>
      </c>
      <c r="V83" t="s">
        <v>73</v>
      </c>
      <c r="W83">
        <v>1500</v>
      </c>
      <c r="X83" t="s">
        <v>92</v>
      </c>
      <c r="Y83">
        <v>1590</v>
      </c>
      <c r="Z83" t="s">
        <v>73</v>
      </c>
      <c r="AA83">
        <v>1591</v>
      </c>
      <c r="AB83" t="s">
        <v>93</v>
      </c>
      <c r="AC83">
        <v>1</v>
      </c>
      <c r="AD83" t="s">
        <v>75</v>
      </c>
      <c r="AE83" s="1">
        <v>16320981.949999999</v>
      </c>
      <c r="AF83" s="1">
        <v>0</v>
      </c>
      <c r="AG83" s="1">
        <v>14376368.640000001</v>
      </c>
      <c r="AH83" s="1">
        <v>14376368.640000001</v>
      </c>
      <c r="AI83" s="1">
        <v>14376368.640000001</v>
      </c>
      <c r="AJ83" s="1">
        <v>14376368.640000001</v>
      </c>
      <c r="AK83" s="1">
        <v>14376368.640000001</v>
      </c>
      <c r="AL83" s="1">
        <f t="shared" si="9"/>
        <v>1944613.3099999987</v>
      </c>
      <c r="AM83" s="1"/>
      <c r="AN83" s="1"/>
      <c r="AO83" s="1">
        <f t="shared" si="7"/>
        <v>0</v>
      </c>
      <c r="AP83" s="1">
        <f t="shared" si="8"/>
        <v>16320981.949999999</v>
      </c>
      <c r="AQ83" s="1">
        <f t="shared" si="6"/>
        <v>1944613.3099999987</v>
      </c>
    </row>
    <row r="84" spans="1:43" x14ac:dyDescent="0.35">
      <c r="A84" t="s">
        <v>59</v>
      </c>
      <c r="B84" t="s">
        <v>65</v>
      </c>
      <c r="C84" t="s">
        <v>40</v>
      </c>
      <c r="D84" t="s">
        <v>49</v>
      </c>
      <c r="E84">
        <v>1</v>
      </c>
      <c r="F84" t="s">
        <v>41</v>
      </c>
      <c r="G84">
        <v>1.7</v>
      </c>
      <c r="H84" t="s">
        <v>96</v>
      </c>
      <c r="I84" t="s">
        <v>97</v>
      </c>
      <c r="J84" t="s">
        <v>98</v>
      </c>
      <c r="K84" t="s">
        <v>99</v>
      </c>
      <c r="L84" t="s">
        <v>100</v>
      </c>
      <c r="M84" t="s">
        <v>70</v>
      </c>
      <c r="N84" t="s">
        <v>76</v>
      </c>
      <c r="O84">
        <v>6</v>
      </c>
      <c r="P84" t="s">
        <v>101</v>
      </c>
      <c r="Q84">
        <v>10</v>
      </c>
      <c r="R84" t="s">
        <v>102</v>
      </c>
      <c r="S84" t="s">
        <v>71</v>
      </c>
      <c r="T84" t="s">
        <v>77</v>
      </c>
      <c r="U84">
        <v>1000</v>
      </c>
      <c r="V84" t="s">
        <v>73</v>
      </c>
      <c r="W84">
        <v>1500</v>
      </c>
      <c r="X84" t="s">
        <v>92</v>
      </c>
      <c r="Y84">
        <v>1590</v>
      </c>
      <c r="Z84" t="s">
        <v>73</v>
      </c>
      <c r="AA84">
        <v>1591</v>
      </c>
      <c r="AB84" t="s">
        <v>93</v>
      </c>
      <c r="AC84">
        <v>3</v>
      </c>
      <c r="AD84" t="s">
        <v>91</v>
      </c>
      <c r="AE84" s="1">
        <v>1954400</v>
      </c>
      <c r="AF84" s="1">
        <v>0</v>
      </c>
      <c r="AG84" s="1">
        <v>1954400</v>
      </c>
      <c r="AH84" s="1">
        <v>1954400</v>
      </c>
      <c r="AI84" s="1">
        <v>1954400</v>
      </c>
      <c r="AJ84" s="1">
        <v>1954400</v>
      </c>
      <c r="AK84" s="1">
        <v>1954400</v>
      </c>
      <c r="AL84" s="1">
        <f t="shared" si="9"/>
        <v>0</v>
      </c>
      <c r="AM84" s="1"/>
      <c r="AN84" s="1"/>
      <c r="AO84" s="1">
        <f t="shared" si="7"/>
        <v>0</v>
      </c>
      <c r="AP84" s="1">
        <f t="shared" si="8"/>
        <v>1954400</v>
      </c>
      <c r="AQ84" s="1">
        <f t="shared" si="6"/>
        <v>0</v>
      </c>
    </row>
    <row r="85" spans="1:43" x14ac:dyDescent="0.35">
      <c r="A85" t="s">
        <v>59</v>
      </c>
      <c r="B85" t="s">
        <v>65</v>
      </c>
      <c r="C85" t="s">
        <v>40</v>
      </c>
      <c r="D85" t="s">
        <v>49</v>
      </c>
      <c r="E85">
        <v>1</v>
      </c>
      <c r="F85" t="s">
        <v>41</v>
      </c>
      <c r="G85">
        <v>1.7</v>
      </c>
      <c r="H85" t="s">
        <v>96</v>
      </c>
      <c r="I85" t="s">
        <v>97</v>
      </c>
      <c r="J85" t="s">
        <v>98</v>
      </c>
      <c r="K85" t="s">
        <v>99</v>
      </c>
      <c r="L85" t="s">
        <v>100</v>
      </c>
      <c r="M85" t="s">
        <v>70</v>
      </c>
      <c r="N85" t="s">
        <v>76</v>
      </c>
      <c r="O85">
        <v>6</v>
      </c>
      <c r="P85" t="s">
        <v>101</v>
      </c>
      <c r="Q85">
        <v>67</v>
      </c>
      <c r="R85" t="s">
        <v>102</v>
      </c>
      <c r="S85" t="s">
        <v>94</v>
      </c>
      <c r="T85" t="s">
        <v>95</v>
      </c>
      <c r="U85">
        <v>1000</v>
      </c>
      <c r="V85" t="s">
        <v>73</v>
      </c>
      <c r="W85">
        <v>1500</v>
      </c>
      <c r="X85" t="s">
        <v>92</v>
      </c>
      <c r="Y85">
        <v>1590</v>
      </c>
      <c r="Z85" t="s">
        <v>73</v>
      </c>
      <c r="AA85">
        <v>1591</v>
      </c>
      <c r="AB85" t="s">
        <v>93</v>
      </c>
      <c r="AC85">
        <v>3</v>
      </c>
      <c r="AD85" t="s">
        <v>91</v>
      </c>
      <c r="AE85" s="1">
        <v>1084382.46</v>
      </c>
      <c r="AF85" s="1">
        <v>0</v>
      </c>
      <c r="AG85" s="1">
        <v>992588.77</v>
      </c>
      <c r="AH85" s="1">
        <v>992588.77</v>
      </c>
      <c r="AI85" s="1">
        <v>992588.77</v>
      </c>
      <c r="AJ85" s="1">
        <v>992588.77</v>
      </c>
      <c r="AK85" s="1">
        <v>992588.77</v>
      </c>
      <c r="AL85" s="1">
        <f t="shared" si="9"/>
        <v>91793.689999999944</v>
      </c>
      <c r="AM85" s="1"/>
      <c r="AN85" s="1"/>
      <c r="AO85" s="1">
        <f t="shared" si="7"/>
        <v>0</v>
      </c>
      <c r="AP85" s="1">
        <f t="shared" si="8"/>
        <v>1084382.46</v>
      </c>
      <c r="AQ85" s="1">
        <f t="shared" si="6"/>
        <v>91793.689999999944</v>
      </c>
    </row>
    <row r="86" spans="1:43" x14ac:dyDescent="0.35">
      <c r="A86" t="s">
        <v>235</v>
      </c>
      <c r="B86" t="s">
        <v>240</v>
      </c>
      <c r="C86" t="s">
        <v>40</v>
      </c>
      <c r="D86" t="s">
        <v>49</v>
      </c>
      <c r="E86">
        <v>1</v>
      </c>
      <c r="F86" t="s">
        <v>41</v>
      </c>
      <c r="G86">
        <v>1.3</v>
      </c>
      <c r="H86" t="s">
        <v>42</v>
      </c>
      <c r="I86" t="s">
        <v>43</v>
      </c>
      <c r="J86" t="s">
        <v>44</v>
      </c>
      <c r="K86" t="s">
        <v>68</v>
      </c>
      <c r="L86" t="s">
        <v>69</v>
      </c>
      <c r="M86" t="s">
        <v>70</v>
      </c>
      <c r="N86" t="s">
        <v>76</v>
      </c>
      <c r="O86">
        <v>5</v>
      </c>
      <c r="P86" t="s">
        <v>56</v>
      </c>
      <c r="Q86">
        <v>12</v>
      </c>
      <c r="R86" t="s">
        <v>73</v>
      </c>
      <c r="S86" t="s">
        <v>71</v>
      </c>
      <c r="T86" t="s">
        <v>77</v>
      </c>
      <c r="U86">
        <v>1000</v>
      </c>
      <c r="V86" t="s">
        <v>73</v>
      </c>
      <c r="W86">
        <v>1500</v>
      </c>
      <c r="X86" t="s">
        <v>92</v>
      </c>
      <c r="Y86">
        <v>1590</v>
      </c>
      <c r="Z86" t="s">
        <v>73</v>
      </c>
      <c r="AA86">
        <v>1591</v>
      </c>
      <c r="AB86" t="s">
        <v>93</v>
      </c>
      <c r="AC86">
        <v>1</v>
      </c>
      <c r="AD86" t="s">
        <v>75</v>
      </c>
      <c r="AE86" s="1">
        <v>0</v>
      </c>
      <c r="AF86" s="1">
        <v>7502684.3600000003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f t="shared" si="9"/>
        <v>0</v>
      </c>
      <c r="AM86" s="1"/>
      <c r="AN86" s="1"/>
      <c r="AO86" s="1">
        <f t="shared" si="7"/>
        <v>0</v>
      </c>
      <c r="AP86" s="1">
        <f t="shared" si="8"/>
        <v>0</v>
      </c>
      <c r="AQ86" s="1">
        <f t="shared" si="6"/>
        <v>0</v>
      </c>
    </row>
    <row r="87" spans="1:43" x14ac:dyDescent="0.35">
      <c r="A87" t="s">
        <v>235</v>
      </c>
      <c r="B87" t="s">
        <v>240</v>
      </c>
      <c r="C87" t="s">
        <v>40</v>
      </c>
      <c r="D87" t="s">
        <v>49</v>
      </c>
      <c r="E87">
        <v>1</v>
      </c>
      <c r="F87" t="s">
        <v>41</v>
      </c>
      <c r="G87">
        <v>1.7</v>
      </c>
      <c r="H87" t="s">
        <v>96</v>
      </c>
      <c r="I87" t="s">
        <v>97</v>
      </c>
      <c r="J87" t="s">
        <v>98</v>
      </c>
      <c r="K87" t="s">
        <v>99</v>
      </c>
      <c r="L87" t="s">
        <v>100</v>
      </c>
      <c r="M87" t="s">
        <v>70</v>
      </c>
      <c r="N87" t="s">
        <v>76</v>
      </c>
      <c r="O87">
        <v>6</v>
      </c>
      <c r="P87" t="s">
        <v>101</v>
      </c>
      <c r="Q87">
        <v>10</v>
      </c>
      <c r="R87" t="s">
        <v>102</v>
      </c>
      <c r="S87" t="s">
        <v>71</v>
      </c>
      <c r="T87" t="s">
        <v>77</v>
      </c>
      <c r="U87">
        <v>1000</v>
      </c>
      <c r="V87" t="s">
        <v>73</v>
      </c>
      <c r="W87">
        <v>1500</v>
      </c>
      <c r="X87" t="s">
        <v>92</v>
      </c>
      <c r="Y87">
        <v>1590</v>
      </c>
      <c r="Z87" t="s">
        <v>73</v>
      </c>
      <c r="AA87">
        <v>1591</v>
      </c>
      <c r="AB87" t="s">
        <v>93</v>
      </c>
      <c r="AC87">
        <v>3</v>
      </c>
      <c r="AD87" t="s">
        <v>91</v>
      </c>
      <c r="AE87" s="1">
        <v>7721679.2599999998</v>
      </c>
      <c r="AF87" s="1">
        <v>28471763</v>
      </c>
      <c r="AG87" s="1">
        <v>7721679.2599999998</v>
      </c>
      <c r="AH87" s="1">
        <v>7721679.2599999998</v>
      </c>
      <c r="AI87" s="1">
        <v>7721679.2599999998</v>
      </c>
      <c r="AJ87" s="1">
        <v>7721679.2599999998</v>
      </c>
      <c r="AK87" s="1">
        <v>7721679.2599999998</v>
      </c>
      <c r="AL87" s="1">
        <f t="shared" si="9"/>
        <v>0</v>
      </c>
      <c r="AM87" s="1"/>
      <c r="AN87" s="1"/>
      <c r="AO87" s="1">
        <f t="shared" si="7"/>
        <v>0</v>
      </c>
      <c r="AP87" s="1">
        <f t="shared" si="8"/>
        <v>7721679.2599999998</v>
      </c>
      <c r="AQ87" s="1">
        <f t="shared" si="6"/>
        <v>0</v>
      </c>
    </row>
    <row r="88" spans="1:43" x14ac:dyDescent="0.35">
      <c r="A88" t="s">
        <v>235</v>
      </c>
      <c r="B88" t="s">
        <v>240</v>
      </c>
      <c r="C88" t="s">
        <v>40</v>
      </c>
      <c r="D88" t="s">
        <v>49</v>
      </c>
      <c r="E88">
        <v>1</v>
      </c>
      <c r="F88" t="s">
        <v>41</v>
      </c>
      <c r="G88">
        <v>1.7</v>
      </c>
      <c r="H88" t="s">
        <v>96</v>
      </c>
      <c r="I88" t="s">
        <v>97</v>
      </c>
      <c r="J88" t="s">
        <v>98</v>
      </c>
      <c r="K88" t="s">
        <v>99</v>
      </c>
      <c r="L88" t="s">
        <v>100</v>
      </c>
      <c r="M88" t="s">
        <v>70</v>
      </c>
      <c r="N88" t="s">
        <v>76</v>
      </c>
      <c r="O88">
        <v>6</v>
      </c>
      <c r="P88" t="s">
        <v>101</v>
      </c>
      <c r="Q88">
        <v>67</v>
      </c>
      <c r="R88" t="s">
        <v>102</v>
      </c>
      <c r="S88" t="s">
        <v>94</v>
      </c>
      <c r="T88" t="s">
        <v>95</v>
      </c>
      <c r="U88">
        <v>1000</v>
      </c>
      <c r="V88" t="s">
        <v>73</v>
      </c>
      <c r="W88">
        <v>1500</v>
      </c>
      <c r="X88" t="s">
        <v>92</v>
      </c>
      <c r="Y88">
        <v>1590</v>
      </c>
      <c r="Z88" t="s">
        <v>73</v>
      </c>
      <c r="AA88">
        <v>1591</v>
      </c>
      <c r="AB88" t="s">
        <v>93</v>
      </c>
      <c r="AC88">
        <v>3</v>
      </c>
      <c r="AD88" t="s">
        <v>91</v>
      </c>
      <c r="AE88" s="1">
        <v>3000000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f t="shared" si="9"/>
        <v>3000000</v>
      </c>
      <c r="AM88" s="1"/>
      <c r="AN88" s="1"/>
      <c r="AO88" s="1">
        <f t="shared" si="7"/>
        <v>0</v>
      </c>
      <c r="AP88" s="1">
        <f t="shared" si="8"/>
        <v>3000000</v>
      </c>
      <c r="AQ88" s="1">
        <f t="shared" si="6"/>
        <v>3000000</v>
      </c>
    </row>
    <row r="89" spans="1:43" x14ac:dyDescent="0.35">
      <c r="A89" t="s">
        <v>133</v>
      </c>
      <c r="B89" t="s">
        <v>135</v>
      </c>
      <c r="C89" t="s">
        <v>134</v>
      </c>
      <c r="D89" t="s">
        <v>49</v>
      </c>
      <c r="E89">
        <v>1</v>
      </c>
      <c r="F89" t="s">
        <v>41</v>
      </c>
      <c r="G89">
        <v>1.7</v>
      </c>
      <c r="H89" t="s">
        <v>96</v>
      </c>
      <c r="I89" t="s">
        <v>97</v>
      </c>
      <c r="J89" t="s">
        <v>98</v>
      </c>
      <c r="K89" t="s">
        <v>99</v>
      </c>
      <c r="L89" t="s">
        <v>100</v>
      </c>
      <c r="M89" t="s">
        <v>70</v>
      </c>
      <c r="N89" t="s">
        <v>76</v>
      </c>
      <c r="O89">
        <v>6</v>
      </c>
      <c r="P89" t="s">
        <v>101</v>
      </c>
      <c r="Q89">
        <v>10</v>
      </c>
      <c r="R89" t="s">
        <v>102</v>
      </c>
      <c r="S89" t="s">
        <v>71</v>
      </c>
      <c r="T89" t="s">
        <v>77</v>
      </c>
      <c r="U89">
        <v>1000</v>
      </c>
      <c r="V89" t="s">
        <v>73</v>
      </c>
      <c r="W89">
        <v>1700</v>
      </c>
      <c r="X89" t="s">
        <v>136</v>
      </c>
      <c r="Y89">
        <v>1710</v>
      </c>
      <c r="Z89" t="s">
        <v>137</v>
      </c>
      <c r="AA89">
        <v>1711</v>
      </c>
      <c r="AB89" t="s">
        <v>137</v>
      </c>
      <c r="AC89">
        <v>0</v>
      </c>
      <c r="AD89" t="s">
        <v>53</v>
      </c>
      <c r="AE89" s="1">
        <v>11691383.619999999</v>
      </c>
      <c r="AF89" s="1">
        <v>0</v>
      </c>
      <c r="AG89" s="1">
        <v>11691383.619999999</v>
      </c>
      <c r="AH89" s="1">
        <v>11691383.619999999</v>
      </c>
      <c r="AI89" s="1">
        <v>11691383.619999999</v>
      </c>
      <c r="AJ89" s="1">
        <v>11691383.619999999</v>
      </c>
      <c r="AK89" s="1">
        <v>11691383.619999999</v>
      </c>
      <c r="AL89" s="1">
        <f t="shared" si="9"/>
        <v>0</v>
      </c>
      <c r="AM89" s="1"/>
      <c r="AN89" s="1"/>
      <c r="AO89" s="1">
        <f t="shared" si="7"/>
        <v>0</v>
      </c>
      <c r="AP89" s="1">
        <f t="shared" si="8"/>
        <v>11691383.619999999</v>
      </c>
      <c r="AQ89" s="1">
        <f t="shared" si="6"/>
        <v>0</v>
      </c>
    </row>
    <row r="90" spans="1:43" x14ac:dyDescent="0.35">
      <c r="A90" t="s">
        <v>133</v>
      </c>
      <c r="B90" t="s">
        <v>135</v>
      </c>
      <c r="C90" t="s">
        <v>134</v>
      </c>
      <c r="D90" t="s">
        <v>49</v>
      </c>
      <c r="E90">
        <v>1</v>
      </c>
      <c r="F90" t="s">
        <v>41</v>
      </c>
      <c r="G90">
        <v>1.7</v>
      </c>
      <c r="H90" t="s">
        <v>96</v>
      </c>
      <c r="I90" t="s">
        <v>97</v>
      </c>
      <c r="J90" t="s">
        <v>98</v>
      </c>
      <c r="K90" t="s">
        <v>99</v>
      </c>
      <c r="L90" t="s">
        <v>100</v>
      </c>
      <c r="M90" t="s">
        <v>70</v>
      </c>
      <c r="N90" t="s">
        <v>76</v>
      </c>
      <c r="O90">
        <v>6</v>
      </c>
      <c r="P90" t="s">
        <v>101</v>
      </c>
      <c r="Q90">
        <v>10</v>
      </c>
      <c r="R90" t="s">
        <v>102</v>
      </c>
      <c r="S90" t="s">
        <v>71</v>
      </c>
      <c r="T90" t="s">
        <v>77</v>
      </c>
      <c r="U90">
        <v>1000</v>
      </c>
      <c r="V90" t="s">
        <v>73</v>
      </c>
      <c r="W90">
        <v>1700</v>
      </c>
      <c r="X90" t="s">
        <v>136</v>
      </c>
      <c r="Y90">
        <v>1710</v>
      </c>
      <c r="Z90" t="s">
        <v>137</v>
      </c>
      <c r="AA90">
        <v>1711</v>
      </c>
      <c r="AB90" t="s">
        <v>137</v>
      </c>
      <c r="AC90">
        <v>49</v>
      </c>
      <c r="AD90" t="s">
        <v>138</v>
      </c>
      <c r="AE90" s="1">
        <v>1362579.98</v>
      </c>
      <c r="AF90" s="1">
        <v>0</v>
      </c>
      <c r="AG90" s="1">
        <v>1362579.98</v>
      </c>
      <c r="AH90" s="1">
        <v>1362579.98</v>
      </c>
      <c r="AI90" s="1">
        <v>1362579.98</v>
      </c>
      <c r="AJ90" s="1">
        <v>1362579.98</v>
      </c>
      <c r="AK90" s="1">
        <v>1362579.98</v>
      </c>
      <c r="AL90" s="1">
        <f t="shared" si="9"/>
        <v>0</v>
      </c>
      <c r="AM90" s="1"/>
      <c r="AN90" s="1"/>
      <c r="AO90" s="1">
        <f t="shared" si="7"/>
        <v>0</v>
      </c>
      <c r="AP90" s="1">
        <f t="shared" si="8"/>
        <v>1362579.98</v>
      </c>
      <c r="AQ90" s="1">
        <f t="shared" si="6"/>
        <v>0</v>
      </c>
    </row>
    <row r="91" spans="1:43" x14ac:dyDescent="0.35">
      <c r="A91" t="s">
        <v>133</v>
      </c>
      <c r="B91" t="s">
        <v>135</v>
      </c>
      <c r="C91" t="s">
        <v>134</v>
      </c>
      <c r="D91" t="s">
        <v>49</v>
      </c>
      <c r="E91">
        <v>1</v>
      </c>
      <c r="F91" t="s">
        <v>41</v>
      </c>
      <c r="G91">
        <v>1.7</v>
      </c>
      <c r="H91" t="s">
        <v>96</v>
      </c>
      <c r="I91" t="s">
        <v>97</v>
      </c>
      <c r="J91" t="s">
        <v>98</v>
      </c>
      <c r="K91" t="s">
        <v>99</v>
      </c>
      <c r="L91" t="s">
        <v>100</v>
      </c>
      <c r="M91" t="s">
        <v>70</v>
      </c>
      <c r="N91" t="s">
        <v>76</v>
      </c>
      <c r="O91">
        <v>6</v>
      </c>
      <c r="P91" t="s">
        <v>101</v>
      </c>
      <c r="Q91">
        <v>67</v>
      </c>
      <c r="R91" t="s">
        <v>102</v>
      </c>
      <c r="S91" t="s">
        <v>94</v>
      </c>
      <c r="T91" t="s">
        <v>95</v>
      </c>
      <c r="U91">
        <v>1000</v>
      </c>
      <c r="V91" t="s">
        <v>73</v>
      </c>
      <c r="W91">
        <v>1700</v>
      </c>
      <c r="X91" t="s">
        <v>136</v>
      </c>
      <c r="Y91">
        <v>1710</v>
      </c>
      <c r="Z91" t="s">
        <v>137</v>
      </c>
      <c r="AA91">
        <v>1711</v>
      </c>
      <c r="AB91" t="s">
        <v>137</v>
      </c>
      <c r="AC91">
        <v>0</v>
      </c>
      <c r="AD91" t="s">
        <v>53</v>
      </c>
      <c r="AE91" s="1">
        <v>11308616.380000001</v>
      </c>
      <c r="AF91" s="1">
        <v>0</v>
      </c>
      <c r="AG91" s="1">
        <v>3366482.81</v>
      </c>
      <c r="AH91" s="1">
        <v>3366482.81</v>
      </c>
      <c r="AI91" s="1">
        <v>3366482.81</v>
      </c>
      <c r="AJ91" s="1">
        <v>3366482.81</v>
      </c>
      <c r="AK91" s="1">
        <v>3366482.81</v>
      </c>
      <c r="AL91" s="1">
        <f t="shared" si="9"/>
        <v>7942133.5700000003</v>
      </c>
      <c r="AM91" s="1"/>
      <c r="AN91" s="1"/>
      <c r="AO91" s="1">
        <f t="shared" si="7"/>
        <v>0</v>
      </c>
      <c r="AP91" s="1">
        <f t="shared" si="8"/>
        <v>11308616.380000001</v>
      </c>
      <c r="AQ91" s="1">
        <f t="shared" si="6"/>
        <v>7942133.5700000003</v>
      </c>
    </row>
    <row r="92" spans="1:43" x14ac:dyDescent="0.35">
      <c r="A92" t="s">
        <v>133</v>
      </c>
      <c r="B92" t="s">
        <v>135</v>
      </c>
      <c r="C92" t="s">
        <v>134</v>
      </c>
      <c r="D92" t="s">
        <v>49</v>
      </c>
      <c r="E92">
        <v>1</v>
      </c>
      <c r="F92" t="s">
        <v>41</v>
      </c>
      <c r="G92">
        <v>1.7</v>
      </c>
      <c r="H92" t="s">
        <v>96</v>
      </c>
      <c r="I92" t="s">
        <v>97</v>
      </c>
      <c r="J92" t="s">
        <v>98</v>
      </c>
      <c r="K92" t="s">
        <v>99</v>
      </c>
      <c r="L92" t="s">
        <v>100</v>
      </c>
      <c r="M92" t="s">
        <v>70</v>
      </c>
      <c r="N92" t="s">
        <v>76</v>
      </c>
      <c r="O92">
        <v>6</v>
      </c>
      <c r="P92" t="s">
        <v>101</v>
      </c>
      <c r="Q92">
        <v>67</v>
      </c>
      <c r="R92" t="s">
        <v>102</v>
      </c>
      <c r="S92" t="s">
        <v>94</v>
      </c>
      <c r="T92" t="s">
        <v>95</v>
      </c>
      <c r="U92">
        <v>1000</v>
      </c>
      <c r="V92" t="s">
        <v>73</v>
      </c>
      <c r="W92">
        <v>1700</v>
      </c>
      <c r="X92" t="s">
        <v>136</v>
      </c>
      <c r="Y92">
        <v>1710</v>
      </c>
      <c r="Z92" t="s">
        <v>137</v>
      </c>
      <c r="AA92">
        <v>1711</v>
      </c>
      <c r="AB92" t="s">
        <v>137</v>
      </c>
      <c r="AC92">
        <v>49</v>
      </c>
      <c r="AD92" t="s">
        <v>138</v>
      </c>
      <c r="AE92" s="1">
        <v>1325820.02</v>
      </c>
      <c r="AF92" s="1">
        <v>0</v>
      </c>
      <c r="AG92" s="1">
        <v>384001.7</v>
      </c>
      <c r="AH92" s="1">
        <v>384001.7</v>
      </c>
      <c r="AI92" s="1">
        <v>384001.7</v>
      </c>
      <c r="AJ92" s="1">
        <v>384001.7</v>
      </c>
      <c r="AK92" s="1">
        <v>384001.7</v>
      </c>
      <c r="AL92" s="1">
        <f t="shared" si="9"/>
        <v>941818.32000000007</v>
      </c>
      <c r="AM92" s="1"/>
      <c r="AN92" s="1"/>
      <c r="AO92" s="1">
        <f t="shared" si="7"/>
        <v>0</v>
      </c>
      <c r="AP92" s="1">
        <f t="shared" si="8"/>
        <v>1325820.02</v>
      </c>
      <c r="AQ92" s="1">
        <f t="shared" si="6"/>
        <v>941818.32000000007</v>
      </c>
    </row>
    <row r="93" spans="1:43" x14ac:dyDescent="0.35">
      <c r="A93" t="s">
        <v>235</v>
      </c>
      <c r="B93" t="s">
        <v>240</v>
      </c>
      <c r="C93" t="s">
        <v>40</v>
      </c>
      <c r="D93" t="s">
        <v>49</v>
      </c>
      <c r="E93">
        <v>1</v>
      </c>
      <c r="F93" t="s">
        <v>41</v>
      </c>
      <c r="G93">
        <v>1.3</v>
      </c>
      <c r="H93" t="s">
        <v>42</v>
      </c>
      <c r="I93" t="s">
        <v>43</v>
      </c>
      <c r="J93" t="s">
        <v>44</v>
      </c>
      <c r="K93" t="s">
        <v>45</v>
      </c>
      <c r="L93" t="s">
        <v>46</v>
      </c>
      <c r="M93" t="s">
        <v>47</v>
      </c>
      <c r="N93" t="s">
        <v>55</v>
      </c>
      <c r="O93">
        <v>5</v>
      </c>
      <c r="P93" t="s">
        <v>56</v>
      </c>
      <c r="Q93">
        <v>5</v>
      </c>
      <c r="R93" t="s">
        <v>253</v>
      </c>
      <c r="S93" t="s">
        <v>252</v>
      </c>
      <c r="T93" t="s">
        <v>254</v>
      </c>
      <c r="U93">
        <v>2000</v>
      </c>
      <c r="V93" t="s">
        <v>148</v>
      </c>
      <c r="W93">
        <v>2100</v>
      </c>
      <c r="X93" t="s">
        <v>147</v>
      </c>
      <c r="Y93">
        <v>2110</v>
      </c>
      <c r="Z93" t="s">
        <v>148</v>
      </c>
      <c r="AA93">
        <v>2111</v>
      </c>
      <c r="AB93" t="s">
        <v>149</v>
      </c>
      <c r="AC93">
        <v>0</v>
      </c>
      <c r="AD93" t="s">
        <v>53</v>
      </c>
      <c r="AE93" s="1">
        <v>2330000.06</v>
      </c>
      <c r="AF93" s="1">
        <v>2335000.06</v>
      </c>
      <c r="AG93" s="1">
        <v>52273.01</v>
      </c>
      <c r="AH93" s="1">
        <v>52273.01</v>
      </c>
      <c r="AI93" s="1">
        <v>30221.87</v>
      </c>
      <c r="AJ93" s="1">
        <v>30221.87</v>
      </c>
      <c r="AK93" s="1">
        <v>30221.87</v>
      </c>
      <c r="AL93" s="1">
        <f t="shared" si="9"/>
        <v>2277727.0500000003</v>
      </c>
      <c r="AM93" s="1"/>
      <c r="AN93" s="1"/>
      <c r="AO93" s="1">
        <f t="shared" si="7"/>
        <v>0</v>
      </c>
      <c r="AP93" s="1">
        <f t="shared" si="8"/>
        <v>2330000.06</v>
      </c>
      <c r="AQ93" s="1">
        <f t="shared" si="6"/>
        <v>2277727.0500000003</v>
      </c>
    </row>
    <row r="94" spans="1:43" x14ac:dyDescent="0.35">
      <c r="A94" t="s">
        <v>235</v>
      </c>
      <c r="B94" t="s">
        <v>240</v>
      </c>
      <c r="C94" t="s">
        <v>40</v>
      </c>
      <c r="D94" t="s">
        <v>49</v>
      </c>
      <c r="E94">
        <v>1</v>
      </c>
      <c r="F94" t="s">
        <v>41</v>
      </c>
      <c r="G94">
        <v>1.3</v>
      </c>
      <c r="H94" t="s">
        <v>42</v>
      </c>
      <c r="I94" t="s">
        <v>43</v>
      </c>
      <c r="J94" t="s">
        <v>44</v>
      </c>
      <c r="K94" t="s">
        <v>68</v>
      </c>
      <c r="L94" t="s">
        <v>69</v>
      </c>
      <c r="M94" t="s">
        <v>70</v>
      </c>
      <c r="N94" t="s">
        <v>76</v>
      </c>
      <c r="O94">
        <v>5</v>
      </c>
      <c r="P94" t="s">
        <v>56</v>
      </c>
      <c r="Q94">
        <v>9</v>
      </c>
      <c r="R94" t="s">
        <v>146</v>
      </c>
      <c r="S94" t="s">
        <v>71</v>
      </c>
      <c r="T94" t="s">
        <v>77</v>
      </c>
      <c r="U94">
        <v>2000</v>
      </c>
      <c r="V94" t="s">
        <v>148</v>
      </c>
      <c r="W94">
        <v>2100</v>
      </c>
      <c r="X94" t="s">
        <v>147</v>
      </c>
      <c r="Y94">
        <v>2110</v>
      </c>
      <c r="Z94" t="s">
        <v>148</v>
      </c>
      <c r="AA94">
        <v>2111</v>
      </c>
      <c r="AB94" t="s">
        <v>149</v>
      </c>
      <c r="AC94">
        <v>0</v>
      </c>
      <c r="AD94" t="s">
        <v>53</v>
      </c>
      <c r="AE94" s="1">
        <v>2389616.23</v>
      </c>
      <c r="AF94" s="1">
        <v>2500000</v>
      </c>
      <c r="AG94" s="1">
        <v>862402.84</v>
      </c>
      <c r="AH94" s="1">
        <v>862402.84</v>
      </c>
      <c r="AI94" s="1">
        <v>726100.33</v>
      </c>
      <c r="AJ94" s="1">
        <v>713070.53</v>
      </c>
      <c r="AK94" s="1">
        <v>713070.53</v>
      </c>
      <c r="AL94" s="1">
        <f t="shared" si="9"/>
        <v>1527213.3900000001</v>
      </c>
      <c r="AM94" s="1"/>
      <c r="AN94" s="1"/>
      <c r="AO94" s="1">
        <f t="shared" si="7"/>
        <v>0</v>
      </c>
      <c r="AP94" s="1">
        <f t="shared" si="8"/>
        <v>2389616.23</v>
      </c>
      <c r="AQ94" s="1">
        <f t="shared" si="6"/>
        <v>1527213.3900000001</v>
      </c>
    </row>
    <row r="95" spans="1:43" x14ac:dyDescent="0.35">
      <c r="A95" t="s">
        <v>139</v>
      </c>
      <c r="B95" t="s">
        <v>145</v>
      </c>
      <c r="C95" t="s">
        <v>134</v>
      </c>
      <c r="D95" t="s">
        <v>49</v>
      </c>
      <c r="E95">
        <v>1</v>
      </c>
      <c r="F95" t="s">
        <v>41</v>
      </c>
      <c r="G95">
        <v>1.3</v>
      </c>
      <c r="H95" t="s">
        <v>42</v>
      </c>
      <c r="I95" t="s">
        <v>43</v>
      </c>
      <c r="J95" t="s">
        <v>44</v>
      </c>
      <c r="K95" t="s">
        <v>68</v>
      </c>
      <c r="L95" t="s">
        <v>69</v>
      </c>
      <c r="M95" t="s">
        <v>70</v>
      </c>
      <c r="N95" t="s">
        <v>76</v>
      </c>
      <c r="O95">
        <v>5</v>
      </c>
      <c r="P95" t="s">
        <v>56</v>
      </c>
      <c r="Q95">
        <v>9</v>
      </c>
      <c r="R95" t="s">
        <v>146</v>
      </c>
      <c r="S95" t="s">
        <v>71</v>
      </c>
      <c r="T95" t="s">
        <v>77</v>
      </c>
      <c r="U95">
        <v>2000</v>
      </c>
      <c r="V95" t="s">
        <v>148</v>
      </c>
      <c r="W95">
        <v>2100</v>
      </c>
      <c r="X95" t="s">
        <v>147</v>
      </c>
      <c r="Y95">
        <v>2140</v>
      </c>
      <c r="Z95" t="s">
        <v>148</v>
      </c>
      <c r="AA95">
        <v>2141</v>
      </c>
      <c r="AB95" t="s">
        <v>150</v>
      </c>
      <c r="AC95">
        <v>60</v>
      </c>
      <c r="AD95" t="s">
        <v>151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f t="shared" si="9"/>
        <v>0</v>
      </c>
      <c r="AM95" s="1"/>
      <c r="AN95" s="1"/>
      <c r="AO95" s="1">
        <f t="shared" si="7"/>
        <v>0</v>
      </c>
      <c r="AP95" s="1">
        <f t="shared" si="8"/>
        <v>0</v>
      </c>
      <c r="AQ95" s="1">
        <f t="shared" si="6"/>
        <v>0</v>
      </c>
    </row>
    <row r="96" spans="1:43" x14ac:dyDescent="0.35">
      <c r="A96" t="s">
        <v>235</v>
      </c>
      <c r="B96" t="s">
        <v>240</v>
      </c>
      <c r="C96" t="s">
        <v>40</v>
      </c>
      <c r="D96" t="s">
        <v>49</v>
      </c>
      <c r="E96">
        <v>1</v>
      </c>
      <c r="F96" t="s">
        <v>41</v>
      </c>
      <c r="G96">
        <v>1.3</v>
      </c>
      <c r="H96" t="s">
        <v>42</v>
      </c>
      <c r="I96" t="s">
        <v>236</v>
      </c>
      <c r="J96" t="s">
        <v>237</v>
      </c>
      <c r="K96" t="s">
        <v>68</v>
      </c>
      <c r="L96" t="s">
        <v>69</v>
      </c>
      <c r="M96" t="s">
        <v>238</v>
      </c>
      <c r="N96" t="s">
        <v>241</v>
      </c>
      <c r="O96">
        <v>5</v>
      </c>
      <c r="P96" t="s">
        <v>56</v>
      </c>
      <c r="Q96">
        <v>4</v>
      </c>
      <c r="R96" t="s">
        <v>242</v>
      </c>
      <c r="S96" t="s">
        <v>239</v>
      </c>
      <c r="T96" t="s">
        <v>243</v>
      </c>
      <c r="U96">
        <v>2000</v>
      </c>
      <c r="V96" t="s">
        <v>148</v>
      </c>
      <c r="W96">
        <v>2100</v>
      </c>
      <c r="X96" t="s">
        <v>147</v>
      </c>
      <c r="Y96">
        <v>2110</v>
      </c>
      <c r="Z96" t="s">
        <v>148</v>
      </c>
      <c r="AA96">
        <v>2111</v>
      </c>
      <c r="AB96" t="s">
        <v>149</v>
      </c>
      <c r="AC96">
        <v>0</v>
      </c>
      <c r="AD96" t="s">
        <v>53</v>
      </c>
      <c r="AE96" s="1">
        <v>20000</v>
      </c>
      <c r="AF96" s="1">
        <v>0</v>
      </c>
      <c r="AG96" s="1">
        <v>7302.99</v>
      </c>
      <c r="AH96" s="1">
        <v>7302.99</v>
      </c>
      <c r="AI96" s="1">
        <v>7302.99</v>
      </c>
      <c r="AJ96" s="1">
        <v>7302.99</v>
      </c>
      <c r="AK96" s="1">
        <v>7302.99</v>
      </c>
      <c r="AL96" s="1">
        <f t="shared" si="9"/>
        <v>12697.01</v>
      </c>
      <c r="AM96" s="1"/>
      <c r="AN96" s="1"/>
      <c r="AO96" s="1">
        <f t="shared" si="7"/>
        <v>0</v>
      </c>
      <c r="AP96" s="1">
        <f t="shared" si="8"/>
        <v>20000</v>
      </c>
      <c r="AQ96" s="1">
        <f t="shared" si="6"/>
        <v>12697.01</v>
      </c>
    </row>
    <row r="97" spans="1:43" x14ac:dyDescent="0.35">
      <c r="A97" t="s">
        <v>235</v>
      </c>
      <c r="B97" t="s">
        <v>240</v>
      </c>
      <c r="C97" t="s">
        <v>40</v>
      </c>
      <c r="D97" t="s">
        <v>49</v>
      </c>
      <c r="E97">
        <v>1</v>
      </c>
      <c r="F97" t="s">
        <v>41</v>
      </c>
      <c r="G97">
        <v>1.3</v>
      </c>
      <c r="H97" t="s">
        <v>42</v>
      </c>
      <c r="I97" t="s">
        <v>43</v>
      </c>
      <c r="J97" t="s">
        <v>44</v>
      </c>
      <c r="K97" t="s">
        <v>68</v>
      </c>
      <c r="L97" t="s">
        <v>69</v>
      </c>
      <c r="M97" t="s">
        <v>304</v>
      </c>
      <c r="N97" t="s">
        <v>307</v>
      </c>
      <c r="O97">
        <v>5</v>
      </c>
      <c r="P97" t="s">
        <v>56</v>
      </c>
      <c r="Q97">
        <v>3</v>
      </c>
      <c r="R97" t="s">
        <v>308</v>
      </c>
      <c r="S97" t="s">
        <v>305</v>
      </c>
      <c r="T97" t="s">
        <v>309</v>
      </c>
      <c r="U97">
        <v>2000</v>
      </c>
      <c r="V97" t="s">
        <v>148</v>
      </c>
      <c r="W97">
        <v>2100</v>
      </c>
      <c r="X97" t="s">
        <v>147</v>
      </c>
      <c r="Y97">
        <v>2110</v>
      </c>
      <c r="Z97" t="s">
        <v>148</v>
      </c>
      <c r="AA97">
        <v>2111</v>
      </c>
      <c r="AB97" t="s">
        <v>149</v>
      </c>
      <c r="AC97">
        <v>0</v>
      </c>
      <c r="AD97" t="s">
        <v>53</v>
      </c>
      <c r="AE97" s="1">
        <v>20000</v>
      </c>
      <c r="AF97" s="1">
        <v>0</v>
      </c>
      <c r="AG97" s="1">
        <v>9297.8700000000008</v>
      </c>
      <c r="AH97" s="1">
        <v>9297.8700000000008</v>
      </c>
      <c r="AI97" s="1">
        <v>9297.8700000000008</v>
      </c>
      <c r="AJ97" s="1">
        <v>6394.56</v>
      </c>
      <c r="AK97" s="1">
        <v>6394.56</v>
      </c>
      <c r="AL97" s="1">
        <f t="shared" si="9"/>
        <v>10702.13</v>
      </c>
      <c r="AM97" s="1"/>
      <c r="AN97" s="1"/>
      <c r="AO97" s="1">
        <f t="shared" si="7"/>
        <v>0</v>
      </c>
      <c r="AP97" s="1">
        <f t="shared" si="8"/>
        <v>20000</v>
      </c>
      <c r="AQ97" s="1">
        <f t="shared" si="6"/>
        <v>10702.13</v>
      </c>
    </row>
    <row r="98" spans="1:43" x14ac:dyDescent="0.35">
      <c r="A98" t="s">
        <v>139</v>
      </c>
      <c r="B98" t="s">
        <v>145</v>
      </c>
      <c r="C98" t="s">
        <v>134</v>
      </c>
      <c r="D98" t="s">
        <v>49</v>
      </c>
      <c r="E98">
        <v>2</v>
      </c>
      <c r="F98" t="s">
        <v>105</v>
      </c>
      <c r="G98">
        <v>2.7</v>
      </c>
      <c r="H98" t="s">
        <v>160</v>
      </c>
      <c r="I98" t="s">
        <v>161</v>
      </c>
      <c r="J98" t="s">
        <v>160</v>
      </c>
      <c r="K98" t="s">
        <v>162</v>
      </c>
      <c r="L98" t="s">
        <v>163</v>
      </c>
      <c r="M98" t="s">
        <v>164</v>
      </c>
      <c r="N98" t="s">
        <v>166</v>
      </c>
      <c r="O98">
        <v>0</v>
      </c>
      <c r="P98" t="s">
        <v>167</v>
      </c>
      <c r="Q98">
        <v>65</v>
      </c>
      <c r="R98" t="s">
        <v>168</v>
      </c>
      <c r="S98" t="s">
        <v>165</v>
      </c>
      <c r="T98" t="s">
        <v>169</v>
      </c>
      <c r="U98">
        <v>2000</v>
      </c>
      <c r="V98" t="s">
        <v>148</v>
      </c>
      <c r="W98">
        <v>2100</v>
      </c>
      <c r="X98" t="s">
        <v>147</v>
      </c>
      <c r="Y98">
        <v>2170</v>
      </c>
      <c r="Z98" t="s">
        <v>148</v>
      </c>
      <c r="AA98">
        <v>2171</v>
      </c>
      <c r="AB98" t="s">
        <v>172</v>
      </c>
      <c r="AC98">
        <v>60</v>
      </c>
      <c r="AD98" t="s">
        <v>151</v>
      </c>
      <c r="AE98" s="1">
        <v>10600</v>
      </c>
      <c r="AF98" s="1">
        <v>0</v>
      </c>
      <c r="AG98" s="1">
        <v>10427.57</v>
      </c>
      <c r="AH98" s="1">
        <v>0</v>
      </c>
      <c r="AI98" s="1">
        <v>0</v>
      </c>
      <c r="AJ98" s="1">
        <v>0</v>
      </c>
      <c r="AK98" s="1">
        <v>0</v>
      </c>
      <c r="AL98" s="1">
        <f t="shared" si="9"/>
        <v>172.43000000000029</v>
      </c>
      <c r="AM98" s="1"/>
      <c r="AN98" s="1"/>
      <c r="AO98" s="1">
        <f t="shared" si="7"/>
        <v>0</v>
      </c>
      <c r="AP98" s="1">
        <f t="shared" si="8"/>
        <v>10600</v>
      </c>
      <c r="AQ98" s="1">
        <f t="shared" si="6"/>
        <v>172.43000000000029</v>
      </c>
    </row>
    <row r="99" spans="1:43" x14ac:dyDescent="0.35">
      <c r="A99" t="s">
        <v>235</v>
      </c>
      <c r="B99" t="s">
        <v>240</v>
      </c>
      <c r="C99" t="s">
        <v>40</v>
      </c>
      <c r="D99" t="s">
        <v>49</v>
      </c>
      <c r="E99">
        <v>1</v>
      </c>
      <c r="F99" t="s">
        <v>41</v>
      </c>
      <c r="G99">
        <v>1.7</v>
      </c>
      <c r="H99" t="s">
        <v>96</v>
      </c>
      <c r="I99" t="s">
        <v>97</v>
      </c>
      <c r="J99" t="s">
        <v>98</v>
      </c>
      <c r="K99" t="s">
        <v>99</v>
      </c>
      <c r="L99" t="s">
        <v>100</v>
      </c>
      <c r="M99" t="s">
        <v>199</v>
      </c>
      <c r="N99" t="s">
        <v>202</v>
      </c>
      <c r="O99">
        <v>6</v>
      </c>
      <c r="P99" t="s">
        <v>101</v>
      </c>
      <c r="Q99">
        <v>19</v>
      </c>
      <c r="R99" t="s">
        <v>207</v>
      </c>
      <c r="S99" t="s">
        <v>200</v>
      </c>
      <c r="T99" t="s">
        <v>204</v>
      </c>
      <c r="U99">
        <v>2000</v>
      </c>
      <c r="V99" t="s">
        <v>148</v>
      </c>
      <c r="W99">
        <v>2100</v>
      </c>
      <c r="X99" t="s">
        <v>147</v>
      </c>
      <c r="Y99">
        <v>2110</v>
      </c>
      <c r="Z99" t="s">
        <v>148</v>
      </c>
      <c r="AA99">
        <v>2111</v>
      </c>
      <c r="AB99" t="s">
        <v>149</v>
      </c>
      <c r="AC99">
        <v>0</v>
      </c>
      <c r="AD99" t="s">
        <v>53</v>
      </c>
      <c r="AE99" s="1">
        <v>3100</v>
      </c>
      <c r="AF99" s="1">
        <v>0</v>
      </c>
      <c r="AG99" s="1">
        <v>1673.5</v>
      </c>
      <c r="AH99" s="1">
        <v>1673.5</v>
      </c>
      <c r="AI99" s="1">
        <v>1673.5</v>
      </c>
      <c r="AJ99" s="1">
        <v>1673.5</v>
      </c>
      <c r="AK99" s="1">
        <v>1673.5</v>
      </c>
      <c r="AL99" s="1">
        <f t="shared" si="9"/>
        <v>1426.5</v>
      </c>
      <c r="AM99" s="1"/>
      <c r="AN99" s="1"/>
      <c r="AO99" s="1">
        <f t="shared" si="7"/>
        <v>0</v>
      </c>
      <c r="AP99" s="1">
        <f t="shared" si="8"/>
        <v>3100</v>
      </c>
      <c r="AQ99" s="1">
        <f t="shared" si="6"/>
        <v>1426.5</v>
      </c>
    </row>
    <row r="100" spans="1:43" x14ac:dyDescent="0.35">
      <c r="A100" t="s">
        <v>235</v>
      </c>
      <c r="B100" t="s">
        <v>240</v>
      </c>
      <c r="C100" t="s">
        <v>40</v>
      </c>
      <c r="D100" t="s">
        <v>49</v>
      </c>
      <c r="E100">
        <v>2</v>
      </c>
      <c r="F100" t="s">
        <v>105</v>
      </c>
      <c r="G100">
        <v>2.7</v>
      </c>
      <c r="H100" t="s">
        <v>160</v>
      </c>
      <c r="I100" t="s">
        <v>161</v>
      </c>
      <c r="J100" t="s">
        <v>160</v>
      </c>
      <c r="K100" t="s">
        <v>451</v>
      </c>
      <c r="L100" t="s">
        <v>452</v>
      </c>
      <c r="M100" t="s">
        <v>164</v>
      </c>
      <c r="N100" t="s">
        <v>166</v>
      </c>
      <c r="O100">
        <v>0</v>
      </c>
      <c r="P100" t="s">
        <v>167</v>
      </c>
      <c r="Q100">
        <v>41</v>
      </c>
      <c r="R100" t="s">
        <v>486</v>
      </c>
      <c r="S100" t="s">
        <v>453</v>
      </c>
      <c r="T100" t="s">
        <v>455</v>
      </c>
      <c r="U100">
        <v>2000</v>
      </c>
      <c r="V100" t="s">
        <v>148</v>
      </c>
      <c r="W100">
        <v>2100</v>
      </c>
      <c r="X100" t="s">
        <v>147</v>
      </c>
      <c r="Y100">
        <v>2110</v>
      </c>
      <c r="Z100" t="s">
        <v>148</v>
      </c>
      <c r="AA100">
        <v>2111</v>
      </c>
      <c r="AB100" t="s">
        <v>149</v>
      </c>
      <c r="AC100">
        <v>0</v>
      </c>
      <c r="AD100" t="s">
        <v>53</v>
      </c>
      <c r="AE100" s="1">
        <v>14000</v>
      </c>
      <c r="AF100" s="1">
        <v>0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f t="shared" si="9"/>
        <v>14000</v>
      </c>
      <c r="AM100" s="1"/>
      <c r="AN100" s="1"/>
      <c r="AO100" s="1">
        <f t="shared" si="7"/>
        <v>0</v>
      </c>
      <c r="AP100" s="1">
        <f t="shared" si="8"/>
        <v>14000</v>
      </c>
      <c r="AQ100" s="1">
        <f t="shared" si="6"/>
        <v>14000</v>
      </c>
    </row>
    <row r="101" spans="1:43" x14ac:dyDescent="0.35">
      <c r="A101" t="s">
        <v>235</v>
      </c>
      <c r="B101" t="s">
        <v>240</v>
      </c>
      <c r="C101" t="s">
        <v>40</v>
      </c>
      <c r="D101" t="s">
        <v>49</v>
      </c>
      <c r="E101">
        <v>1</v>
      </c>
      <c r="F101" t="s">
        <v>41</v>
      </c>
      <c r="G101">
        <v>1.7</v>
      </c>
      <c r="H101" t="s">
        <v>96</v>
      </c>
      <c r="I101" t="s">
        <v>97</v>
      </c>
      <c r="J101" t="s">
        <v>98</v>
      </c>
      <c r="K101" t="s">
        <v>99</v>
      </c>
      <c r="L101" t="s">
        <v>100</v>
      </c>
      <c r="M101" t="s">
        <v>199</v>
      </c>
      <c r="N101" t="s">
        <v>202</v>
      </c>
      <c r="O101">
        <v>6</v>
      </c>
      <c r="P101" t="s">
        <v>101</v>
      </c>
      <c r="Q101">
        <v>19</v>
      </c>
      <c r="R101" t="s">
        <v>207</v>
      </c>
      <c r="S101" t="s">
        <v>200</v>
      </c>
      <c r="T101" t="s">
        <v>204</v>
      </c>
      <c r="U101">
        <v>2000</v>
      </c>
      <c r="V101" t="s">
        <v>148</v>
      </c>
      <c r="W101">
        <v>2100</v>
      </c>
      <c r="X101" t="s">
        <v>147</v>
      </c>
      <c r="Y101">
        <v>2120</v>
      </c>
      <c r="Z101" t="s">
        <v>148</v>
      </c>
      <c r="AA101">
        <v>2121</v>
      </c>
      <c r="AB101" t="s">
        <v>385</v>
      </c>
      <c r="AC101">
        <v>0</v>
      </c>
      <c r="AD101" t="s">
        <v>53</v>
      </c>
      <c r="AE101" s="1">
        <v>180</v>
      </c>
      <c r="AF101" s="1">
        <v>0</v>
      </c>
      <c r="AG101" s="1">
        <v>180</v>
      </c>
      <c r="AH101" s="1">
        <v>180</v>
      </c>
      <c r="AI101" s="1">
        <v>180</v>
      </c>
      <c r="AJ101" s="1">
        <v>180</v>
      </c>
      <c r="AK101" s="1">
        <v>180</v>
      </c>
      <c r="AL101" s="1">
        <f t="shared" si="9"/>
        <v>0</v>
      </c>
      <c r="AM101" s="1"/>
      <c r="AN101" s="1"/>
      <c r="AO101" s="1">
        <f t="shared" si="7"/>
        <v>0</v>
      </c>
      <c r="AP101" s="1">
        <f t="shared" si="8"/>
        <v>180</v>
      </c>
      <c r="AQ101" s="1">
        <f t="shared" si="6"/>
        <v>0</v>
      </c>
    </row>
    <row r="102" spans="1:43" x14ac:dyDescent="0.35">
      <c r="A102" t="s">
        <v>235</v>
      </c>
      <c r="B102" t="s">
        <v>240</v>
      </c>
      <c r="C102" t="s">
        <v>40</v>
      </c>
      <c r="D102" t="s">
        <v>49</v>
      </c>
      <c r="E102">
        <v>1</v>
      </c>
      <c r="F102" t="s">
        <v>41</v>
      </c>
      <c r="G102">
        <v>1.7</v>
      </c>
      <c r="H102" t="s">
        <v>96</v>
      </c>
      <c r="I102" t="s">
        <v>208</v>
      </c>
      <c r="J102" t="s">
        <v>209</v>
      </c>
      <c r="K102" t="s">
        <v>68</v>
      </c>
      <c r="L102" t="s">
        <v>69</v>
      </c>
      <c r="M102" t="s">
        <v>199</v>
      </c>
      <c r="N102" t="s">
        <v>202</v>
      </c>
      <c r="O102">
        <v>6</v>
      </c>
      <c r="P102" t="s">
        <v>101</v>
      </c>
      <c r="Q102">
        <v>21</v>
      </c>
      <c r="R102" t="s">
        <v>390</v>
      </c>
      <c r="S102" t="s">
        <v>210</v>
      </c>
      <c r="T102" t="s">
        <v>212</v>
      </c>
      <c r="U102">
        <v>2000</v>
      </c>
      <c r="V102" t="s">
        <v>148</v>
      </c>
      <c r="W102">
        <v>2100</v>
      </c>
      <c r="X102" t="s">
        <v>147</v>
      </c>
      <c r="Y102">
        <v>2130</v>
      </c>
      <c r="Z102" t="s">
        <v>148</v>
      </c>
      <c r="AA102">
        <v>2131</v>
      </c>
      <c r="AB102" t="s">
        <v>389</v>
      </c>
      <c r="AC102">
        <v>0</v>
      </c>
      <c r="AD102" t="s">
        <v>53</v>
      </c>
      <c r="AE102" s="1">
        <v>110000</v>
      </c>
      <c r="AF102" s="1">
        <v>2200000</v>
      </c>
      <c r="AG102" s="1">
        <v>0</v>
      </c>
      <c r="AH102" s="1">
        <v>0</v>
      </c>
      <c r="AI102" s="1">
        <v>0</v>
      </c>
      <c r="AJ102" s="1">
        <v>0</v>
      </c>
      <c r="AK102" s="1">
        <v>0</v>
      </c>
      <c r="AL102" s="1">
        <f t="shared" si="9"/>
        <v>110000</v>
      </c>
      <c r="AM102" s="1"/>
      <c r="AN102" s="1"/>
      <c r="AO102" s="1">
        <f t="shared" si="7"/>
        <v>0</v>
      </c>
      <c r="AP102" s="1">
        <f t="shared" si="8"/>
        <v>110000</v>
      </c>
      <c r="AQ102" s="1">
        <f t="shared" si="6"/>
        <v>110000</v>
      </c>
    </row>
    <row r="103" spans="1:43" x14ac:dyDescent="0.35">
      <c r="A103" t="s">
        <v>235</v>
      </c>
      <c r="B103" t="s">
        <v>240</v>
      </c>
      <c r="C103" t="s">
        <v>40</v>
      </c>
      <c r="D103" t="s">
        <v>49</v>
      </c>
      <c r="E103">
        <v>1</v>
      </c>
      <c r="F103" t="s">
        <v>41</v>
      </c>
      <c r="G103">
        <v>1.3</v>
      </c>
      <c r="H103" t="s">
        <v>42</v>
      </c>
      <c r="I103" t="s">
        <v>43</v>
      </c>
      <c r="J103" t="s">
        <v>44</v>
      </c>
      <c r="K103" t="s">
        <v>45</v>
      </c>
      <c r="L103" t="s">
        <v>46</v>
      </c>
      <c r="M103" t="s">
        <v>47</v>
      </c>
      <c r="N103" t="s">
        <v>55</v>
      </c>
      <c r="O103">
        <v>5</v>
      </c>
      <c r="P103" t="s">
        <v>56</v>
      </c>
      <c r="Q103">
        <v>5</v>
      </c>
      <c r="R103" t="s">
        <v>253</v>
      </c>
      <c r="S103" t="s">
        <v>252</v>
      </c>
      <c r="T103" t="s">
        <v>254</v>
      </c>
      <c r="U103">
        <v>2000</v>
      </c>
      <c r="V103" t="s">
        <v>148</v>
      </c>
      <c r="W103">
        <v>2100</v>
      </c>
      <c r="X103" t="s">
        <v>147</v>
      </c>
      <c r="Y103">
        <v>2140</v>
      </c>
      <c r="Z103" t="s">
        <v>148</v>
      </c>
      <c r="AA103">
        <v>2141</v>
      </c>
      <c r="AB103" t="s">
        <v>150</v>
      </c>
      <c r="AC103">
        <v>0</v>
      </c>
      <c r="AD103" t="s">
        <v>53</v>
      </c>
      <c r="AE103" s="1">
        <v>30000</v>
      </c>
      <c r="AF103" s="1">
        <v>10000</v>
      </c>
      <c r="AG103" s="1">
        <v>3571.27</v>
      </c>
      <c r="AH103" s="1">
        <v>3571.27</v>
      </c>
      <c r="AI103" s="1">
        <v>3571.27</v>
      </c>
      <c r="AJ103" s="1">
        <v>3571.27</v>
      </c>
      <c r="AK103" s="1">
        <v>3571.27</v>
      </c>
      <c r="AL103" s="1">
        <f t="shared" si="9"/>
        <v>26428.73</v>
      </c>
      <c r="AM103" s="1"/>
      <c r="AN103" s="1"/>
      <c r="AO103" s="1">
        <f t="shared" si="7"/>
        <v>0</v>
      </c>
      <c r="AP103" s="1">
        <f t="shared" si="8"/>
        <v>30000</v>
      </c>
      <c r="AQ103" s="1">
        <f t="shared" si="6"/>
        <v>26428.73</v>
      </c>
    </row>
    <row r="104" spans="1:43" x14ac:dyDescent="0.35">
      <c r="A104" t="s">
        <v>139</v>
      </c>
      <c r="B104" t="s">
        <v>145</v>
      </c>
      <c r="C104" t="s">
        <v>134</v>
      </c>
      <c r="D104" t="s">
        <v>49</v>
      </c>
      <c r="E104">
        <v>1</v>
      </c>
      <c r="F104" t="s">
        <v>41</v>
      </c>
      <c r="G104">
        <v>1.3</v>
      </c>
      <c r="H104" t="s">
        <v>42</v>
      </c>
      <c r="I104" t="s">
        <v>43</v>
      </c>
      <c r="J104" t="s">
        <v>44</v>
      </c>
      <c r="K104" t="s">
        <v>68</v>
      </c>
      <c r="L104" t="s">
        <v>69</v>
      </c>
      <c r="M104" t="s">
        <v>70</v>
      </c>
      <c r="N104" t="s">
        <v>76</v>
      </c>
      <c r="O104">
        <v>5</v>
      </c>
      <c r="P104" t="s">
        <v>56</v>
      </c>
      <c r="Q104">
        <v>9</v>
      </c>
      <c r="R104" t="s">
        <v>146</v>
      </c>
      <c r="S104" t="s">
        <v>71</v>
      </c>
      <c r="T104" t="s">
        <v>77</v>
      </c>
      <c r="U104">
        <v>2000</v>
      </c>
      <c r="V104" t="s">
        <v>148</v>
      </c>
      <c r="W104">
        <v>2600</v>
      </c>
      <c r="X104" t="s">
        <v>152</v>
      </c>
      <c r="Y104">
        <v>2610</v>
      </c>
      <c r="Z104" t="s">
        <v>148</v>
      </c>
      <c r="AA104">
        <v>2611</v>
      </c>
      <c r="AB104" t="s">
        <v>152</v>
      </c>
      <c r="AC104">
        <v>60</v>
      </c>
      <c r="AD104" t="s">
        <v>151</v>
      </c>
      <c r="AE104" s="1">
        <v>32400</v>
      </c>
      <c r="AF104" s="1">
        <v>0</v>
      </c>
      <c r="AG104" s="1">
        <v>0</v>
      </c>
      <c r="AH104" s="1">
        <v>0</v>
      </c>
      <c r="AI104" s="1">
        <v>0</v>
      </c>
      <c r="AJ104" s="1">
        <v>0</v>
      </c>
      <c r="AK104" s="1">
        <v>0</v>
      </c>
      <c r="AL104" s="1">
        <f t="shared" si="9"/>
        <v>32400</v>
      </c>
      <c r="AM104" s="1">
        <v>0</v>
      </c>
      <c r="AN104" s="1">
        <v>30000</v>
      </c>
      <c r="AO104" s="1">
        <f t="shared" si="7"/>
        <v>-30000</v>
      </c>
      <c r="AP104" s="1">
        <f t="shared" si="8"/>
        <v>2400</v>
      </c>
      <c r="AQ104" s="1">
        <f t="shared" si="6"/>
        <v>2400</v>
      </c>
    </row>
    <row r="105" spans="1:43" x14ac:dyDescent="0.35">
      <c r="A105" t="s">
        <v>235</v>
      </c>
      <c r="B105" t="s">
        <v>240</v>
      </c>
      <c r="C105" t="s">
        <v>40</v>
      </c>
      <c r="D105" t="s">
        <v>49</v>
      </c>
      <c r="E105">
        <v>1</v>
      </c>
      <c r="F105" t="s">
        <v>41</v>
      </c>
      <c r="G105">
        <v>1.3</v>
      </c>
      <c r="H105" t="s">
        <v>42</v>
      </c>
      <c r="I105" t="s">
        <v>43</v>
      </c>
      <c r="J105" t="s">
        <v>44</v>
      </c>
      <c r="K105" t="s">
        <v>68</v>
      </c>
      <c r="L105" t="s">
        <v>69</v>
      </c>
      <c r="M105" t="s">
        <v>304</v>
      </c>
      <c r="N105" t="s">
        <v>307</v>
      </c>
      <c r="O105">
        <v>5</v>
      </c>
      <c r="P105" t="s">
        <v>56</v>
      </c>
      <c r="Q105">
        <v>3</v>
      </c>
      <c r="R105" t="s">
        <v>308</v>
      </c>
      <c r="S105" t="s">
        <v>305</v>
      </c>
      <c r="T105" t="s">
        <v>309</v>
      </c>
      <c r="U105">
        <v>2000</v>
      </c>
      <c r="V105" t="s">
        <v>148</v>
      </c>
      <c r="W105">
        <v>2100</v>
      </c>
      <c r="X105" t="s">
        <v>147</v>
      </c>
      <c r="Y105">
        <v>2140</v>
      </c>
      <c r="Z105" t="s">
        <v>148</v>
      </c>
      <c r="AA105">
        <v>2141</v>
      </c>
      <c r="AB105" t="s">
        <v>150</v>
      </c>
      <c r="AC105">
        <v>0</v>
      </c>
      <c r="AD105" t="s">
        <v>53</v>
      </c>
      <c r="AE105" s="1">
        <v>18700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1">
        <f t="shared" si="9"/>
        <v>18700</v>
      </c>
      <c r="AM105" s="1"/>
      <c r="AN105" s="1"/>
      <c r="AO105" s="1">
        <f t="shared" si="7"/>
        <v>0</v>
      </c>
      <c r="AP105" s="1">
        <f t="shared" si="8"/>
        <v>18700</v>
      </c>
      <c r="AQ105" s="1">
        <f t="shared" si="6"/>
        <v>18700</v>
      </c>
    </row>
    <row r="106" spans="1:43" x14ac:dyDescent="0.35">
      <c r="A106" t="s">
        <v>139</v>
      </c>
      <c r="B106" t="s">
        <v>145</v>
      </c>
      <c r="C106" t="s">
        <v>134</v>
      </c>
      <c r="D106" t="s">
        <v>49</v>
      </c>
      <c r="E106">
        <v>1</v>
      </c>
      <c r="F106" t="s">
        <v>41</v>
      </c>
      <c r="G106">
        <v>1.3</v>
      </c>
      <c r="H106" t="s">
        <v>42</v>
      </c>
      <c r="I106" t="s">
        <v>43</v>
      </c>
      <c r="J106" t="s">
        <v>44</v>
      </c>
      <c r="K106" t="s">
        <v>68</v>
      </c>
      <c r="L106" t="s">
        <v>69</v>
      </c>
      <c r="M106" t="s">
        <v>153</v>
      </c>
      <c r="N106" t="s">
        <v>157</v>
      </c>
      <c r="O106">
        <v>5</v>
      </c>
      <c r="P106" t="s">
        <v>56</v>
      </c>
      <c r="Q106">
        <v>14</v>
      </c>
      <c r="R106" t="s">
        <v>158</v>
      </c>
      <c r="S106" t="s">
        <v>154</v>
      </c>
      <c r="T106" t="s">
        <v>159</v>
      </c>
      <c r="U106">
        <v>3000</v>
      </c>
      <c r="V106" t="s">
        <v>51</v>
      </c>
      <c r="W106">
        <v>3300</v>
      </c>
      <c r="X106" t="s">
        <v>155</v>
      </c>
      <c r="Y106">
        <v>3360</v>
      </c>
      <c r="Z106" t="s">
        <v>51</v>
      </c>
      <c r="AA106">
        <v>3361</v>
      </c>
      <c r="AB106" t="s">
        <v>156</v>
      </c>
      <c r="AC106">
        <v>60</v>
      </c>
      <c r="AD106" t="s">
        <v>151</v>
      </c>
      <c r="AE106" s="1">
        <v>10000</v>
      </c>
      <c r="AF106" s="1">
        <v>0</v>
      </c>
      <c r="AG106" s="1">
        <v>0</v>
      </c>
      <c r="AH106" s="1">
        <v>0</v>
      </c>
      <c r="AI106" s="1">
        <v>0</v>
      </c>
      <c r="AJ106" s="1">
        <v>0</v>
      </c>
      <c r="AK106" s="1">
        <v>0</v>
      </c>
      <c r="AL106" s="1">
        <f t="shared" si="9"/>
        <v>10000</v>
      </c>
      <c r="AM106" s="1"/>
      <c r="AN106" s="1"/>
      <c r="AO106" s="1">
        <f t="shared" si="7"/>
        <v>0</v>
      </c>
      <c r="AP106" s="1">
        <f t="shared" si="8"/>
        <v>10000</v>
      </c>
      <c r="AQ106" s="1">
        <f t="shared" si="6"/>
        <v>10000</v>
      </c>
    </row>
    <row r="107" spans="1:43" x14ac:dyDescent="0.35">
      <c r="A107" t="s">
        <v>235</v>
      </c>
      <c r="B107" t="s">
        <v>240</v>
      </c>
      <c r="C107" t="s">
        <v>40</v>
      </c>
      <c r="D107" t="s">
        <v>49</v>
      </c>
      <c r="E107">
        <v>1</v>
      </c>
      <c r="F107" t="s">
        <v>41</v>
      </c>
      <c r="G107">
        <v>1.3</v>
      </c>
      <c r="H107" t="s">
        <v>42</v>
      </c>
      <c r="I107" t="s">
        <v>43</v>
      </c>
      <c r="J107" t="s">
        <v>44</v>
      </c>
      <c r="K107" t="s">
        <v>68</v>
      </c>
      <c r="L107" t="s">
        <v>69</v>
      </c>
      <c r="M107" t="s">
        <v>153</v>
      </c>
      <c r="N107" t="s">
        <v>157</v>
      </c>
      <c r="O107">
        <v>5</v>
      </c>
      <c r="P107" t="s">
        <v>56</v>
      </c>
      <c r="Q107">
        <v>16</v>
      </c>
      <c r="R107" t="s">
        <v>356</v>
      </c>
      <c r="S107" t="s">
        <v>355</v>
      </c>
      <c r="T107" t="s">
        <v>357</v>
      </c>
      <c r="U107">
        <v>2000</v>
      </c>
      <c r="V107" t="s">
        <v>148</v>
      </c>
      <c r="W107">
        <v>2100</v>
      </c>
      <c r="X107" t="s">
        <v>147</v>
      </c>
      <c r="Y107">
        <v>2140</v>
      </c>
      <c r="Z107" t="s">
        <v>148</v>
      </c>
      <c r="AA107">
        <v>2141</v>
      </c>
      <c r="AB107" t="s">
        <v>150</v>
      </c>
      <c r="AC107">
        <v>0</v>
      </c>
      <c r="AD107" t="s">
        <v>53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f t="shared" si="9"/>
        <v>0</v>
      </c>
      <c r="AM107" s="1"/>
      <c r="AN107" s="1"/>
      <c r="AO107" s="1">
        <f t="shared" si="7"/>
        <v>0</v>
      </c>
      <c r="AP107" s="1">
        <f t="shared" si="8"/>
        <v>0</v>
      </c>
      <c r="AQ107" s="1">
        <f t="shared" si="6"/>
        <v>0</v>
      </c>
    </row>
    <row r="108" spans="1:43" x14ac:dyDescent="0.35">
      <c r="A108" t="s">
        <v>235</v>
      </c>
      <c r="B108" t="s">
        <v>240</v>
      </c>
      <c r="C108" t="s">
        <v>40</v>
      </c>
      <c r="D108" t="s">
        <v>49</v>
      </c>
      <c r="E108">
        <v>1</v>
      </c>
      <c r="F108" t="s">
        <v>41</v>
      </c>
      <c r="G108">
        <v>1.7</v>
      </c>
      <c r="H108" t="s">
        <v>96</v>
      </c>
      <c r="I108" t="s">
        <v>97</v>
      </c>
      <c r="J108" t="s">
        <v>98</v>
      </c>
      <c r="K108" t="s">
        <v>99</v>
      </c>
      <c r="L108" t="s">
        <v>100</v>
      </c>
      <c r="M108" t="s">
        <v>199</v>
      </c>
      <c r="N108" t="s">
        <v>202</v>
      </c>
      <c r="O108">
        <v>6</v>
      </c>
      <c r="P108" t="s">
        <v>101</v>
      </c>
      <c r="Q108">
        <v>19</v>
      </c>
      <c r="R108" t="s">
        <v>207</v>
      </c>
      <c r="S108" t="s">
        <v>200</v>
      </c>
      <c r="T108" t="s">
        <v>204</v>
      </c>
      <c r="U108">
        <v>2000</v>
      </c>
      <c r="V108" t="s">
        <v>148</v>
      </c>
      <c r="W108">
        <v>2100</v>
      </c>
      <c r="X108" t="s">
        <v>147</v>
      </c>
      <c r="Y108">
        <v>2140</v>
      </c>
      <c r="Z108" t="s">
        <v>148</v>
      </c>
      <c r="AA108">
        <v>2141</v>
      </c>
      <c r="AB108" t="s">
        <v>150</v>
      </c>
      <c r="AC108">
        <v>0</v>
      </c>
      <c r="AD108" t="s">
        <v>53</v>
      </c>
      <c r="AE108" s="1">
        <v>22590.32</v>
      </c>
      <c r="AF108" s="1">
        <v>0</v>
      </c>
      <c r="AG108" s="1">
        <v>20068.93</v>
      </c>
      <c r="AH108" s="1">
        <v>20068.93</v>
      </c>
      <c r="AI108" s="1">
        <v>12785.29</v>
      </c>
      <c r="AJ108" s="1">
        <v>0</v>
      </c>
      <c r="AK108" s="1">
        <v>0</v>
      </c>
      <c r="AL108" s="1">
        <f t="shared" si="9"/>
        <v>2521.3899999999994</v>
      </c>
      <c r="AM108" s="1"/>
      <c r="AN108" s="1"/>
      <c r="AO108" s="1">
        <f t="shared" si="7"/>
        <v>0</v>
      </c>
      <c r="AP108" s="1">
        <f t="shared" si="8"/>
        <v>22590.32</v>
      </c>
      <c r="AQ108" s="1">
        <f t="shared" si="6"/>
        <v>2521.3899999999994</v>
      </c>
    </row>
    <row r="109" spans="1:43" x14ac:dyDescent="0.35">
      <c r="A109" t="s">
        <v>235</v>
      </c>
      <c r="B109" t="s">
        <v>240</v>
      </c>
      <c r="C109" t="s">
        <v>40</v>
      </c>
      <c r="D109" t="s">
        <v>49</v>
      </c>
      <c r="E109">
        <v>3</v>
      </c>
      <c r="F109" t="s">
        <v>174</v>
      </c>
      <c r="G109">
        <v>3.8</v>
      </c>
      <c r="H109" t="s">
        <v>175</v>
      </c>
      <c r="I109" t="s">
        <v>176</v>
      </c>
      <c r="J109" t="s">
        <v>177</v>
      </c>
      <c r="K109" t="s">
        <v>68</v>
      </c>
      <c r="L109" t="s">
        <v>69</v>
      </c>
      <c r="M109" t="s">
        <v>178</v>
      </c>
      <c r="N109" t="s">
        <v>181</v>
      </c>
      <c r="O109">
        <v>5</v>
      </c>
      <c r="P109" t="s">
        <v>56</v>
      </c>
      <c r="Q109">
        <v>55</v>
      </c>
      <c r="R109" t="s">
        <v>182</v>
      </c>
      <c r="S109" t="s">
        <v>179</v>
      </c>
      <c r="T109" t="s">
        <v>183</v>
      </c>
      <c r="U109">
        <v>2000</v>
      </c>
      <c r="V109" t="s">
        <v>148</v>
      </c>
      <c r="W109">
        <v>2100</v>
      </c>
      <c r="X109" t="s">
        <v>147</v>
      </c>
      <c r="Y109">
        <v>2140</v>
      </c>
      <c r="Z109" t="s">
        <v>148</v>
      </c>
      <c r="AA109">
        <v>2141</v>
      </c>
      <c r="AB109" t="s">
        <v>150</v>
      </c>
      <c r="AC109">
        <v>0</v>
      </c>
      <c r="AD109" t="s">
        <v>53</v>
      </c>
      <c r="AE109" s="1">
        <v>1050000</v>
      </c>
      <c r="AF109" s="1">
        <v>1950000</v>
      </c>
      <c r="AG109" s="1">
        <v>20880</v>
      </c>
      <c r="AH109" s="1">
        <v>20880</v>
      </c>
      <c r="AI109" s="1">
        <v>20880</v>
      </c>
      <c r="AJ109" s="1">
        <v>0</v>
      </c>
      <c r="AK109" s="1">
        <v>0</v>
      </c>
      <c r="AL109" s="1">
        <f t="shared" ref="AL109:AL140" si="10">AE109-AG109</f>
        <v>1029120</v>
      </c>
      <c r="AM109" s="1"/>
      <c r="AN109" s="1"/>
      <c r="AO109" s="1">
        <f t="shared" si="7"/>
        <v>0</v>
      </c>
      <c r="AP109" s="1">
        <f t="shared" si="8"/>
        <v>1050000</v>
      </c>
      <c r="AQ109" s="1">
        <f t="shared" si="6"/>
        <v>1029120</v>
      </c>
    </row>
    <row r="110" spans="1:43" x14ac:dyDescent="0.35">
      <c r="A110" t="s">
        <v>235</v>
      </c>
      <c r="B110" t="s">
        <v>240</v>
      </c>
      <c r="C110" t="s">
        <v>40</v>
      </c>
      <c r="D110" t="s">
        <v>49</v>
      </c>
      <c r="E110">
        <v>1</v>
      </c>
      <c r="F110" t="s">
        <v>41</v>
      </c>
      <c r="G110">
        <v>1.3</v>
      </c>
      <c r="H110" t="s">
        <v>42</v>
      </c>
      <c r="I110" t="s">
        <v>43</v>
      </c>
      <c r="J110" t="s">
        <v>44</v>
      </c>
      <c r="K110" t="s">
        <v>45</v>
      </c>
      <c r="L110" t="s">
        <v>46</v>
      </c>
      <c r="M110" t="s">
        <v>47</v>
      </c>
      <c r="N110" t="s">
        <v>55</v>
      </c>
      <c r="O110">
        <v>5</v>
      </c>
      <c r="P110" t="s">
        <v>56</v>
      </c>
      <c r="Q110">
        <v>5</v>
      </c>
      <c r="R110" t="s">
        <v>253</v>
      </c>
      <c r="S110" t="s">
        <v>252</v>
      </c>
      <c r="T110" t="s">
        <v>254</v>
      </c>
      <c r="U110">
        <v>2000</v>
      </c>
      <c r="V110" t="s">
        <v>148</v>
      </c>
      <c r="W110">
        <v>2100</v>
      </c>
      <c r="X110" t="s">
        <v>147</v>
      </c>
      <c r="Y110">
        <v>2160</v>
      </c>
      <c r="Z110" t="s">
        <v>148</v>
      </c>
      <c r="AA110">
        <v>2161</v>
      </c>
      <c r="AB110" t="s">
        <v>266</v>
      </c>
      <c r="AC110">
        <v>0</v>
      </c>
      <c r="AD110" t="s">
        <v>53</v>
      </c>
      <c r="AE110" s="1">
        <v>2000</v>
      </c>
      <c r="AF110" s="1">
        <v>0</v>
      </c>
      <c r="AG110" s="1">
        <v>1044</v>
      </c>
      <c r="AH110" s="1">
        <v>1044</v>
      </c>
      <c r="AI110" s="1">
        <v>1044</v>
      </c>
      <c r="AJ110" s="1">
        <v>1044</v>
      </c>
      <c r="AK110" s="1">
        <v>1044</v>
      </c>
      <c r="AL110" s="1">
        <f t="shared" si="10"/>
        <v>956</v>
      </c>
      <c r="AM110" s="1"/>
      <c r="AN110" s="1"/>
      <c r="AO110" s="1">
        <f t="shared" si="7"/>
        <v>0</v>
      </c>
      <c r="AP110" s="1">
        <f t="shared" si="8"/>
        <v>2000</v>
      </c>
      <c r="AQ110" s="1">
        <f t="shared" si="6"/>
        <v>956</v>
      </c>
    </row>
    <row r="111" spans="1:43" x14ac:dyDescent="0.35">
      <c r="A111" t="s">
        <v>235</v>
      </c>
      <c r="B111" t="s">
        <v>240</v>
      </c>
      <c r="C111" t="s">
        <v>40</v>
      </c>
      <c r="D111" t="s">
        <v>49</v>
      </c>
      <c r="E111">
        <v>1</v>
      </c>
      <c r="F111" t="s">
        <v>41</v>
      </c>
      <c r="G111">
        <v>1.3</v>
      </c>
      <c r="H111" t="s">
        <v>42</v>
      </c>
      <c r="I111" t="s">
        <v>43</v>
      </c>
      <c r="J111" t="s">
        <v>44</v>
      </c>
      <c r="K111" t="s">
        <v>68</v>
      </c>
      <c r="L111" t="s">
        <v>69</v>
      </c>
      <c r="M111" t="s">
        <v>70</v>
      </c>
      <c r="N111" t="s">
        <v>76</v>
      </c>
      <c r="O111">
        <v>5</v>
      </c>
      <c r="P111" t="s">
        <v>56</v>
      </c>
      <c r="Q111">
        <v>9</v>
      </c>
      <c r="R111" t="s">
        <v>146</v>
      </c>
      <c r="S111" t="s">
        <v>71</v>
      </c>
      <c r="T111" t="s">
        <v>77</v>
      </c>
      <c r="U111">
        <v>2000</v>
      </c>
      <c r="V111" t="s">
        <v>148</v>
      </c>
      <c r="W111">
        <v>2100</v>
      </c>
      <c r="X111" t="s">
        <v>147</v>
      </c>
      <c r="Y111">
        <v>2160</v>
      </c>
      <c r="Z111" t="s">
        <v>148</v>
      </c>
      <c r="AA111">
        <v>2161</v>
      </c>
      <c r="AB111" t="s">
        <v>266</v>
      </c>
      <c r="AC111">
        <v>0</v>
      </c>
      <c r="AD111" t="s">
        <v>53</v>
      </c>
      <c r="AE111" s="1">
        <v>640000</v>
      </c>
      <c r="AF111" s="1">
        <v>600000</v>
      </c>
      <c r="AG111" s="1">
        <v>626695.09</v>
      </c>
      <c r="AH111" s="1">
        <v>626695.09</v>
      </c>
      <c r="AI111" s="1">
        <v>626695.09</v>
      </c>
      <c r="AJ111" s="1">
        <v>33179.56</v>
      </c>
      <c r="AK111" s="1">
        <v>33179.56</v>
      </c>
      <c r="AL111" s="1">
        <f t="shared" si="10"/>
        <v>13304.910000000033</v>
      </c>
      <c r="AM111" s="1"/>
      <c r="AN111" s="1"/>
      <c r="AO111" s="1">
        <f t="shared" si="7"/>
        <v>0</v>
      </c>
      <c r="AP111" s="1">
        <f t="shared" si="8"/>
        <v>640000</v>
      </c>
      <c r="AQ111" s="1">
        <f t="shared" si="6"/>
        <v>13304.910000000033</v>
      </c>
    </row>
    <row r="112" spans="1:43" x14ac:dyDescent="0.35">
      <c r="A112" t="s">
        <v>235</v>
      </c>
      <c r="B112" t="s">
        <v>240</v>
      </c>
      <c r="C112" t="s">
        <v>40</v>
      </c>
      <c r="D112" t="s">
        <v>49</v>
      </c>
      <c r="E112">
        <v>1</v>
      </c>
      <c r="F112" t="s">
        <v>41</v>
      </c>
      <c r="G112">
        <v>1.3</v>
      </c>
      <c r="H112" t="s">
        <v>42</v>
      </c>
      <c r="I112" t="s">
        <v>43</v>
      </c>
      <c r="J112" t="s">
        <v>44</v>
      </c>
      <c r="K112" t="s">
        <v>68</v>
      </c>
      <c r="L112" t="s">
        <v>69</v>
      </c>
      <c r="M112" t="s">
        <v>119</v>
      </c>
      <c r="N112" t="s">
        <v>121</v>
      </c>
      <c r="O112">
        <v>2</v>
      </c>
      <c r="P112" t="s">
        <v>122</v>
      </c>
      <c r="Q112">
        <v>25</v>
      </c>
      <c r="R112" t="s">
        <v>368</v>
      </c>
      <c r="S112" t="s">
        <v>367</v>
      </c>
      <c r="T112" t="s">
        <v>369</v>
      </c>
      <c r="U112">
        <v>2000</v>
      </c>
      <c r="V112" t="s">
        <v>148</v>
      </c>
      <c r="W112">
        <v>2100</v>
      </c>
      <c r="X112" t="s">
        <v>147</v>
      </c>
      <c r="Y112">
        <v>2160</v>
      </c>
      <c r="Z112" t="s">
        <v>148</v>
      </c>
      <c r="AA112">
        <v>2161</v>
      </c>
      <c r="AB112" t="s">
        <v>266</v>
      </c>
      <c r="AC112">
        <v>0</v>
      </c>
      <c r="AD112" t="s">
        <v>53</v>
      </c>
      <c r="AE112" s="1">
        <v>2043890.93</v>
      </c>
      <c r="AF112" s="1">
        <v>1000000</v>
      </c>
      <c r="AG112" s="1">
        <v>2024250.46</v>
      </c>
      <c r="AH112" s="1">
        <v>1092359.53</v>
      </c>
      <c r="AI112" s="1">
        <v>1092359.53</v>
      </c>
      <c r="AJ112" s="1">
        <v>0</v>
      </c>
      <c r="AK112" s="1">
        <v>0</v>
      </c>
      <c r="AL112" s="1">
        <f t="shared" si="10"/>
        <v>19640.469999999972</v>
      </c>
      <c r="AM112" s="1">
        <v>0</v>
      </c>
      <c r="AN112" s="1">
        <v>5415.31</v>
      </c>
      <c r="AO112" s="1">
        <f t="shared" si="7"/>
        <v>-5415.31</v>
      </c>
      <c r="AP112" s="1">
        <f t="shared" si="8"/>
        <v>2038475.6199999999</v>
      </c>
      <c r="AQ112" s="1">
        <f t="shared" si="6"/>
        <v>14225.159999999916</v>
      </c>
    </row>
    <row r="113" spans="1:43" x14ac:dyDescent="0.35">
      <c r="A113" t="s">
        <v>235</v>
      </c>
      <c r="B113" t="s">
        <v>240</v>
      </c>
      <c r="C113" t="s">
        <v>40</v>
      </c>
      <c r="D113" t="s">
        <v>49</v>
      </c>
      <c r="E113">
        <v>1</v>
      </c>
      <c r="F113" t="s">
        <v>41</v>
      </c>
      <c r="G113">
        <v>1.3</v>
      </c>
      <c r="H113" t="s">
        <v>42</v>
      </c>
      <c r="I113" t="s">
        <v>43</v>
      </c>
      <c r="J113" t="s">
        <v>44</v>
      </c>
      <c r="K113" t="s">
        <v>68</v>
      </c>
      <c r="L113" t="s">
        <v>69</v>
      </c>
      <c r="M113" t="s">
        <v>119</v>
      </c>
      <c r="N113" t="s">
        <v>121</v>
      </c>
      <c r="O113">
        <v>2</v>
      </c>
      <c r="P113" t="s">
        <v>122</v>
      </c>
      <c r="Q113">
        <v>28</v>
      </c>
      <c r="R113" t="s">
        <v>375</v>
      </c>
      <c r="S113" t="s">
        <v>373</v>
      </c>
      <c r="T113" t="s">
        <v>376</v>
      </c>
      <c r="U113">
        <v>2000</v>
      </c>
      <c r="V113" t="s">
        <v>148</v>
      </c>
      <c r="W113">
        <v>2100</v>
      </c>
      <c r="X113" t="s">
        <v>147</v>
      </c>
      <c r="Y113">
        <v>2160</v>
      </c>
      <c r="Z113" t="s">
        <v>148</v>
      </c>
      <c r="AA113">
        <v>2161</v>
      </c>
      <c r="AB113" t="s">
        <v>266</v>
      </c>
      <c r="AC113">
        <v>0</v>
      </c>
      <c r="AD113" t="s">
        <v>53</v>
      </c>
      <c r="AE113" s="1">
        <v>50000</v>
      </c>
      <c r="AF113" s="1">
        <v>50000</v>
      </c>
      <c r="AG113" s="1">
        <v>47766.5</v>
      </c>
      <c r="AH113" s="1">
        <v>47766.5</v>
      </c>
      <c r="AI113" s="1">
        <v>47766.5</v>
      </c>
      <c r="AJ113" s="1">
        <v>0</v>
      </c>
      <c r="AK113" s="1">
        <v>0</v>
      </c>
      <c r="AL113" s="1">
        <f t="shared" si="10"/>
        <v>2233.5</v>
      </c>
      <c r="AM113" s="1"/>
      <c r="AN113" s="1"/>
      <c r="AO113" s="1">
        <f t="shared" si="7"/>
        <v>0</v>
      </c>
      <c r="AP113" s="1">
        <f t="shared" si="8"/>
        <v>50000</v>
      </c>
      <c r="AQ113" s="1">
        <f t="shared" si="6"/>
        <v>2233.5</v>
      </c>
    </row>
    <row r="114" spans="1:43" x14ac:dyDescent="0.35">
      <c r="A114" t="s">
        <v>235</v>
      </c>
      <c r="B114" t="s">
        <v>240</v>
      </c>
      <c r="C114" t="s">
        <v>40</v>
      </c>
      <c r="D114" t="s">
        <v>49</v>
      </c>
      <c r="E114">
        <v>2</v>
      </c>
      <c r="F114" t="s">
        <v>105</v>
      </c>
      <c r="G114">
        <v>2.1</v>
      </c>
      <c r="H114" t="s">
        <v>213</v>
      </c>
      <c r="I114" t="s">
        <v>214</v>
      </c>
      <c r="J114" t="s">
        <v>215</v>
      </c>
      <c r="K114" t="s">
        <v>68</v>
      </c>
      <c r="L114" t="s">
        <v>69</v>
      </c>
      <c r="M114" t="s">
        <v>119</v>
      </c>
      <c r="N114" t="s">
        <v>121</v>
      </c>
      <c r="O114">
        <v>2</v>
      </c>
      <c r="P114" t="s">
        <v>122</v>
      </c>
      <c r="Q114">
        <v>27</v>
      </c>
      <c r="R114" t="s">
        <v>219</v>
      </c>
      <c r="S114" t="s">
        <v>216</v>
      </c>
      <c r="T114" t="s">
        <v>220</v>
      </c>
      <c r="U114">
        <v>2000</v>
      </c>
      <c r="V114" t="s">
        <v>148</v>
      </c>
      <c r="W114">
        <v>2100</v>
      </c>
      <c r="X114" t="s">
        <v>147</v>
      </c>
      <c r="Y114">
        <v>2160</v>
      </c>
      <c r="Z114" t="s">
        <v>148</v>
      </c>
      <c r="AA114">
        <v>2161</v>
      </c>
      <c r="AB114" t="s">
        <v>266</v>
      </c>
      <c r="AC114">
        <v>0</v>
      </c>
      <c r="AD114" t="s">
        <v>53</v>
      </c>
      <c r="AE114" s="1">
        <v>170000</v>
      </c>
      <c r="AF114" s="1">
        <v>170000</v>
      </c>
      <c r="AG114" s="1">
        <v>166632.63</v>
      </c>
      <c r="AH114" s="1">
        <v>166632.63</v>
      </c>
      <c r="AI114" s="1">
        <v>166632.63</v>
      </c>
      <c r="AJ114" s="1">
        <v>0</v>
      </c>
      <c r="AK114" s="1">
        <v>0</v>
      </c>
      <c r="AL114" s="1">
        <f t="shared" si="10"/>
        <v>3367.3699999999953</v>
      </c>
      <c r="AM114" s="1"/>
      <c r="AN114" s="1"/>
      <c r="AO114" s="1">
        <f t="shared" si="7"/>
        <v>0</v>
      </c>
      <c r="AP114" s="1">
        <f t="shared" si="8"/>
        <v>170000</v>
      </c>
      <c r="AQ114" s="1">
        <f t="shared" si="6"/>
        <v>3367.3699999999953</v>
      </c>
    </row>
    <row r="115" spans="1:43" x14ac:dyDescent="0.35">
      <c r="A115" t="s">
        <v>235</v>
      </c>
      <c r="B115" t="s">
        <v>240</v>
      </c>
      <c r="C115" t="s">
        <v>40</v>
      </c>
      <c r="D115" t="s">
        <v>49</v>
      </c>
      <c r="E115">
        <v>2</v>
      </c>
      <c r="F115" t="s">
        <v>105</v>
      </c>
      <c r="G115">
        <v>2.2999999999999998</v>
      </c>
      <c r="H115" t="s">
        <v>420</v>
      </c>
      <c r="I115" t="s">
        <v>421</v>
      </c>
      <c r="J115" t="s">
        <v>422</v>
      </c>
      <c r="K115" t="s">
        <v>68</v>
      </c>
      <c r="L115" t="s">
        <v>69</v>
      </c>
      <c r="M115" t="s">
        <v>199</v>
      </c>
      <c r="N115" t="s">
        <v>202</v>
      </c>
      <c r="O115">
        <v>2</v>
      </c>
      <c r="P115" t="s">
        <v>122</v>
      </c>
      <c r="Q115">
        <v>24</v>
      </c>
      <c r="R115" t="s">
        <v>424</v>
      </c>
      <c r="S115" t="s">
        <v>423</v>
      </c>
      <c r="T115" t="s">
        <v>425</v>
      </c>
      <c r="U115">
        <v>2000</v>
      </c>
      <c r="V115" t="s">
        <v>148</v>
      </c>
      <c r="W115">
        <v>2100</v>
      </c>
      <c r="X115" t="s">
        <v>147</v>
      </c>
      <c r="Y115">
        <v>2160</v>
      </c>
      <c r="Z115" t="s">
        <v>148</v>
      </c>
      <c r="AA115">
        <v>2161</v>
      </c>
      <c r="AB115" t="s">
        <v>266</v>
      </c>
      <c r="AC115">
        <v>0</v>
      </c>
      <c r="AD115" t="s">
        <v>53</v>
      </c>
      <c r="AE115" s="1">
        <v>350000</v>
      </c>
      <c r="AF115" s="1">
        <v>350000</v>
      </c>
      <c r="AG115" s="1">
        <v>344000.4</v>
      </c>
      <c r="AH115" s="1">
        <v>344000.4</v>
      </c>
      <c r="AI115" s="1">
        <v>344000.4</v>
      </c>
      <c r="AJ115" s="1">
        <v>369</v>
      </c>
      <c r="AK115" s="1">
        <v>369</v>
      </c>
      <c r="AL115" s="1">
        <f t="shared" si="10"/>
        <v>5999.5999999999767</v>
      </c>
      <c r="AM115" s="1"/>
      <c r="AN115" s="1"/>
      <c r="AO115" s="1">
        <f t="shared" si="7"/>
        <v>0</v>
      </c>
      <c r="AP115" s="1">
        <f t="shared" si="8"/>
        <v>350000</v>
      </c>
      <c r="AQ115" s="1">
        <f t="shared" si="6"/>
        <v>5999.5999999999767</v>
      </c>
    </row>
    <row r="116" spans="1:43" x14ac:dyDescent="0.35">
      <c r="A116" t="s">
        <v>235</v>
      </c>
      <c r="B116" t="s">
        <v>240</v>
      </c>
      <c r="C116" t="s">
        <v>40</v>
      </c>
      <c r="D116" t="s">
        <v>49</v>
      </c>
      <c r="E116">
        <v>2</v>
      </c>
      <c r="F116" t="s">
        <v>105</v>
      </c>
      <c r="G116">
        <v>2.7</v>
      </c>
      <c r="H116" t="s">
        <v>160</v>
      </c>
      <c r="I116" t="s">
        <v>161</v>
      </c>
      <c r="J116" t="s">
        <v>160</v>
      </c>
      <c r="K116" t="s">
        <v>451</v>
      </c>
      <c r="L116" t="s">
        <v>452</v>
      </c>
      <c r="M116" t="s">
        <v>164</v>
      </c>
      <c r="N116" t="s">
        <v>166</v>
      </c>
      <c r="O116">
        <v>0</v>
      </c>
      <c r="P116" t="s">
        <v>167</v>
      </c>
      <c r="Q116">
        <v>41</v>
      </c>
      <c r="R116" t="s">
        <v>486</v>
      </c>
      <c r="S116" t="s">
        <v>453</v>
      </c>
      <c r="T116" t="s">
        <v>455</v>
      </c>
      <c r="U116">
        <v>2000</v>
      </c>
      <c r="V116" t="s">
        <v>148</v>
      </c>
      <c r="W116">
        <v>2100</v>
      </c>
      <c r="X116" t="s">
        <v>147</v>
      </c>
      <c r="Y116">
        <v>2160</v>
      </c>
      <c r="Z116" t="s">
        <v>148</v>
      </c>
      <c r="AA116">
        <v>2161</v>
      </c>
      <c r="AB116" t="s">
        <v>266</v>
      </c>
      <c r="AC116">
        <v>0</v>
      </c>
      <c r="AD116" t="s">
        <v>53</v>
      </c>
      <c r="AE116" s="1">
        <v>425000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f t="shared" si="10"/>
        <v>425000</v>
      </c>
      <c r="AM116" s="1"/>
      <c r="AN116" s="1"/>
      <c r="AO116" s="1">
        <f t="shared" si="7"/>
        <v>0</v>
      </c>
      <c r="AP116" s="1">
        <f t="shared" si="8"/>
        <v>425000</v>
      </c>
      <c r="AQ116" s="1">
        <f t="shared" si="6"/>
        <v>425000</v>
      </c>
    </row>
    <row r="117" spans="1:43" x14ac:dyDescent="0.35">
      <c r="A117" t="s">
        <v>139</v>
      </c>
      <c r="B117" t="s">
        <v>145</v>
      </c>
      <c r="C117" t="s">
        <v>134</v>
      </c>
      <c r="D117" t="s">
        <v>49</v>
      </c>
      <c r="E117">
        <v>2</v>
      </c>
      <c r="F117" t="s">
        <v>105</v>
      </c>
      <c r="G117">
        <v>2.7</v>
      </c>
      <c r="H117" t="s">
        <v>160</v>
      </c>
      <c r="I117" t="s">
        <v>161</v>
      </c>
      <c r="J117" t="s">
        <v>160</v>
      </c>
      <c r="K117" t="s">
        <v>162</v>
      </c>
      <c r="L117" t="s">
        <v>163</v>
      </c>
      <c r="M117" t="s">
        <v>164</v>
      </c>
      <c r="N117" t="s">
        <v>166</v>
      </c>
      <c r="O117">
        <v>0</v>
      </c>
      <c r="P117" t="s">
        <v>167</v>
      </c>
      <c r="Q117">
        <v>65</v>
      </c>
      <c r="R117" t="s">
        <v>168</v>
      </c>
      <c r="S117" t="s">
        <v>165</v>
      </c>
      <c r="T117" t="s">
        <v>169</v>
      </c>
      <c r="U117">
        <v>3000</v>
      </c>
      <c r="V117" t="s">
        <v>51</v>
      </c>
      <c r="W117">
        <v>3300</v>
      </c>
      <c r="X117" t="s">
        <v>155</v>
      </c>
      <c r="Y117">
        <v>3390</v>
      </c>
      <c r="Z117" t="s">
        <v>51</v>
      </c>
      <c r="AA117">
        <v>3391</v>
      </c>
      <c r="AB117" t="s">
        <v>173</v>
      </c>
      <c r="AC117">
        <v>60</v>
      </c>
      <c r="AD117" t="s">
        <v>151</v>
      </c>
      <c r="AE117" s="1">
        <v>180000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f t="shared" si="10"/>
        <v>180000</v>
      </c>
      <c r="AM117" s="1">
        <v>0</v>
      </c>
      <c r="AN117" s="1">
        <v>180000</v>
      </c>
      <c r="AO117" s="1">
        <f t="shared" si="7"/>
        <v>-180000</v>
      </c>
      <c r="AP117" s="1">
        <f t="shared" si="8"/>
        <v>0</v>
      </c>
      <c r="AQ117" s="1">
        <f t="shared" si="6"/>
        <v>0</v>
      </c>
    </row>
    <row r="118" spans="1:43" x14ac:dyDescent="0.35">
      <c r="A118" t="s">
        <v>139</v>
      </c>
      <c r="B118" t="s">
        <v>145</v>
      </c>
      <c r="C118" t="s">
        <v>134</v>
      </c>
      <c r="D118" t="s">
        <v>140</v>
      </c>
      <c r="E118">
        <v>2</v>
      </c>
      <c r="F118" t="s">
        <v>105</v>
      </c>
      <c r="G118">
        <v>2.7</v>
      </c>
      <c r="H118" t="s">
        <v>160</v>
      </c>
      <c r="I118" t="s">
        <v>161</v>
      </c>
      <c r="J118" t="s">
        <v>160</v>
      </c>
      <c r="K118" t="s">
        <v>162</v>
      </c>
      <c r="L118" t="s">
        <v>163</v>
      </c>
      <c r="M118" t="s">
        <v>164</v>
      </c>
      <c r="N118" t="s">
        <v>166</v>
      </c>
      <c r="O118">
        <v>0</v>
      </c>
      <c r="P118" t="s">
        <v>167</v>
      </c>
      <c r="Q118">
        <v>65</v>
      </c>
      <c r="R118" t="s">
        <v>168</v>
      </c>
      <c r="S118" t="s">
        <v>165</v>
      </c>
      <c r="T118" t="s">
        <v>169</v>
      </c>
      <c r="U118">
        <v>5000</v>
      </c>
      <c r="V118" t="s">
        <v>142</v>
      </c>
      <c r="W118">
        <v>5100</v>
      </c>
      <c r="X118" t="s">
        <v>141</v>
      </c>
      <c r="Y118">
        <v>5120</v>
      </c>
      <c r="Z118" t="s">
        <v>142</v>
      </c>
      <c r="AA118">
        <v>5121</v>
      </c>
      <c r="AB118" t="s">
        <v>170</v>
      </c>
      <c r="AC118">
        <v>60</v>
      </c>
      <c r="AD118" t="s">
        <v>151</v>
      </c>
      <c r="AE118" s="1">
        <v>11500</v>
      </c>
      <c r="AF118" s="1">
        <v>0</v>
      </c>
      <c r="AG118" s="1">
        <v>11478.67</v>
      </c>
      <c r="AH118" s="1">
        <v>0</v>
      </c>
      <c r="AI118" s="1">
        <v>0</v>
      </c>
      <c r="AJ118" s="1">
        <v>0</v>
      </c>
      <c r="AK118" s="1">
        <v>0</v>
      </c>
      <c r="AL118" s="1">
        <f t="shared" si="10"/>
        <v>21.329999999999927</v>
      </c>
      <c r="AM118" s="1"/>
      <c r="AN118" s="1"/>
      <c r="AO118" s="1">
        <f t="shared" si="7"/>
        <v>0</v>
      </c>
      <c r="AP118" s="1">
        <f t="shared" si="8"/>
        <v>11500</v>
      </c>
      <c r="AQ118" s="1">
        <f t="shared" si="6"/>
        <v>21.329999999999927</v>
      </c>
    </row>
    <row r="119" spans="1:43" x14ac:dyDescent="0.35">
      <c r="A119" t="s">
        <v>235</v>
      </c>
      <c r="B119" t="s">
        <v>240</v>
      </c>
      <c r="C119" t="s">
        <v>40</v>
      </c>
      <c r="D119" t="s">
        <v>49</v>
      </c>
      <c r="E119">
        <v>2</v>
      </c>
      <c r="F119" t="s">
        <v>105</v>
      </c>
      <c r="G119">
        <v>2.7</v>
      </c>
      <c r="H119" t="s">
        <v>160</v>
      </c>
      <c r="I119" t="s">
        <v>161</v>
      </c>
      <c r="J119" t="s">
        <v>160</v>
      </c>
      <c r="K119" t="s">
        <v>162</v>
      </c>
      <c r="L119" t="s">
        <v>163</v>
      </c>
      <c r="M119" t="s">
        <v>164</v>
      </c>
      <c r="N119" t="s">
        <v>166</v>
      </c>
      <c r="O119">
        <v>0</v>
      </c>
      <c r="P119" t="s">
        <v>167</v>
      </c>
      <c r="Q119">
        <v>36</v>
      </c>
      <c r="R119" t="s">
        <v>497</v>
      </c>
      <c r="S119" t="s">
        <v>496</v>
      </c>
      <c r="T119" t="s">
        <v>498</v>
      </c>
      <c r="U119">
        <v>2000</v>
      </c>
      <c r="V119" t="s">
        <v>148</v>
      </c>
      <c r="W119">
        <v>2100</v>
      </c>
      <c r="X119" t="s">
        <v>147</v>
      </c>
      <c r="Y119">
        <v>2170</v>
      </c>
      <c r="Z119" t="s">
        <v>148</v>
      </c>
      <c r="AA119">
        <v>2171</v>
      </c>
      <c r="AB119" t="s">
        <v>172</v>
      </c>
      <c r="AC119">
        <v>0</v>
      </c>
      <c r="AD119" t="s">
        <v>53</v>
      </c>
      <c r="AE119" s="1">
        <v>640667.56999999995</v>
      </c>
      <c r="AF119" s="1">
        <v>300000</v>
      </c>
      <c r="AG119" s="1">
        <v>625147.19999999995</v>
      </c>
      <c r="AH119" s="1">
        <v>625147.19999999995</v>
      </c>
      <c r="AI119" s="1">
        <v>0</v>
      </c>
      <c r="AJ119" s="1">
        <v>0</v>
      </c>
      <c r="AK119" s="1">
        <v>0</v>
      </c>
      <c r="AL119" s="1">
        <f t="shared" si="10"/>
        <v>15520.369999999995</v>
      </c>
      <c r="AM119" s="1"/>
      <c r="AN119" s="1"/>
      <c r="AO119" s="1">
        <f t="shared" si="7"/>
        <v>0</v>
      </c>
      <c r="AP119" s="1">
        <f t="shared" si="8"/>
        <v>640667.56999999995</v>
      </c>
      <c r="AQ119" s="1">
        <f t="shared" si="6"/>
        <v>15520.369999999995</v>
      </c>
    </row>
    <row r="120" spans="1:43" x14ac:dyDescent="0.35">
      <c r="A120" t="s">
        <v>235</v>
      </c>
      <c r="B120" t="s">
        <v>240</v>
      </c>
      <c r="C120" t="s">
        <v>40</v>
      </c>
      <c r="D120" t="s">
        <v>49</v>
      </c>
      <c r="E120">
        <v>1</v>
      </c>
      <c r="F120" t="s">
        <v>41</v>
      </c>
      <c r="G120">
        <v>1.3</v>
      </c>
      <c r="H120" t="s">
        <v>42</v>
      </c>
      <c r="I120" t="s">
        <v>43</v>
      </c>
      <c r="J120" t="s">
        <v>44</v>
      </c>
      <c r="K120" t="s">
        <v>45</v>
      </c>
      <c r="L120" t="s">
        <v>46</v>
      </c>
      <c r="M120" t="s">
        <v>47</v>
      </c>
      <c r="N120" t="s">
        <v>55</v>
      </c>
      <c r="O120">
        <v>5</v>
      </c>
      <c r="P120" t="s">
        <v>56</v>
      </c>
      <c r="Q120">
        <v>5</v>
      </c>
      <c r="R120" t="s">
        <v>253</v>
      </c>
      <c r="S120" t="s">
        <v>252</v>
      </c>
      <c r="T120" t="s">
        <v>254</v>
      </c>
      <c r="U120">
        <v>2000</v>
      </c>
      <c r="V120" t="s">
        <v>148</v>
      </c>
      <c r="W120">
        <v>2100</v>
      </c>
      <c r="X120" t="s">
        <v>147</v>
      </c>
      <c r="Y120">
        <v>2180</v>
      </c>
      <c r="Z120" t="s">
        <v>148</v>
      </c>
      <c r="AA120">
        <v>2181</v>
      </c>
      <c r="AB120" t="s">
        <v>267</v>
      </c>
      <c r="AC120">
        <v>0</v>
      </c>
      <c r="AD120" t="s">
        <v>53</v>
      </c>
      <c r="AE120" s="1">
        <v>5971800</v>
      </c>
      <c r="AF120" s="1">
        <v>0</v>
      </c>
      <c r="AG120" s="1">
        <v>3424320</v>
      </c>
      <c r="AH120" s="1">
        <v>3424320</v>
      </c>
      <c r="AI120" s="1">
        <v>2988160</v>
      </c>
      <c r="AJ120" s="1">
        <v>2988160</v>
      </c>
      <c r="AK120" s="1">
        <v>2988160</v>
      </c>
      <c r="AL120" s="1">
        <f t="shared" si="10"/>
        <v>2547480</v>
      </c>
      <c r="AM120" s="1"/>
      <c r="AN120" s="1"/>
      <c r="AO120" s="1">
        <f t="shared" si="7"/>
        <v>0</v>
      </c>
      <c r="AP120" s="1">
        <f t="shared" si="8"/>
        <v>5971800</v>
      </c>
      <c r="AQ120" s="1">
        <f t="shared" si="6"/>
        <v>2547480</v>
      </c>
    </row>
    <row r="121" spans="1:43" x14ac:dyDescent="0.35">
      <c r="A121" t="s">
        <v>235</v>
      </c>
      <c r="B121" t="s">
        <v>240</v>
      </c>
      <c r="C121" t="s">
        <v>40</v>
      </c>
      <c r="D121" t="s">
        <v>49</v>
      </c>
      <c r="E121">
        <v>1</v>
      </c>
      <c r="F121" t="s">
        <v>41</v>
      </c>
      <c r="G121">
        <v>1.3</v>
      </c>
      <c r="H121" t="s">
        <v>42</v>
      </c>
      <c r="I121" t="s">
        <v>43</v>
      </c>
      <c r="J121" t="s">
        <v>44</v>
      </c>
      <c r="K121" t="s">
        <v>45</v>
      </c>
      <c r="L121" t="s">
        <v>46</v>
      </c>
      <c r="M121" t="s">
        <v>47</v>
      </c>
      <c r="N121" t="s">
        <v>55</v>
      </c>
      <c r="O121">
        <v>5</v>
      </c>
      <c r="P121" t="s">
        <v>56</v>
      </c>
      <c r="Q121">
        <v>8</v>
      </c>
      <c r="R121" t="s">
        <v>297</v>
      </c>
      <c r="S121" t="s">
        <v>296</v>
      </c>
      <c r="T121" t="s">
        <v>298</v>
      </c>
      <c r="U121">
        <v>2000</v>
      </c>
      <c r="V121" t="s">
        <v>148</v>
      </c>
      <c r="W121">
        <v>2100</v>
      </c>
      <c r="X121" t="s">
        <v>147</v>
      </c>
      <c r="Y121">
        <v>2180</v>
      </c>
      <c r="Z121" t="s">
        <v>148</v>
      </c>
      <c r="AA121">
        <v>2181</v>
      </c>
      <c r="AB121" t="s">
        <v>267</v>
      </c>
      <c r="AC121">
        <v>0</v>
      </c>
      <c r="AD121" t="s">
        <v>53</v>
      </c>
      <c r="AE121" s="1">
        <v>1954000</v>
      </c>
      <c r="AF121" s="1">
        <v>8000000</v>
      </c>
      <c r="AG121" s="1">
        <v>1383080</v>
      </c>
      <c r="AH121" s="1">
        <v>1383080</v>
      </c>
      <c r="AI121" s="1">
        <v>1357080</v>
      </c>
      <c r="AJ121" s="1">
        <v>1357080</v>
      </c>
      <c r="AK121" s="1">
        <v>1357080</v>
      </c>
      <c r="AL121" s="1">
        <f t="shared" si="10"/>
        <v>570920</v>
      </c>
      <c r="AM121" s="1">
        <v>300000</v>
      </c>
      <c r="AN121" s="1">
        <v>0</v>
      </c>
      <c r="AO121" s="1">
        <f t="shared" si="7"/>
        <v>300000</v>
      </c>
      <c r="AP121" s="1">
        <f t="shared" si="8"/>
        <v>2254000</v>
      </c>
      <c r="AQ121" s="1">
        <f t="shared" si="6"/>
        <v>870920</v>
      </c>
    </row>
    <row r="122" spans="1:43" x14ac:dyDescent="0.35">
      <c r="A122" t="s">
        <v>235</v>
      </c>
      <c r="B122" t="s">
        <v>240</v>
      </c>
      <c r="C122" t="s">
        <v>40</v>
      </c>
      <c r="D122" t="s">
        <v>49</v>
      </c>
      <c r="E122">
        <v>1</v>
      </c>
      <c r="F122" t="s">
        <v>41</v>
      </c>
      <c r="G122">
        <v>1.7</v>
      </c>
      <c r="H122" t="s">
        <v>96</v>
      </c>
      <c r="I122" t="s">
        <v>97</v>
      </c>
      <c r="J122" t="s">
        <v>98</v>
      </c>
      <c r="K122" t="s">
        <v>99</v>
      </c>
      <c r="L122" t="s">
        <v>100</v>
      </c>
      <c r="M122" t="s">
        <v>199</v>
      </c>
      <c r="N122" t="s">
        <v>202</v>
      </c>
      <c r="O122">
        <v>6</v>
      </c>
      <c r="P122" t="s">
        <v>101</v>
      </c>
      <c r="Q122">
        <v>19</v>
      </c>
      <c r="R122" t="s">
        <v>207</v>
      </c>
      <c r="S122" t="s">
        <v>200</v>
      </c>
      <c r="T122" t="s">
        <v>204</v>
      </c>
      <c r="U122">
        <v>2000</v>
      </c>
      <c r="V122" t="s">
        <v>148</v>
      </c>
      <c r="W122">
        <v>2100</v>
      </c>
      <c r="X122" t="s">
        <v>147</v>
      </c>
      <c r="Y122">
        <v>2180</v>
      </c>
      <c r="Z122" t="s">
        <v>148</v>
      </c>
      <c r="AA122">
        <v>2181</v>
      </c>
      <c r="AB122" t="s">
        <v>267</v>
      </c>
      <c r="AC122">
        <v>0</v>
      </c>
      <c r="AD122" t="s">
        <v>53</v>
      </c>
      <c r="AE122" s="1">
        <v>47500</v>
      </c>
      <c r="AF122" s="1">
        <v>60000</v>
      </c>
      <c r="AG122" s="1">
        <v>42224</v>
      </c>
      <c r="AH122" s="1">
        <v>42224</v>
      </c>
      <c r="AI122" s="1">
        <v>42224</v>
      </c>
      <c r="AJ122" s="1">
        <v>42224</v>
      </c>
      <c r="AK122" s="1">
        <v>42224</v>
      </c>
      <c r="AL122" s="1">
        <f t="shared" si="10"/>
        <v>5276</v>
      </c>
      <c r="AM122" s="1"/>
      <c r="AN122" s="1"/>
      <c r="AO122" s="1">
        <f t="shared" si="7"/>
        <v>0</v>
      </c>
      <c r="AP122" s="1">
        <f t="shared" si="8"/>
        <v>47500</v>
      </c>
      <c r="AQ122" s="1">
        <f t="shared" si="6"/>
        <v>5276</v>
      </c>
    </row>
    <row r="123" spans="1:43" x14ac:dyDescent="0.35">
      <c r="A123" t="s">
        <v>235</v>
      </c>
      <c r="B123" t="s">
        <v>240</v>
      </c>
      <c r="C123" t="s">
        <v>40</v>
      </c>
      <c r="D123" t="s">
        <v>49</v>
      </c>
      <c r="E123">
        <v>1</v>
      </c>
      <c r="F123" t="s">
        <v>41</v>
      </c>
      <c r="G123">
        <v>1.3</v>
      </c>
      <c r="H123" t="s">
        <v>42</v>
      </c>
      <c r="I123" t="s">
        <v>236</v>
      </c>
      <c r="J123" t="s">
        <v>237</v>
      </c>
      <c r="K123" t="s">
        <v>68</v>
      </c>
      <c r="L123" t="s">
        <v>69</v>
      </c>
      <c r="M123" t="s">
        <v>238</v>
      </c>
      <c r="N123" t="s">
        <v>241</v>
      </c>
      <c r="O123">
        <v>5</v>
      </c>
      <c r="P123" t="s">
        <v>56</v>
      </c>
      <c r="Q123">
        <v>4</v>
      </c>
      <c r="R123" t="s">
        <v>242</v>
      </c>
      <c r="S123" t="s">
        <v>239</v>
      </c>
      <c r="T123" t="s">
        <v>243</v>
      </c>
      <c r="U123">
        <v>2000</v>
      </c>
      <c r="V123" t="s">
        <v>148</v>
      </c>
      <c r="W123">
        <v>2200</v>
      </c>
      <c r="X123" t="s">
        <v>244</v>
      </c>
      <c r="Y123">
        <v>2210</v>
      </c>
      <c r="Z123" t="s">
        <v>148</v>
      </c>
      <c r="AA123">
        <v>2211</v>
      </c>
      <c r="AB123" t="s">
        <v>245</v>
      </c>
      <c r="AC123">
        <v>0</v>
      </c>
      <c r="AD123" t="s">
        <v>53</v>
      </c>
      <c r="AE123" s="1">
        <v>20000</v>
      </c>
      <c r="AF123" s="1">
        <v>0</v>
      </c>
      <c r="AG123" s="1">
        <v>2697.01</v>
      </c>
      <c r="AH123" s="1">
        <v>2697.01</v>
      </c>
      <c r="AI123" s="1">
        <v>2697.01</v>
      </c>
      <c r="AJ123" s="1">
        <v>2697.01</v>
      </c>
      <c r="AK123" s="1">
        <v>2697.01</v>
      </c>
      <c r="AL123" s="1">
        <f t="shared" si="10"/>
        <v>17302.989999999998</v>
      </c>
      <c r="AM123" s="1"/>
      <c r="AN123" s="1"/>
      <c r="AO123" s="1">
        <f t="shared" si="7"/>
        <v>0</v>
      </c>
      <c r="AP123" s="1">
        <f t="shared" si="8"/>
        <v>20000</v>
      </c>
      <c r="AQ123" s="1">
        <f t="shared" si="6"/>
        <v>17302.989999999998</v>
      </c>
    </row>
    <row r="124" spans="1:43" x14ac:dyDescent="0.35">
      <c r="A124" t="s">
        <v>235</v>
      </c>
      <c r="B124" t="s">
        <v>240</v>
      </c>
      <c r="C124" t="s">
        <v>40</v>
      </c>
      <c r="D124" t="s">
        <v>49</v>
      </c>
      <c r="E124">
        <v>1</v>
      </c>
      <c r="F124" t="s">
        <v>41</v>
      </c>
      <c r="G124">
        <v>1.3</v>
      </c>
      <c r="H124" t="s">
        <v>42</v>
      </c>
      <c r="I124" t="s">
        <v>43</v>
      </c>
      <c r="J124" t="s">
        <v>44</v>
      </c>
      <c r="K124" t="s">
        <v>45</v>
      </c>
      <c r="L124" t="s">
        <v>46</v>
      </c>
      <c r="M124" t="s">
        <v>47</v>
      </c>
      <c r="N124" t="s">
        <v>55</v>
      </c>
      <c r="O124">
        <v>5</v>
      </c>
      <c r="P124" t="s">
        <v>56</v>
      </c>
      <c r="Q124">
        <v>5</v>
      </c>
      <c r="R124" t="s">
        <v>253</v>
      </c>
      <c r="S124" t="s">
        <v>252</v>
      </c>
      <c r="T124" t="s">
        <v>254</v>
      </c>
      <c r="U124">
        <v>2000</v>
      </c>
      <c r="V124" t="s">
        <v>148</v>
      </c>
      <c r="W124">
        <v>2200</v>
      </c>
      <c r="X124" t="s">
        <v>244</v>
      </c>
      <c r="Y124">
        <v>2210</v>
      </c>
      <c r="Z124" t="s">
        <v>148</v>
      </c>
      <c r="AA124">
        <v>2211</v>
      </c>
      <c r="AB124" t="s">
        <v>245</v>
      </c>
      <c r="AC124">
        <v>0</v>
      </c>
      <c r="AD124" t="s">
        <v>53</v>
      </c>
      <c r="AE124" s="1">
        <v>40000</v>
      </c>
      <c r="AF124" s="1">
        <v>40000</v>
      </c>
      <c r="AG124" s="1">
        <v>20497.240000000002</v>
      </c>
      <c r="AH124" s="1">
        <v>20497.240000000002</v>
      </c>
      <c r="AI124" s="1">
        <v>20497.240000000002</v>
      </c>
      <c r="AJ124" s="1">
        <v>20497.240000000002</v>
      </c>
      <c r="AK124" s="1">
        <v>20497.240000000002</v>
      </c>
      <c r="AL124" s="1">
        <f t="shared" si="10"/>
        <v>19502.759999999998</v>
      </c>
      <c r="AM124" s="1"/>
      <c r="AN124" s="1"/>
      <c r="AO124" s="1">
        <f t="shared" si="7"/>
        <v>0</v>
      </c>
      <c r="AP124" s="1">
        <f t="shared" si="8"/>
        <v>40000</v>
      </c>
      <c r="AQ124" s="1">
        <f t="shared" si="6"/>
        <v>19502.759999999998</v>
      </c>
    </row>
    <row r="125" spans="1:43" x14ac:dyDescent="0.35">
      <c r="A125" t="s">
        <v>235</v>
      </c>
      <c r="B125" t="s">
        <v>240</v>
      </c>
      <c r="C125" t="s">
        <v>40</v>
      </c>
      <c r="D125" t="s">
        <v>49</v>
      </c>
      <c r="E125">
        <v>1</v>
      </c>
      <c r="F125" t="s">
        <v>41</v>
      </c>
      <c r="G125">
        <v>1.3</v>
      </c>
      <c r="H125" t="s">
        <v>42</v>
      </c>
      <c r="I125" t="s">
        <v>43</v>
      </c>
      <c r="J125" t="s">
        <v>44</v>
      </c>
      <c r="K125" t="s">
        <v>68</v>
      </c>
      <c r="L125" t="s">
        <v>69</v>
      </c>
      <c r="M125" t="s">
        <v>304</v>
      </c>
      <c r="N125" t="s">
        <v>307</v>
      </c>
      <c r="O125">
        <v>5</v>
      </c>
      <c r="P125" t="s">
        <v>56</v>
      </c>
      <c r="Q125">
        <v>3</v>
      </c>
      <c r="R125" t="s">
        <v>308</v>
      </c>
      <c r="S125" t="s">
        <v>305</v>
      </c>
      <c r="T125" t="s">
        <v>309</v>
      </c>
      <c r="U125">
        <v>2000</v>
      </c>
      <c r="V125" t="s">
        <v>148</v>
      </c>
      <c r="W125">
        <v>2200</v>
      </c>
      <c r="X125" t="s">
        <v>244</v>
      </c>
      <c r="Y125">
        <v>2210</v>
      </c>
      <c r="Z125" t="s">
        <v>148</v>
      </c>
      <c r="AA125">
        <v>2211</v>
      </c>
      <c r="AB125" t="s">
        <v>245</v>
      </c>
      <c r="AC125">
        <v>0</v>
      </c>
      <c r="AD125" t="s">
        <v>53</v>
      </c>
      <c r="AE125" s="1">
        <v>20000</v>
      </c>
      <c r="AF125" s="1">
        <v>0</v>
      </c>
      <c r="AG125" s="1">
        <v>8897.3799999999992</v>
      </c>
      <c r="AH125" s="1">
        <v>8897.3799999999992</v>
      </c>
      <c r="AI125" s="1">
        <v>8897.3799999999992</v>
      </c>
      <c r="AJ125" s="1">
        <v>2502.8200000000002</v>
      </c>
      <c r="AK125" s="1">
        <v>2502.8200000000002</v>
      </c>
      <c r="AL125" s="1">
        <f t="shared" si="10"/>
        <v>11102.62</v>
      </c>
      <c r="AM125" s="1"/>
      <c r="AN125" s="1"/>
      <c r="AO125" s="1">
        <f t="shared" si="7"/>
        <v>0</v>
      </c>
      <c r="AP125" s="1">
        <f t="shared" si="8"/>
        <v>20000</v>
      </c>
      <c r="AQ125" s="1">
        <f t="shared" si="6"/>
        <v>11102.62</v>
      </c>
    </row>
    <row r="126" spans="1:43" x14ac:dyDescent="0.35">
      <c r="A126" t="s">
        <v>235</v>
      </c>
      <c r="B126" t="s">
        <v>240</v>
      </c>
      <c r="C126" t="s">
        <v>40</v>
      </c>
      <c r="D126" t="s">
        <v>49</v>
      </c>
      <c r="E126">
        <v>1</v>
      </c>
      <c r="F126" t="s">
        <v>41</v>
      </c>
      <c r="G126">
        <v>1.3</v>
      </c>
      <c r="H126" t="s">
        <v>42</v>
      </c>
      <c r="I126" t="s">
        <v>43</v>
      </c>
      <c r="J126" t="s">
        <v>44</v>
      </c>
      <c r="K126" t="s">
        <v>68</v>
      </c>
      <c r="L126" t="s">
        <v>69</v>
      </c>
      <c r="M126" t="s">
        <v>70</v>
      </c>
      <c r="N126" t="s">
        <v>76</v>
      </c>
      <c r="O126">
        <v>5</v>
      </c>
      <c r="P126" t="s">
        <v>56</v>
      </c>
      <c r="Q126">
        <v>9</v>
      </c>
      <c r="R126" t="s">
        <v>146</v>
      </c>
      <c r="S126" t="s">
        <v>71</v>
      </c>
      <c r="T126" t="s">
        <v>77</v>
      </c>
      <c r="U126">
        <v>2000</v>
      </c>
      <c r="V126" t="s">
        <v>148</v>
      </c>
      <c r="W126">
        <v>2200</v>
      </c>
      <c r="X126" t="s">
        <v>244</v>
      </c>
      <c r="Y126">
        <v>2210</v>
      </c>
      <c r="Z126" t="s">
        <v>148</v>
      </c>
      <c r="AA126">
        <v>2211</v>
      </c>
      <c r="AB126" t="s">
        <v>245</v>
      </c>
      <c r="AC126">
        <v>0</v>
      </c>
      <c r="AD126" t="s">
        <v>53</v>
      </c>
      <c r="AE126" s="1">
        <v>542448</v>
      </c>
      <c r="AF126" s="1">
        <v>0</v>
      </c>
      <c r="AG126" s="1">
        <v>531916.43000000005</v>
      </c>
      <c r="AH126" s="1">
        <v>531916.43000000005</v>
      </c>
      <c r="AI126" s="1">
        <v>283334.93</v>
      </c>
      <c r="AJ126" s="1">
        <v>273267.39</v>
      </c>
      <c r="AK126" s="1">
        <v>273267.39</v>
      </c>
      <c r="AL126" s="1">
        <f t="shared" si="10"/>
        <v>10531.569999999949</v>
      </c>
      <c r="AM126" s="1"/>
      <c r="AN126" s="1"/>
      <c r="AO126" s="1">
        <f t="shared" si="7"/>
        <v>0</v>
      </c>
      <c r="AP126" s="1">
        <f t="shared" si="8"/>
        <v>542448</v>
      </c>
      <c r="AQ126" s="1">
        <f t="shared" si="6"/>
        <v>10531.569999999949</v>
      </c>
    </row>
    <row r="127" spans="1:43" x14ac:dyDescent="0.35">
      <c r="A127" t="s">
        <v>235</v>
      </c>
      <c r="B127" t="s">
        <v>240</v>
      </c>
      <c r="C127" t="s">
        <v>40</v>
      </c>
      <c r="D127" t="s">
        <v>49</v>
      </c>
      <c r="E127">
        <v>1</v>
      </c>
      <c r="F127" t="s">
        <v>41</v>
      </c>
      <c r="G127">
        <v>1.3</v>
      </c>
      <c r="H127" t="s">
        <v>42</v>
      </c>
      <c r="I127" t="s">
        <v>43</v>
      </c>
      <c r="J127" t="s">
        <v>44</v>
      </c>
      <c r="K127" t="s">
        <v>68</v>
      </c>
      <c r="L127" t="s">
        <v>69</v>
      </c>
      <c r="M127" t="s">
        <v>153</v>
      </c>
      <c r="N127" t="s">
        <v>157</v>
      </c>
      <c r="O127">
        <v>5</v>
      </c>
      <c r="P127" t="s">
        <v>56</v>
      </c>
      <c r="Q127">
        <v>16</v>
      </c>
      <c r="R127" t="s">
        <v>356</v>
      </c>
      <c r="S127" t="s">
        <v>355</v>
      </c>
      <c r="T127" t="s">
        <v>357</v>
      </c>
      <c r="U127">
        <v>2000</v>
      </c>
      <c r="V127" t="s">
        <v>148</v>
      </c>
      <c r="W127">
        <v>2200</v>
      </c>
      <c r="X127" t="s">
        <v>244</v>
      </c>
      <c r="Y127">
        <v>2210</v>
      </c>
      <c r="Z127" t="s">
        <v>148</v>
      </c>
      <c r="AA127">
        <v>2211</v>
      </c>
      <c r="AB127" t="s">
        <v>245</v>
      </c>
      <c r="AC127">
        <v>0</v>
      </c>
      <c r="AD127" t="s">
        <v>53</v>
      </c>
      <c r="AE127" s="1">
        <v>150000</v>
      </c>
      <c r="AF127" s="1">
        <v>180000</v>
      </c>
      <c r="AG127" s="1">
        <v>144517.81</v>
      </c>
      <c r="AH127" s="1">
        <v>144517.81</v>
      </c>
      <c r="AI127" s="1">
        <v>144517.81</v>
      </c>
      <c r="AJ127" s="1">
        <v>124140.92</v>
      </c>
      <c r="AK127" s="1">
        <v>124140.92</v>
      </c>
      <c r="AL127" s="1">
        <f t="shared" si="10"/>
        <v>5482.1900000000023</v>
      </c>
      <c r="AM127" s="1"/>
      <c r="AN127" s="1"/>
      <c r="AO127" s="1">
        <f t="shared" si="7"/>
        <v>0</v>
      </c>
      <c r="AP127" s="1">
        <f t="shared" si="8"/>
        <v>150000</v>
      </c>
      <c r="AQ127" s="1">
        <f t="shared" si="6"/>
        <v>5482.1900000000023</v>
      </c>
    </row>
    <row r="128" spans="1:43" x14ac:dyDescent="0.35">
      <c r="A128" t="s">
        <v>235</v>
      </c>
      <c r="B128" t="s">
        <v>240</v>
      </c>
      <c r="C128" t="s">
        <v>40</v>
      </c>
      <c r="D128" t="s">
        <v>49</v>
      </c>
      <c r="E128">
        <v>1</v>
      </c>
      <c r="F128" t="s">
        <v>41</v>
      </c>
      <c r="G128">
        <v>1.7</v>
      </c>
      <c r="H128" t="s">
        <v>96</v>
      </c>
      <c r="I128" t="s">
        <v>97</v>
      </c>
      <c r="J128" t="s">
        <v>98</v>
      </c>
      <c r="K128" t="s">
        <v>99</v>
      </c>
      <c r="L128" t="s">
        <v>100</v>
      </c>
      <c r="M128" t="s">
        <v>199</v>
      </c>
      <c r="N128" t="s">
        <v>202</v>
      </c>
      <c r="O128">
        <v>6</v>
      </c>
      <c r="P128" t="s">
        <v>101</v>
      </c>
      <c r="Q128">
        <v>19</v>
      </c>
      <c r="R128" t="s">
        <v>207</v>
      </c>
      <c r="S128" t="s">
        <v>200</v>
      </c>
      <c r="T128" t="s">
        <v>204</v>
      </c>
      <c r="U128">
        <v>2000</v>
      </c>
      <c r="V128" t="s">
        <v>148</v>
      </c>
      <c r="W128">
        <v>2200</v>
      </c>
      <c r="X128" t="s">
        <v>244</v>
      </c>
      <c r="Y128">
        <v>2210</v>
      </c>
      <c r="Z128" t="s">
        <v>148</v>
      </c>
      <c r="AA128">
        <v>2211</v>
      </c>
      <c r="AB128" t="s">
        <v>245</v>
      </c>
      <c r="AC128">
        <v>0</v>
      </c>
      <c r="AD128" t="s">
        <v>53</v>
      </c>
      <c r="AE128" s="1">
        <v>1129854.1599999999</v>
      </c>
      <c r="AF128" s="1">
        <v>390000</v>
      </c>
      <c r="AG128" s="1">
        <v>1108222.31</v>
      </c>
      <c r="AH128" s="1">
        <v>908702.31</v>
      </c>
      <c r="AI128" s="1">
        <v>635243.91</v>
      </c>
      <c r="AJ128" s="1">
        <v>292133.01</v>
      </c>
      <c r="AK128" s="1">
        <v>292133.01</v>
      </c>
      <c r="AL128" s="1">
        <f t="shared" si="10"/>
        <v>21631.84999999986</v>
      </c>
      <c r="AM128" s="1"/>
      <c r="AN128" s="1"/>
      <c r="AO128" s="1">
        <f t="shared" si="7"/>
        <v>0</v>
      </c>
      <c r="AP128" s="1">
        <f t="shared" si="8"/>
        <v>1129854.1599999999</v>
      </c>
      <c r="AQ128" s="1">
        <f t="shared" si="6"/>
        <v>21631.84999999986</v>
      </c>
    </row>
    <row r="129" spans="1:43" x14ac:dyDescent="0.35">
      <c r="A129" t="s">
        <v>235</v>
      </c>
      <c r="B129" t="s">
        <v>240</v>
      </c>
      <c r="C129" t="s">
        <v>40</v>
      </c>
      <c r="D129" t="s">
        <v>49</v>
      </c>
      <c r="E129">
        <v>1</v>
      </c>
      <c r="F129" t="s">
        <v>41</v>
      </c>
      <c r="G129">
        <v>1.7</v>
      </c>
      <c r="H129" t="s">
        <v>96</v>
      </c>
      <c r="I129" t="s">
        <v>208</v>
      </c>
      <c r="J129" t="s">
        <v>209</v>
      </c>
      <c r="K129" t="s">
        <v>68</v>
      </c>
      <c r="L129" t="s">
        <v>69</v>
      </c>
      <c r="M129" t="s">
        <v>199</v>
      </c>
      <c r="N129" t="s">
        <v>202</v>
      </c>
      <c r="O129">
        <v>6</v>
      </c>
      <c r="P129" t="s">
        <v>101</v>
      </c>
      <c r="Q129">
        <v>21</v>
      </c>
      <c r="R129" t="s">
        <v>390</v>
      </c>
      <c r="S129" t="s">
        <v>210</v>
      </c>
      <c r="T129" t="s">
        <v>212</v>
      </c>
      <c r="U129">
        <v>2000</v>
      </c>
      <c r="V129" t="s">
        <v>148</v>
      </c>
      <c r="W129">
        <v>2200</v>
      </c>
      <c r="X129" t="s">
        <v>244</v>
      </c>
      <c r="Y129">
        <v>2210</v>
      </c>
      <c r="Z129" t="s">
        <v>148</v>
      </c>
      <c r="AA129">
        <v>2211</v>
      </c>
      <c r="AB129" t="s">
        <v>245</v>
      </c>
      <c r="AC129">
        <v>0</v>
      </c>
      <c r="AD129" t="s">
        <v>53</v>
      </c>
      <c r="AE129" s="1">
        <v>390000</v>
      </c>
      <c r="AF129" s="1">
        <v>390000</v>
      </c>
      <c r="AG129" s="1">
        <v>374708.6</v>
      </c>
      <c r="AH129" s="1">
        <v>119508.6</v>
      </c>
      <c r="AI129" s="1">
        <v>89882.2</v>
      </c>
      <c r="AJ129" s="1">
        <v>89882.2</v>
      </c>
      <c r="AK129" s="1">
        <v>89882.2</v>
      </c>
      <c r="AL129" s="1">
        <f t="shared" si="10"/>
        <v>15291.400000000023</v>
      </c>
      <c r="AM129" s="1"/>
      <c r="AN129" s="1"/>
      <c r="AO129" s="1">
        <f t="shared" si="7"/>
        <v>0</v>
      </c>
      <c r="AP129" s="1">
        <f t="shared" si="8"/>
        <v>390000</v>
      </c>
      <c r="AQ129" s="1">
        <f t="shared" si="6"/>
        <v>15291.400000000023</v>
      </c>
    </row>
    <row r="130" spans="1:43" x14ac:dyDescent="0.35">
      <c r="A130" t="s">
        <v>235</v>
      </c>
      <c r="B130" t="s">
        <v>240</v>
      </c>
      <c r="C130" t="s">
        <v>40</v>
      </c>
      <c r="D130" t="s">
        <v>49</v>
      </c>
      <c r="E130">
        <v>3</v>
      </c>
      <c r="F130" t="s">
        <v>174</v>
      </c>
      <c r="G130">
        <v>3.7</v>
      </c>
      <c r="H130" t="s">
        <v>560</v>
      </c>
      <c r="I130" t="s">
        <v>561</v>
      </c>
      <c r="J130" t="s">
        <v>560</v>
      </c>
      <c r="K130" t="s">
        <v>68</v>
      </c>
      <c r="L130" t="s">
        <v>69</v>
      </c>
      <c r="M130" t="s">
        <v>530</v>
      </c>
      <c r="N130" t="s">
        <v>532</v>
      </c>
      <c r="O130">
        <v>7</v>
      </c>
      <c r="P130" t="s">
        <v>533</v>
      </c>
      <c r="Q130">
        <v>53</v>
      </c>
      <c r="R130" t="s">
        <v>564</v>
      </c>
      <c r="S130" t="s">
        <v>562</v>
      </c>
      <c r="T130" t="s">
        <v>565</v>
      </c>
      <c r="U130">
        <v>2000</v>
      </c>
      <c r="V130" t="s">
        <v>148</v>
      </c>
      <c r="W130">
        <v>2200</v>
      </c>
      <c r="X130" t="s">
        <v>244</v>
      </c>
      <c r="Y130">
        <v>2210</v>
      </c>
      <c r="Z130" t="s">
        <v>148</v>
      </c>
      <c r="AA130">
        <v>2211</v>
      </c>
      <c r="AB130" t="s">
        <v>245</v>
      </c>
      <c r="AC130">
        <v>4</v>
      </c>
      <c r="AD130" t="s">
        <v>566</v>
      </c>
      <c r="AE130" s="1">
        <v>572669</v>
      </c>
      <c r="AF130" s="1">
        <v>600000</v>
      </c>
      <c r="AG130" s="1">
        <v>572668.80000000005</v>
      </c>
      <c r="AH130" s="1">
        <v>572668.80000000005</v>
      </c>
      <c r="AI130" s="1">
        <v>572668.80000000005</v>
      </c>
      <c r="AJ130" s="1">
        <v>572668.80000000005</v>
      </c>
      <c r="AK130" s="1">
        <v>572668.80000000005</v>
      </c>
      <c r="AL130" s="1">
        <f t="shared" si="10"/>
        <v>0.19999999995343387</v>
      </c>
      <c r="AM130" s="1"/>
      <c r="AN130" s="1"/>
      <c r="AO130" s="1">
        <f t="shared" si="7"/>
        <v>0</v>
      </c>
      <c r="AP130" s="1">
        <f t="shared" si="8"/>
        <v>572669</v>
      </c>
      <c r="AQ130" s="1">
        <f t="shared" ref="AQ130:AQ193" si="11">AP130-AG130</f>
        <v>0.19999999995343387</v>
      </c>
    </row>
    <row r="131" spans="1:43" x14ac:dyDescent="0.35">
      <c r="A131" t="s">
        <v>235</v>
      </c>
      <c r="B131" t="s">
        <v>240</v>
      </c>
      <c r="C131" t="s">
        <v>40</v>
      </c>
      <c r="D131" t="s">
        <v>49</v>
      </c>
      <c r="E131">
        <v>1</v>
      </c>
      <c r="F131" t="s">
        <v>41</v>
      </c>
      <c r="G131">
        <v>1.3</v>
      </c>
      <c r="H131" t="s">
        <v>42</v>
      </c>
      <c r="I131" t="s">
        <v>43</v>
      </c>
      <c r="J131" t="s">
        <v>44</v>
      </c>
      <c r="K131" t="s">
        <v>68</v>
      </c>
      <c r="L131" t="s">
        <v>69</v>
      </c>
      <c r="M131" t="s">
        <v>119</v>
      </c>
      <c r="N131" t="s">
        <v>121</v>
      </c>
      <c r="O131">
        <v>2</v>
      </c>
      <c r="P131" t="s">
        <v>122</v>
      </c>
      <c r="Q131">
        <v>28</v>
      </c>
      <c r="R131" t="s">
        <v>375</v>
      </c>
      <c r="S131" t="s">
        <v>373</v>
      </c>
      <c r="T131" t="s">
        <v>376</v>
      </c>
      <c r="U131">
        <v>2000</v>
      </c>
      <c r="V131" t="s">
        <v>148</v>
      </c>
      <c r="W131">
        <v>2200</v>
      </c>
      <c r="X131" t="s">
        <v>244</v>
      </c>
      <c r="Y131">
        <v>2220</v>
      </c>
      <c r="Z131" t="s">
        <v>148</v>
      </c>
      <c r="AA131">
        <v>2221</v>
      </c>
      <c r="AB131" t="s">
        <v>377</v>
      </c>
      <c r="AC131">
        <v>0</v>
      </c>
      <c r="AD131" t="s">
        <v>53</v>
      </c>
      <c r="AE131" s="1">
        <v>70000</v>
      </c>
      <c r="AF131" s="1">
        <v>70000</v>
      </c>
      <c r="AG131" s="1">
        <v>38150</v>
      </c>
      <c r="AH131" s="1">
        <v>0</v>
      </c>
      <c r="AI131" s="1">
        <v>0</v>
      </c>
      <c r="AJ131" s="1">
        <v>0</v>
      </c>
      <c r="AK131" s="1">
        <v>0</v>
      </c>
      <c r="AL131" s="1">
        <f t="shared" si="10"/>
        <v>31850</v>
      </c>
      <c r="AM131" s="1"/>
      <c r="AN131" s="1"/>
      <c r="AO131" s="1">
        <f t="shared" ref="AO131:AO194" si="12">AM131-AN131</f>
        <v>0</v>
      </c>
      <c r="AP131" s="1">
        <f t="shared" ref="AP131:AP194" si="13">AE131+AM131-AN131</f>
        <v>70000</v>
      </c>
      <c r="AQ131" s="1">
        <f t="shared" si="11"/>
        <v>31850</v>
      </c>
    </row>
    <row r="132" spans="1:43" x14ac:dyDescent="0.35">
      <c r="A132" t="s">
        <v>235</v>
      </c>
      <c r="B132" t="s">
        <v>240</v>
      </c>
      <c r="C132" t="s">
        <v>40</v>
      </c>
      <c r="D132" t="s">
        <v>49</v>
      </c>
      <c r="E132">
        <v>2</v>
      </c>
      <c r="F132" t="s">
        <v>105</v>
      </c>
      <c r="G132">
        <v>2.1</v>
      </c>
      <c r="H132" t="s">
        <v>213</v>
      </c>
      <c r="I132" t="s">
        <v>400</v>
      </c>
      <c r="J132" t="s">
        <v>401</v>
      </c>
      <c r="K132" t="s">
        <v>99</v>
      </c>
      <c r="L132" t="s">
        <v>100</v>
      </c>
      <c r="M132" t="s">
        <v>119</v>
      </c>
      <c r="N132" t="s">
        <v>121</v>
      </c>
      <c r="O132">
        <v>3</v>
      </c>
      <c r="P132" t="s">
        <v>403</v>
      </c>
      <c r="Q132">
        <v>30</v>
      </c>
      <c r="R132" t="s">
        <v>404</v>
      </c>
      <c r="S132" t="s">
        <v>402</v>
      </c>
      <c r="T132" t="s">
        <v>405</v>
      </c>
      <c r="U132">
        <v>2000</v>
      </c>
      <c r="V132" t="s">
        <v>148</v>
      </c>
      <c r="W132">
        <v>2200</v>
      </c>
      <c r="X132" t="s">
        <v>244</v>
      </c>
      <c r="Y132">
        <v>2220</v>
      </c>
      <c r="Z132" t="s">
        <v>148</v>
      </c>
      <c r="AA132">
        <v>2221</v>
      </c>
      <c r="AB132" t="s">
        <v>377</v>
      </c>
      <c r="AC132">
        <v>0</v>
      </c>
      <c r="AD132" t="s">
        <v>53</v>
      </c>
      <c r="AE132" s="1">
        <v>800000</v>
      </c>
      <c r="AF132" s="1">
        <v>800000</v>
      </c>
      <c r="AG132" s="1">
        <v>798004.27</v>
      </c>
      <c r="AH132" s="1">
        <v>798004.27</v>
      </c>
      <c r="AI132" s="1">
        <v>245794</v>
      </c>
      <c r="AJ132" s="1">
        <v>245794</v>
      </c>
      <c r="AK132" s="1">
        <v>245794</v>
      </c>
      <c r="AL132" s="1">
        <f t="shared" si="10"/>
        <v>1995.7299999999814</v>
      </c>
      <c r="AM132" s="1"/>
      <c r="AN132" s="1"/>
      <c r="AO132" s="1">
        <f t="shared" si="12"/>
        <v>0</v>
      </c>
      <c r="AP132" s="1">
        <f t="shared" si="13"/>
        <v>800000</v>
      </c>
      <c r="AQ132" s="1">
        <f t="shared" si="11"/>
        <v>1995.7299999999814</v>
      </c>
    </row>
    <row r="133" spans="1:43" x14ac:dyDescent="0.35">
      <c r="A133" t="s">
        <v>235</v>
      </c>
      <c r="B133" t="s">
        <v>240</v>
      </c>
      <c r="C133" t="s">
        <v>40</v>
      </c>
      <c r="D133" t="s">
        <v>49</v>
      </c>
      <c r="E133">
        <v>3</v>
      </c>
      <c r="F133" t="s">
        <v>174</v>
      </c>
      <c r="G133">
        <v>3.7</v>
      </c>
      <c r="H133" t="s">
        <v>560</v>
      </c>
      <c r="I133" t="s">
        <v>561</v>
      </c>
      <c r="J133" t="s">
        <v>560</v>
      </c>
      <c r="K133" t="s">
        <v>68</v>
      </c>
      <c r="L133" t="s">
        <v>69</v>
      </c>
      <c r="M133" t="s">
        <v>530</v>
      </c>
      <c r="N133" t="s">
        <v>532</v>
      </c>
      <c r="O133">
        <v>7</v>
      </c>
      <c r="P133" t="s">
        <v>533</v>
      </c>
      <c r="Q133">
        <v>53</v>
      </c>
      <c r="R133" t="s">
        <v>564</v>
      </c>
      <c r="S133" t="s">
        <v>562</v>
      </c>
      <c r="T133" t="s">
        <v>565</v>
      </c>
      <c r="U133">
        <v>2000</v>
      </c>
      <c r="V133" t="s">
        <v>148</v>
      </c>
      <c r="W133">
        <v>2200</v>
      </c>
      <c r="X133" t="s">
        <v>244</v>
      </c>
      <c r="Y133">
        <v>2220</v>
      </c>
      <c r="Z133" t="s">
        <v>148</v>
      </c>
      <c r="AA133">
        <v>2221</v>
      </c>
      <c r="AB133" t="s">
        <v>377</v>
      </c>
      <c r="AC133">
        <v>5</v>
      </c>
      <c r="AD133" t="s">
        <v>567</v>
      </c>
      <c r="AE133" s="1">
        <v>140400</v>
      </c>
      <c r="AF133" s="1">
        <v>150000</v>
      </c>
      <c r="AG133" s="1">
        <v>140400</v>
      </c>
      <c r="AH133" s="1">
        <v>140400</v>
      </c>
      <c r="AI133" s="1">
        <v>140400</v>
      </c>
      <c r="AJ133" s="1">
        <v>140400</v>
      </c>
      <c r="AK133" s="1">
        <v>140400</v>
      </c>
      <c r="AL133" s="1">
        <f t="shared" si="10"/>
        <v>0</v>
      </c>
      <c r="AM133" s="1"/>
      <c r="AN133" s="1"/>
      <c r="AO133" s="1">
        <f t="shared" si="12"/>
        <v>0</v>
      </c>
      <c r="AP133" s="1">
        <f t="shared" si="13"/>
        <v>140400</v>
      </c>
      <c r="AQ133" s="1">
        <f t="shared" si="11"/>
        <v>0</v>
      </c>
    </row>
    <row r="134" spans="1:43" x14ac:dyDescent="0.35">
      <c r="A134" t="s">
        <v>235</v>
      </c>
      <c r="B134" t="s">
        <v>240</v>
      </c>
      <c r="C134" t="s">
        <v>40</v>
      </c>
      <c r="D134" t="s">
        <v>49</v>
      </c>
      <c r="E134">
        <v>1</v>
      </c>
      <c r="F134" t="s">
        <v>41</v>
      </c>
      <c r="G134">
        <v>1.3</v>
      </c>
      <c r="H134" t="s">
        <v>42</v>
      </c>
      <c r="I134" t="s">
        <v>43</v>
      </c>
      <c r="J134" t="s">
        <v>44</v>
      </c>
      <c r="K134" t="s">
        <v>68</v>
      </c>
      <c r="L134" t="s">
        <v>69</v>
      </c>
      <c r="M134" t="s">
        <v>153</v>
      </c>
      <c r="N134" t="s">
        <v>157</v>
      </c>
      <c r="O134">
        <v>5</v>
      </c>
      <c r="P134" t="s">
        <v>56</v>
      </c>
      <c r="Q134">
        <v>16</v>
      </c>
      <c r="R134" t="s">
        <v>356</v>
      </c>
      <c r="S134" t="s">
        <v>355</v>
      </c>
      <c r="T134" t="s">
        <v>357</v>
      </c>
      <c r="U134">
        <v>2000</v>
      </c>
      <c r="V134" t="s">
        <v>148</v>
      </c>
      <c r="W134">
        <v>2200</v>
      </c>
      <c r="X134" t="s">
        <v>244</v>
      </c>
      <c r="Y134">
        <v>2230</v>
      </c>
      <c r="Z134" t="s">
        <v>148</v>
      </c>
      <c r="AA134">
        <v>2231</v>
      </c>
      <c r="AB134" t="s">
        <v>358</v>
      </c>
      <c r="AC134">
        <v>0</v>
      </c>
      <c r="AD134" t="s">
        <v>53</v>
      </c>
      <c r="AE134" s="1">
        <v>5000</v>
      </c>
      <c r="AF134" s="1">
        <v>0</v>
      </c>
      <c r="AG134" s="1">
        <v>4337.96</v>
      </c>
      <c r="AH134" s="1">
        <v>4337.96</v>
      </c>
      <c r="AI134" s="1">
        <v>4337.96</v>
      </c>
      <c r="AJ134" s="1">
        <v>4337.96</v>
      </c>
      <c r="AK134" s="1">
        <v>4337.96</v>
      </c>
      <c r="AL134" s="1">
        <f t="shared" si="10"/>
        <v>662.04</v>
      </c>
      <c r="AM134" s="1"/>
      <c r="AN134" s="1"/>
      <c r="AO134" s="1">
        <f t="shared" si="12"/>
        <v>0</v>
      </c>
      <c r="AP134" s="1">
        <f t="shared" si="13"/>
        <v>5000</v>
      </c>
      <c r="AQ134" s="1">
        <f t="shared" si="11"/>
        <v>662.04</v>
      </c>
    </row>
    <row r="135" spans="1:43" x14ac:dyDescent="0.35">
      <c r="A135" t="s">
        <v>235</v>
      </c>
      <c r="B135" t="s">
        <v>240</v>
      </c>
      <c r="C135" t="s">
        <v>40</v>
      </c>
      <c r="D135" t="s">
        <v>49</v>
      </c>
      <c r="E135">
        <v>1</v>
      </c>
      <c r="F135" t="s">
        <v>41</v>
      </c>
      <c r="G135">
        <v>1.7</v>
      </c>
      <c r="H135" t="s">
        <v>96</v>
      </c>
      <c r="I135" t="s">
        <v>97</v>
      </c>
      <c r="J135" t="s">
        <v>98</v>
      </c>
      <c r="K135" t="s">
        <v>99</v>
      </c>
      <c r="L135" t="s">
        <v>100</v>
      </c>
      <c r="M135" t="s">
        <v>199</v>
      </c>
      <c r="N135" t="s">
        <v>202</v>
      </c>
      <c r="O135">
        <v>6</v>
      </c>
      <c r="P135" t="s">
        <v>101</v>
      </c>
      <c r="Q135">
        <v>19</v>
      </c>
      <c r="R135" t="s">
        <v>207</v>
      </c>
      <c r="S135" t="s">
        <v>200</v>
      </c>
      <c r="T135" t="s">
        <v>204</v>
      </c>
      <c r="U135">
        <v>2000</v>
      </c>
      <c r="V135" t="s">
        <v>148</v>
      </c>
      <c r="W135">
        <v>2200</v>
      </c>
      <c r="X135" t="s">
        <v>244</v>
      </c>
      <c r="Y135">
        <v>2230</v>
      </c>
      <c r="Z135" t="s">
        <v>148</v>
      </c>
      <c r="AA135">
        <v>2231</v>
      </c>
      <c r="AB135" t="s">
        <v>358</v>
      </c>
      <c r="AC135">
        <v>0</v>
      </c>
      <c r="AD135" t="s">
        <v>53</v>
      </c>
      <c r="AE135" s="1">
        <v>2100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f t="shared" si="10"/>
        <v>2100</v>
      </c>
      <c r="AM135" s="1"/>
      <c r="AN135" s="1"/>
      <c r="AO135" s="1">
        <f t="shared" si="12"/>
        <v>0</v>
      </c>
      <c r="AP135" s="1">
        <f t="shared" si="13"/>
        <v>2100</v>
      </c>
      <c r="AQ135" s="1">
        <f t="shared" si="11"/>
        <v>2100</v>
      </c>
    </row>
    <row r="136" spans="1:43" x14ac:dyDescent="0.35">
      <c r="A136" t="s">
        <v>235</v>
      </c>
      <c r="B136" t="s">
        <v>240</v>
      </c>
      <c r="C136" t="s">
        <v>40</v>
      </c>
      <c r="D136" t="s">
        <v>49</v>
      </c>
      <c r="E136">
        <v>1</v>
      </c>
      <c r="F136" t="s">
        <v>41</v>
      </c>
      <c r="G136">
        <v>1.7</v>
      </c>
      <c r="H136" t="s">
        <v>96</v>
      </c>
      <c r="I136" t="s">
        <v>208</v>
      </c>
      <c r="J136" t="s">
        <v>209</v>
      </c>
      <c r="K136" t="s">
        <v>68</v>
      </c>
      <c r="L136" t="s">
        <v>69</v>
      </c>
      <c r="M136" t="s">
        <v>199</v>
      </c>
      <c r="N136" t="s">
        <v>202</v>
      </c>
      <c r="O136">
        <v>6</v>
      </c>
      <c r="P136" t="s">
        <v>101</v>
      </c>
      <c r="Q136">
        <v>21</v>
      </c>
      <c r="R136" t="s">
        <v>390</v>
      </c>
      <c r="S136" t="s">
        <v>210</v>
      </c>
      <c r="T136" t="s">
        <v>212</v>
      </c>
      <c r="U136">
        <v>2000</v>
      </c>
      <c r="V136" t="s">
        <v>148</v>
      </c>
      <c r="W136">
        <v>2200</v>
      </c>
      <c r="X136" t="s">
        <v>244</v>
      </c>
      <c r="Y136">
        <v>2230</v>
      </c>
      <c r="Z136" t="s">
        <v>148</v>
      </c>
      <c r="AA136">
        <v>2231</v>
      </c>
      <c r="AB136" t="s">
        <v>358</v>
      </c>
      <c r="AC136">
        <v>0</v>
      </c>
      <c r="AD136" t="s">
        <v>53</v>
      </c>
      <c r="AE136" s="1">
        <v>5000</v>
      </c>
      <c r="AF136" s="1">
        <v>5000</v>
      </c>
      <c r="AG136" s="1">
        <v>4897.5200000000004</v>
      </c>
      <c r="AH136" s="1">
        <v>0</v>
      </c>
      <c r="AI136" s="1">
        <v>0</v>
      </c>
      <c r="AJ136" s="1">
        <v>0</v>
      </c>
      <c r="AK136" s="1">
        <v>0</v>
      </c>
      <c r="AL136" s="1">
        <f t="shared" si="10"/>
        <v>102.47999999999956</v>
      </c>
      <c r="AM136" s="1"/>
      <c r="AN136" s="1"/>
      <c r="AO136" s="1">
        <f t="shared" si="12"/>
        <v>0</v>
      </c>
      <c r="AP136" s="1">
        <f t="shared" si="13"/>
        <v>5000</v>
      </c>
      <c r="AQ136" s="1">
        <f t="shared" si="11"/>
        <v>102.47999999999956</v>
      </c>
    </row>
    <row r="137" spans="1:43" x14ac:dyDescent="0.35">
      <c r="A137" t="s">
        <v>235</v>
      </c>
      <c r="B137" t="s">
        <v>240</v>
      </c>
      <c r="C137" t="s">
        <v>40</v>
      </c>
      <c r="D137" t="s">
        <v>49</v>
      </c>
      <c r="E137">
        <v>3</v>
      </c>
      <c r="F137" t="s">
        <v>174</v>
      </c>
      <c r="G137">
        <v>3.2</v>
      </c>
      <c r="H137" t="s">
        <v>544</v>
      </c>
      <c r="I137" t="s">
        <v>545</v>
      </c>
      <c r="J137" t="s">
        <v>546</v>
      </c>
      <c r="K137" t="s">
        <v>451</v>
      </c>
      <c r="L137" t="s">
        <v>452</v>
      </c>
      <c r="M137" t="s">
        <v>530</v>
      </c>
      <c r="N137" t="s">
        <v>532</v>
      </c>
      <c r="O137">
        <v>7</v>
      </c>
      <c r="P137" t="s">
        <v>533</v>
      </c>
      <c r="Q137">
        <v>51</v>
      </c>
      <c r="R137" t="s">
        <v>548</v>
      </c>
      <c r="S137" t="s">
        <v>547</v>
      </c>
      <c r="T137" t="s">
        <v>549</v>
      </c>
      <c r="U137">
        <v>2000</v>
      </c>
      <c r="V137" t="s">
        <v>148</v>
      </c>
      <c r="W137">
        <v>2300</v>
      </c>
      <c r="X137" t="s">
        <v>550</v>
      </c>
      <c r="Y137">
        <v>2350</v>
      </c>
      <c r="Z137" t="s">
        <v>148</v>
      </c>
      <c r="AA137">
        <v>2351</v>
      </c>
      <c r="AB137" t="s">
        <v>551</v>
      </c>
      <c r="AC137">
        <v>0</v>
      </c>
      <c r="AD137" t="s">
        <v>53</v>
      </c>
      <c r="AE137" s="1">
        <v>500000</v>
      </c>
      <c r="AF137" s="1">
        <v>500000</v>
      </c>
      <c r="AG137" s="1">
        <v>498984.23</v>
      </c>
      <c r="AH137" s="1">
        <v>231907.20000000001</v>
      </c>
      <c r="AI137" s="1">
        <v>231907.20000000001</v>
      </c>
      <c r="AJ137" s="1">
        <v>0</v>
      </c>
      <c r="AK137" s="1">
        <v>0</v>
      </c>
      <c r="AL137" s="1">
        <f t="shared" si="10"/>
        <v>1015.7700000000186</v>
      </c>
      <c r="AM137" s="1"/>
      <c r="AN137" s="1"/>
      <c r="AO137" s="1">
        <f t="shared" si="12"/>
        <v>0</v>
      </c>
      <c r="AP137" s="1">
        <f t="shared" si="13"/>
        <v>500000</v>
      </c>
      <c r="AQ137" s="1">
        <f t="shared" si="11"/>
        <v>1015.7700000000186</v>
      </c>
    </row>
    <row r="138" spans="1:43" x14ac:dyDescent="0.35">
      <c r="A138" t="s">
        <v>235</v>
      </c>
      <c r="B138" t="s">
        <v>240</v>
      </c>
      <c r="C138" t="s">
        <v>40</v>
      </c>
      <c r="D138" t="s">
        <v>49</v>
      </c>
      <c r="E138">
        <v>3</v>
      </c>
      <c r="F138" t="s">
        <v>174</v>
      </c>
      <c r="G138">
        <v>3.7</v>
      </c>
      <c r="H138" t="s">
        <v>560</v>
      </c>
      <c r="I138" t="s">
        <v>561</v>
      </c>
      <c r="J138" t="s">
        <v>560</v>
      </c>
      <c r="K138" t="s">
        <v>68</v>
      </c>
      <c r="L138" t="s">
        <v>69</v>
      </c>
      <c r="M138" t="s">
        <v>530</v>
      </c>
      <c r="N138" t="s">
        <v>532</v>
      </c>
      <c r="O138">
        <v>7</v>
      </c>
      <c r="P138" t="s">
        <v>533</v>
      </c>
      <c r="Q138">
        <v>53</v>
      </c>
      <c r="R138" t="s">
        <v>564</v>
      </c>
      <c r="S138" t="s">
        <v>562</v>
      </c>
      <c r="T138" t="s">
        <v>565</v>
      </c>
      <c r="U138">
        <v>2000</v>
      </c>
      <c r="V138" t="s">
        <v>148</v>
      </c>
      <c r="W138">
        <v>2300</v>
      </c>
      <c r="X138" t="s">
        <v>550</v>
      </c>
      <c r="Y138">
        <v>2350</v>
      </c>
      <c r="Z138" t="s">
        <v>148</v>
      </c>
      <c r="AA138">
        <v>2351</v>
      </c>
      <c r="AB138" t="s">
        <v>551</v>
      </c>
      <c r="AC138">
        <v>0</v>
      </c>
      <c r="AD138" t="s">
        <v>53</v>
      </c>
      <c r="AE138" s="1">
        <v>200000</v>
      </c>
      <c r="AF138" s="1">
        <v>0</v>
      </c>
      <c r="AG138" s="1">
        <v>199970</v>
      </c>
      <c r="AH138" s="1">
        <v>0</v>
      </c>
      <c r="AI138" s="1">
        <v>0</v>
      </c>
      <c r="AJ138" s="1">
        <v>0</v>
      </c>
      <c r="AK138" s="1">
        <v>0</v>
      </c>
      <c r="AL138" s="1">
        <f t="shared" si="10"/>
        <v>30</v>
      </c>
      <c r="AM138" s="1"/>
      <c r="AN138" s="1"/>
      <c r="AO138" s="1">
        <f t="shared" si="12"/>
        <v>0</v>
      </c>
      <c r="AP138" s="1">
        <f t="shared" si="13"/>
        <v>200000</v>
      </c>
      <c r="AQ138" s="1">
        <f t="shared" si="11"/>
        <v>30</v>
      </c>
    </row>
    <row r="139" spans="1:43" x14ac:dyDescent="0.35">
      <c r="A139" t="s">
        <v>235</v>
      </c>
      <c r="B139" t="s">
        <v>240</v>
      </c>
      <c r="C139" t="s">
        <v>40</v>
      </c>
      <c r="D139" t="s">
        <v>49</v>
      </c>
      <c r="E139">
        <v>3</v>
      </c>
      <c r="F139" t="s">
        <v>174</v>
      </c>
      <c r="G139">
        <v>3.2</v>
      </c>
      <c r="H139" t="s">
        <v>544</v>
      </c>
      <c r="I139" t="s">
        <v>545</v>
      </c>
      <c r="J139" t="s">
        <v>546</v>
      </c>
      <c r="K139" t="s">
        <v>451</v>
      </c>
      <c r="L139" t="s">
        <v>452</v>
      </c>
      <c r="M139" t="s">
        <v>530</v>
      </c>
      <c r="N139" t="s">
        <v>532</v>
      </c>
      <c r="O139">
        <v>7</v>
      </c>
      <c r="P139" t="s">
        <v>533</v>
      </c>
      <c r="Q139">
        <v>51</v>
      </c>
      <c r="R139" t="s">
        <v>548</v>
      </c>
      <c r="S139" t="s">
        <v>547</v>
      </c>
      <c r="T139" t="s">
        <v>549</v>
      </c>
      <c r="U139">
        <v>2000</v>
      </c>
      <c r="V139" t="s">
        <v>148</v>
      </c>
      <c r="W139">
        <v>2300</v>
      </c>
      <c r="X139" t="s">
        <v>550</v>
      </c>
      <c r="Y139">
        <v>2390</v>
      </c>
      <c r="Z139" t="s">
        <v>148</v>
      </c>
      <c r="AA139">
        <v>2391</v>
      </c>
      <c r="AB139" t="s">
        <v>552</v>
      </c>
      <c r="AC139">
        <v>0</v>
      </c>
      <c r="AD139" t="s">
        <v>53</v>
      </c>
      <c r="AE139" s="1">
        <v>918873</v>
      </c>
      <c r="AF139" s="1">
        <v>700000</v>
      </c>
      <c r="AG139" s="1">
        <v>918350</v>
      </c>
      <c r="AH139" s="1">
        <v>692750</v>
      </c>
      <c r="AI139" s="1">
        <v>692750</v>
      </c>
      <c r="AJ139" s="1">
        <v>692750</v>
      </c>
      <c r="AK139" s="1">
        <v>692750</v>
      </c>
      <c r="AL139" s="1">
        <f t="shared" si="10"/>
        <v>523</v>
      </c>
      <c r="AM139" s="1"/>
      <c r="AN139" s="1"/>
      <c r="AO139" s="1">
        <f t="shared" si="12"/>
        <v>0</v>
      </c>
      <c r="AP139" s="1">
        <f t="shared" si="13"/>
        <v>918873</v>
      </c>
      <c r="AQ139" s="1">
        <f t="shared" si="11"/>
        <v>523</v>
      </c>
    </row>
    <row r="140" spans="1:43" x14ac:dyDescent="0.35">
      <c r="A140" t="s">
        <v>235</v>
      </c>
      <c r="B140" t="s">
        <v>240</v>
      </c>
      <c r="C140" t="s">
        <v>40</v>
      </c>
      <c r="D140" t="s">
        <v>49</v>
      </c>
      <c r="E140">
        <v>1</v>
      </c>
      <c r="F140" t="s">
        <v>41</v>
      </c>
      <c r="G140">
        <v>1.3</v>
      </c>
      <c r="H140" t="s">
        <v>42</v>
      </c>
      <c r="I140" t="s">
        <v>43</v>
      </c>
      <c r="J140" t="s">
        <v>44</v>
      </c>
      <c r="K140" t="s">
        <v>68</v>
      </c>
      <c r="L140" t="s">
        <v>69</v>
      </c>
      <c r="M140" t="s">
        <v>70</v>
      </c>
      <c r="N140" t="s">
        <v>76</v>
      </c>
      <c r="O140">
        <v>5</v>
      </c>
      <c r="P140" t="s">
        <v>56</v>
      </c>
      <c r="Q140">
        <v>9</v>
      </c>
      <c r="R140" t="s">
        <v>146</v>
      </c>
      <c r="S140" t="s">
        <v>71</v>
      </c>
      <c r="T140" t="s">
        <v>77</v>
      </c>
      <c r="U140">
        <v>2000</v>
      </c>
      <c r="V140" t="s">
        <v>148</v>
      </c>
      <c r="W140">
        <v>2400</v>
      </c>
      <c r="X140" t="s">
        <v>268</v>
      </c>
      <c r="Y140">
        <v>2410</v>
      </c>
      <c r="Z140" t="s">
        <v>148</v>
      </c>
      <c r="AA140">
        <v>2411</v>
      </c>
      <c r="AB140" t="s">
        <v>316</v>
      </c>
      <c r="AC140">
        <v>0</v>
      </c>
      <c r="AD140" t="s">
        <v>53</v>
      </c>
      <c r="AE140" s="1">
        <v>31620</v>
      </c>
      <c r="AF140" s="1">
        <v>12000</v>
      </c>
      <c r="AG140" s="1">
        <v>21804.25</v>
      </c>
      <c r="AH140" s="1">
        <v>0</v>
      </c>
      <c r="AI140" s="1">
        <v>0</v>
      </c>
      <c r="AJ140" s="1">
        <v>0</v>
      </c>
      <c r="AK140" s="1">
        <v>0</v>
      </c>
      <c r="AL140" s="1">
        <f t="shared" si="10"/>
        <v>9815.75</v>
      </c>
      <c r="AM140" s="1"/>
      <c r="AN140" s="1"/>
      <c r="AO140" s="1">
        <f t="shared" si="12"/>
        <v>0</v>
      </c>
      <c r="AP140" s="1">
        <f t="shared" si="13"/>
        <v>31620</v>
      </c>
      <c r="AQ140" s="1">
        <f t="shared" si="11"/>
        <v>9815.75</v>
      </c>
    </row>
    <row r="141" spans="1:43" x14ac:dyDescent="0.35">
      <c r="A141" t="s">
        <v>235</v>
      </c>
      <c r="B141" t="s">
        <v>240</v>
      </c>
      <c r="C141" t="s">
        <v>40</v>
      </c>
      <c r="D141" t="s">
        <v>49</v>
      </c>
      <c r="E141">
        <v>1</v>
      </c>
      <c r="F141" t="s">
        <v>41</v>
      </c>
      <c r="G141">
        <v>1.3</v>
      </c>
      <c r="H141" t="s">
        <v>42</v>
      </c>
      <c r="I141" t="s">
        <v>43</v>
      </c>
      <c r="J141" t="s">
        <v>44</v>
      </c>
      <c r="K141" t="s">
        <v>68</v>
      </c>
      <c r="L141" t="s">
        <v>69</v>
      </c>
      <c r="M141" t="s">
        <v>119</v>
      </c>
      <c r="N141" t="s">
        <v>121</v>
      </c>
      <c r="O141">
        <v>2</v>
      </c>
      <c r="P141" t="s">
        <v>122</v>
      </c>
      <c r="Q141">
        <v>25</v>
      </c>
      <c r="R141" t="s">
        <v>368</v>
      </c>
      <c r="S141" t="s">
        <v>367</v>
      </c>
      <c r="T141" t="s">
        <v>369</v>
      </c>
      <c r="U141">
        <v>2000</v>
      </c>
      <c r="V141" t="s">
        <v>148</v>
      </c>
      <c r="W141">
        <v>2400</v>
      </c>
      <c r="X141" t="s">
        <v>268</v>
      </c>
      <c r="Y141">
        <v>2410</v>
      </c>
      <c r="Z141" t="s">
        <v>148</v>
      </c>
      <c r="AA141">
        <v>2411</v>
      </c>
      <c r="AB141" t="s">
        <v>316</v>
      </c>
      <c r="AC141">
        <v>0</v>
      </c>
      <c r="AD141" t="s">
        <v>53</v>
      </c>
      <c r="AE141" s="1">
        <v>1407200</v>
      </c>
      <c r="AF141" s="1">
        <v>1407200</v>
      </c>
      <c r="AG141" s="1">
        <v>1321368.4099999999</v>
      </c>
      <c r="AH141" s="1">
        <v>485982.81</v>
      </c>
      <c r="AI141" s="1">
        <v>24766.81</v>
      </c>
      <c r="AJ141" s="1">
        <v>24766.81</v>
      </c>
      <c r="AK141" s="1">
        <v>24766.81</v>
      </c>
      <c r="AL141" s="1">
        <f t="shared" ref="AL141:AL172" si="14">AE141-AG141</f>
        <v>85831.590000000084</v>
      </c>
      <c r="AM141" s="1"/>
      <c r="AN141" s="1"/>
      <c r="AO141" s="1">
        <f t="shared" si="12"/>
        <v>0</v>
      </c>
      <c r="AP141" s="1">
        <f t="shared" si="13"/>
        <v>1407200</v>
      </c>
      <c r="AQ141" s="1">
        <f t="shared" si="11"/>
        <v>85831.590000000084</v>
      </c>
    </row>
    <row r="142" spans="1:43" x14ac:dyDescent="0.35">
      <c r="A142" t="s">
        <v>235</v>
      </c>
      <c r="B142" t="s">
        <v>240</v>
      </c>
      <c r="C142" t="s">
        <v>40</v>
      </c>
      <c r="D142" t="s">
        <v>49</v>
      </c>
      <c r="E142">
        <v>2</v>
      </c>
      <c r="F142" t="s">
        <v>105</v>
      </c>
      <c r="G142">
        <v>2.2000000000000002</v>
      </c>
      <c r="H142" t="s">
        <v>106</v>
      </c>
      <c r="I142" t="s">
        <v>107</v>
      </c>
      <c r="J142" t="s">
        <v>108</v>
      </c>
      <c r="K142" t="s">
        <v>68</v>
      </c>
      <c r="L142" t="s">
        <v>69</v>
      </c>
      <c r="M142" t="s">
        <v>119</v>
      </c>
      <c r="N142" t="s">
        <v>121</v>
      </c>
      <c r="O142">
        <v>1</v>
      </c>
      <c r="P142" t="s">
        <v>114</v>
      </c>
      <c r="Q142">
        <v>29</v>
      </c>
      <c r="R142" t="s">
        <v>115</v>
      </c>
      <c r="S142" t="s">
        <v>131</v>
      </c>
      <c r="T142" t="s">
        <v>132</v>
      </c>
      <c r="U142">
        <v>2000</v>
      </c>
      <c r="V142" t="s">
        <v>148</v>
      </c>
      <c r="W142">
        <v>2400</v>
      </c>
      <c r="X142" t="s">
        <v>268</v>
      </c>
      <c r="Y142">
        <v>2410</v>
      </c>
      <c r="Z142" t="s">
        <v>148</v>
      </c>
      <c r="AA142">
        <v>2411</v>
      </c>
      <c r="AB142" t="s">
        <v>316</v>
      </c>
      <c r="AC142">
        <v>0</v>
      </c>
      <c r="AD142" t="s">
        <v>53</v>
      </c>
      <c r="AE142" s="1">
        <v>2204</v>
      </c>
      <c r="AF142" s="1">
        <v>100000</v>
      </c>
      <c r="AG142" s="1">
        <v>2204</v>
      </c>
      <c r="AH142" s="1">
        <v>2204</v>
      </c>
      <c r="AI142" s="1">
        <v>2204</v>
      </c>
      <c r="AJ142" s="1">
        <v>2204</v>
      </c>
      <c r="AK142" s="1">
        <v>2204</v>
      </c>
      <c r="AL142" s="1">
        <f t="shared" si="14"/>
        <v>0</v>
      </c>
      <c r="AM142" s="1"/>
      <c r="AN142" s="1"/>
      <c r="AO142" s="1">
        <f t="shared" si="12"/>
        <v>0</v>
      </c>
      <c r="AP142" s="1">
        <f t="shared" si="13"/>
        <v>2204</v>
      </c>
      <c r="AQ142" s="1">
        <f t="shared" si="11"/>
        <v>0</v>
      </c>
    </row>
    <row r="143" spans="1:43" x14ac:dyDescent="0.35">
      <c r="A143" t="s">
        <v>235</v>
      </c>
      <c r="B143" t="s">
        <v>240</v>
      </c>
      <c r="C143" t="s">
        <v>40</v>
      </c>
      <c r="D143" t="s">
        <v>49</v>
      </c>
      <c r="E143">
        <v>2</v>
      </c>
      <c r="F143" t="s">
        <v>105</v>
      </c>
      <c r="G143">
        <v>2.2000000000000002</v>
      </c>
      <c r="H143" t="s">
        <v>106</v>
      </c>
      <c r="I143" t="s">
        <v>107</v>
      </c>
      <c r="J143" t="s">
        <v>108</v>
      </c>
      <c r="K143" t="s">
        <v>68</v>
      </c>
      <c r="L143" t="s">
        <v>69</v>
      </c>
      <c r="M143" t="s">
        <v>109</v>
      </c>
      <c r="N143" t="s">
        <v>113</v>
      </c>
      <c r="O143">
        <v>1</v>
      </c>
      <c r="P143" t="s">
        <v>114</v>
      </c>
      <c r="Q143">
        <v>68</v>
      </c>
      <c r="R143" t="s">
        <v>115</v>
      </c>
      <c r="S143" t="s">
        <v>110</v>
      </c>
      <c r="T143" t="s">
        <v>116</v>
      </c>
      <c r="U143">
        <v>2000</v>
      </c>
      <c r="V143" t="s">
        <v>148</v>
      </c>
      <c r="W143">
        <v>2400</v>
      </c>
      <c r="X143" t="s">
        <v>268</v>
      </c>
      <c r="Y143">
        <v>2410</v>
      </c>
      <c r="Z143" t="s">
        <v>148</v>
      </c>
      <c r="AA143">
        <v>2411</v>
      </c>
      <c r="AB143" t="s">
        <v>316</v>
      </c>
      <c r="AC143">
        <v>0</v>
      </c>
      <c r="AD143" t="s">
        <v>53</v>
      </c>
      <c r="AE143" s="1">
        <v>97796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f t="shared" si="14"/>
        <v>97796</v>
      </c>
      <c r="AM143" s="1"/>
      <c r="AN143" s="1"/>
      <c r="AO143" s="1">
        <f t="shared" si="12"/>
        <v>0</v>
      </c>
      <c r="AP143" s="1">
        <f t="shared" si="13"/>
        <v>97796</v>
      </c>
      <c r="AQ143" s="1">
        <f t="shared" si="11"/>
        <v>97796</v>
      </c>
    </row>
    <row r="144" spans="1:43" x14ac:dyDescent="0.35">
      <c r="A144" t="s">
        <v>235</v>
      </c>
      <c r="B144" t="s">
        <v>240</v>
      </c>
      <c r="C144" t="s">
        <v>40</v>
      </c>
      <c r="D144" t="s">
        <v>49</v>
      </c>
      <c r="E144">
        <v>2</v>
      </c>
      <c r="F144" t="s">
        <v>105</v>
      </c>
      <c r="G144">
        <v>2.7</v>
      </c>
      <c r="H144" t="s">
        <v>160</v>
      </c>
      <c r="I144" t="s">
        <v>161</v>
      </c>
      <c r="J144" t="s">
        <v>160</v>
      </c>
      <c r="K144" t="s">
        <v>162</v>
      </c>
      <c r="L144" t="s">
        <v>163</v>
      </c>
      <c r="M144" t="s">
        <v>164</v>
      </c>
      <c r="N144" t="s">
        <v>166</v>
      </c>
      <c r="O144">
        <v>0</v>
      </c>
      <c r="P144" t="s">
        <v>167</v>
      </c>
      <c r="Q144">
        <v>36</v>
      </c>
      <c r="R144" t="s">
        <v>497</v>
      </c>
      <c r="S144" t="s">
        <v>496</v>
      </c>
      <c r="T144" t="s">
        <v>498</v>
      </c>
      <c r="U144">
        <v>2000</v>
      </c>
      <c r="V144" t="s">
        <v>148</v>
      </c>
      <c r="W144">
        <v>2400</v>
      </c>
      <c r="X144" t="s">
        <v>268</v>
      </c>
      <c r="Y144">
        <v>2410</v>
      </c>
      <c r="Z144" t="s">
        <v>148</v>
      </c>
      <c r="AA144">
        <v>2411</v>
      </c>
      <c r="AB144" t="s">
        <v>316</v>
      </c>
      <c r="AC144">
        <v>0</v>
      </c>
      <c r="AD144" t="s">
        <v>53</v>
      </c>
      <c r="AE144" s="1">
        <v>0</v>
      </c>
      <c r="AF144" s="1">
        <v>40000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f t="shared" si="14"/>
        <v>0</v>
      </c>
      <c r="AM144" s="1"/>
      <c r="AN144" s="1"/>
      <c r="AO144" s="1">
        <f t="shared" si="12"/>
        <v>0</v>
      </c>
      <c r="AP144" s="1">
        <f t="shared" si="13"/>
        <v>0</v>
      </c>
      <c r="AQ144" s="1">
        <f t="shared" si="11"/>
        <v>0</v>
      </c>
    </row>
    <row r="145" spans="1:43" x14ac:dyDescent="0.35">
      <c r="A145" t="s">
        <v>235</v>
      </c>
      <c r="B145" t="s">
        <v>240</v>
      </c>
      <c r="C145" t="s">
        <v>40</v>
      </c>
      <c r="D145" t="s">
        <v>49</v>
      </c>
      <c r="E145">
        <v>1</v>
      </c>
      <c r="F145" t="s">
        <v>41</v>
      </c>
      <c r="G145">
        <v>1.3</v>
      </c>
      <c r="H145" t="s">
        <v>42</v>
      </c>
      <c r="I145" t="s">
        <v>43</v>
      </c>
      <c r="J145" t="s">
        <v>44</v>
      </c>
      <c r="K145" t="s">
        <v>68</v>
      </c>
      <c r="L145" t="s">
        <v>69</v>
      </c>
      <c r="M145" t="s">
        <v>70</v>
      </c>
      <c r="N145" t="s">
        <v>76</v>
      </c>
      <c r="O145">
        <v>5</v>
      </c>
      <c r="P145" t="s">
        <v>56</v>
      </c>
      <c r="Q145">
        <v>9</v>
      </c>
      <c r="R145" t="s">
        <v>146</v>
      </c>
      <c r="S145" t="s">
        <v>71</v>
      </c>
      <c r="T145" t="s">
        <v>77</v>
      </c>
      <c r="U145">
        <v>2000</v>
      </c>
      <c r="V145" t="s">
        <v>148</v>
      </c>
      <c r="W145">
        <v>2400</v>
      </c>
      <c r="X145" t="s">
        <v>268</v>
      </c>
      <c r="Y145">
        <v>2420</v>
      </c>
      <c r="Z145" t="s">
        <v>148</v>
      </c>
      <c r="AA145">
        <v>2421</v>
      </c>
      <c r="AB145" t="s">
        <v>317</v>
      </c>
      <c r="AC145">
        <v>0</v>
      </c>
      <c r="AD145" t="s">
        <v>53</v>
      </c>
      <c r="AE145" s="1">
        <v>80200</v>
      </c>
      <c r="AF145" s="1">
        <v>500000</v>
      </c>
      <c r="AG145" s="1">
        <v>76198.880000000005</v>
      </c>
      <c r="AH145" s="1">
        <v>0</v>
      </c>
      <c r="AI145" s="1">
        <v>0</v>
      </c>
      <c r="AJ145" s="1">
        <v>0</v>
      </c>
      <c r="AK145" s="1">
        <v>0</v>
      </c>
      <c r="AL145" s="1">
        <f t="shared" si="14"/>
        <v>4001.1199999999953</v>
      </c>
      <c r="AM145" s="1"/>
      <c r="AN145" s="1"/>
      <c r="AO145" s="1">
        <f t="shared" si="12"/>
        <v>0</v>
      </c>
      <c r="AP145" s="1">
        <f t="shared" si="13"/>
        <v>80200</v>
      </c>
      <c r="AQ145" s="1">
        <f t="shared" si="11"/>
        <v>4001.1199999999953</v>
      </c>
    </row>
    <row r="146" spans="1:43" x14ac:dyDescent="0.35">
      <c r="A146" t="s">
        <v>235</v>
      </c>
      <c r="B146" t="s">
        <v>240</v>
      </c>
      <c r="C146" t="s">
        <v>40</v>
      </c>
      <c r="D146" t="s">
        <v>49</v>
      </c>
      <c r="E146">
        <v>1</v>
      </c>
      <c r="F146" t="s">
        <v>41</v>
      </c>
      <c r="G146">
        <v>1.3</v>
      </c>
      <c r="H146" t="s">
        <v>42</v>
      </c>
      <c r="I146" t="s">
        <v>43</v>
      </c>
      <c r="J146" t="s">
        <v>44</v>
      </c>
      <c r="K146" t="s">
        <v>68</v>
      </c>
      <c r="L146" t="s">
        <v>69</v>
      </c>
      <c r="M146" t="s">
        <v>119</v>
      </c>
      <c r="N146" t="s">
        <v>121</v>
      </c>
      <c r="O146">
        <v>2</v>
      </c>
      <c r="P146" t="s">
        <v>122</v>
      </c>
      <c r="Q146">
        <v>25</v>
      </c>
      <c r="R146" t="s">
        <v>368</v>
      </c>
      <c r="S146" t="s">
        <v>367</v>
      </c>
      <c r="T146" t="s">
        <v>369</v>
      </c>
      <c r="U146">
        <v>2000</v>
      </c>
      <c r="V146" t="s">
        <v>148</v>
      </c>
      <c r="W146">
        <v>2400</v>
      </c>
      <c r="X146" t="s">
        <v>268</v>
      </c>
      <c r="Y146">
        <v>2420</v>
      </c>
      <c r="Z146" t="s">
        <v>148</v>
      </c>
      <c r="AA146">
        <v>2421</v>
      </c>
      <c r="AB146" t="s">
        <v>317</v>
      </c>
      <c r="AC146">
        <v>0</v>
      </c>
      <c r="AD146" t="s">
        <v>53</v>
      </c>
      <c r="AE146" s="1">
        <v>15272862.869999999</v>
      </c>
      <c r="AF146" s="1">
        <v>20000000</v>
      </c>
      <c r="AG146" s="1">
        <v>12977568.439999999</v>
      </c>
      <c r="AH146" s="1">
        <v>12771798.130000001</v>
      </c>
      <c r="AI146" s="1">
        <v>3779553.76</v>
      </c>
      <c r="AJ146" s="1">
        <v>3779553.76</v>
      </c>
      <c r="AK146" s="1">
        <v>3779553.76</v>
      </c>
      <c r="AL146" s="1">
        <f t="shared" si="14"/>
        <v>2295294.4299999997</v>
      </c>
      <c r="AM146" s="1"/>
      <c r="AN146" s="1"/>
      <c r="AO146" s="1">
        <f t="shared" si="12"/>
        <v>0</v>
      </c>
      <c r="AP146" s="1">
        <f t="shared" si="13"/>
        <v>15272862.869999999</v>
      </c>
      <c r="AQ146" s="1">
        <f t="shared" si="11"/>
        <v>2295294.4299999997</v>
      </c>
    </row>
    <row r="147" spans="1:43" x14ac:dyDescent="0.35">
      <c r="A147" t="s">
        <v>235</v>
      </c>
      <c r="B147" t="s">
        <v>240</v>
      </c>
      <c r="C147" t="s">
        <v>40</v>
      </c>
      <c r="D147" t="s">
        <v>49</v>
      </c>
      <c r="E147">
        <v>2</v>
      </c>
      <c r="F147" t="s">
        <v>105</v>
      </c>
      <c r="G147">
        <v>2.2000000000000002</v>
      </c>
      <c r="H147" t="s">
        <v>106</v>
      </c>
      <c r="I147" t="s">
        <v>107</v>
      </c>
      <c r="J147" t="s">
        <v>108</v>
      </c>
      <c r="K147" t="s">
        <v>68</v>
      </c>
      <c r="L147" t="s">
        <v>69</v>
      </c>
      <c r="M147" t="s">
        <v>119</v>
      </c>
      <c r="N147" t="s">
        <v>121</v>
      </c>
      <c r="O147">
        <v>1</v>
      </c>
      <c r="P147" t="s">
        <v>114</v>
      </c>
      <c r="Q147">
        <v>29</v>
      </c>
      <c r="R147" t="s">
        <v>115</v>
      </c>
      <c r="S147" t="s">
        <v>131</v>
      </c>
      <c r="T147" t="s">
        <v>132</v>
      </c>
      <c r="U147">
        <v>2000</v>
      </c>
      <c r="V147" t="s">
        <v>148</v>
      </c>
      <c r="W147">
        <v>2400</v>
      </c>
      <c r="X147" t="s">
        <v>268</v>
      </c>
      <c r="Y147">
        <v>2420</v>
      </c>
      <c r="Z147" t="s">
        <v>148</v>
      </c>
      <c r="AA147">
        <v>2421</v>
      </c>
      <c r="AB147" t="s">
        <v>317</v>
      </c>
      <c r="AC147">
        <v>0</v>
      </c>
      <c r="AD147" t="s">
        <v>53</v>
      </c>
      <c r="AE147" s="1">
        <v>75690</v>
      </c>
      <c r="AF147" s="1">
        <v>1000000</v>
      </c>
      <c r="AG147" s="1">
        <v>75690</v>
      </c>
      <c r="AH147" s="1">
        <v>75690</v>
      </c>
      <c r="AI147" s="1">
        <v>75690</v>
      </c>
      <c r="AJ147" s="1">
        <v>75690</v>
      </c>
      <c r="AK147" s="1">
        <v>75690</v>
      </c>
      <c r="AL147" s="1">
        <f t="shared" si="14"/>
        <v>0</v>
      </c>
      <c r="AM147" s="1"/>
      <c r="AN147" s="1"/>
      <c r="AO147" s="1">
        <f t="shared" si="12"/>
        <v>0</v>
      </c>
      <c r="AP147" s="1">
        <f t="shared" si="13"/>
        <v>75690</v>
      </c>
      <c r="AQ147" s="1">
        <f t="shared" si="11"/>
        <v>0</v>
      </c>
    </row>
    <row r="148" spans="1:43" x14ac:dyDescent="0.35">
      <c r="A148" t="s">
        <v>235</v>
      </c>
      <c r="B148" t="s">
        <v>240</v>
      </c>
      <c r="C148" t="s">
        <v>40</v>
      </c>
      <c r="D148" t="s">
        <v>49</v>
      </c>
      <c r="E148">
        <v>2</v>
      </c>
      <c r="F148" t="s">
        <v>105</v>
      </c>
      <c r="G148">
        <v>2.2000000000000002</v>
      </c>
      <c r="H148" t="s">
        <v>106</v>
      </c>
      <c r="I148" t="s">
        <v>107</v>
      </c>
      <c r="J148" t="s">
        <v>108</v>
      </c>
      <c r="K148" t="s">
        <v>68</v>
      </c>
      <c r="L148" t="s">
        <v>69</v>
      </c>
      <c r="M148" t="s">
        <v>109</v>
      </c>
      <c r="N148" t="s">
        <v>113</v>
      </c>
      <c r="O148">
        <v>1</v>
      </c>
      <c r="P148" t="s">
        <v>114</v>
      </c>
      <c r="Q148">
        <v>68</v>
      </c>
      <c r="R148" t="s">
        <v>115</v>
      </c>
      <c r="S148" t="s">
        <v>110</v>
      </c>
      <c r="T148" t="s">
        <v>116</v>
      </c>
      <c r="U148">
        <v>2000</v>
      </c>
      <c r="V148" t="s">
        <v>148</v>
      </c>
      <c r="W148">
        <v>2400</v>
      </c>
      <c r="X148" t="s">
        <v>268</v>
      </c>
      <c r="Y148">
        <v>2420</v>
      </c>
      <c r="Z148" t="s">
        <v>148</v>
      </c>
      <c r="AA148">
        <v>2421</v>
      </c>
      <c r="AB148" t="s">
        <v>317</v>
      </c>
      <c r="AC148">
        <v>0</v>
      </c>
      <c r="AD148" t="s">
        <v>53</v>
      </c>
      <c r="AE148" s="1">
        <v>898297.49</v>
      </c>
      <c r="AF148" s="1">
        <v>0</v>
      </c>
      <c r="AG148" s="1">
        <v>822652.28</v>
      </c>
      <c r="AH148" s="1">
        <v>822652.28</v>
      </c>
      <c r="AI148" s="1">
        <v>0</v>
      </c>
      <c r="AJ148" s="1">
        <v>0</v>
      </c>
      <c r="AK148" s="1">
        <v>0</v>
      </c>
      <c r="AL148" s="1">
        <f t="shared" si="14"/>
        <v>75645.209999999963</v>
      </c>
      <c r="AM148" s="1"/>
      <c r="AN148" s="1"/>
      <c r="AO148" s="1">
        <f t="shared" si="12"/>
        <v>0</v>
      </c>
      <c r="AP148" s="1">
        <f t="shared" si="13"/>
        <v>898297.49</v>
      </c>
      <c r="AQ148" s="1">
        <f t="shared" si="11"/>
        <v>75645.209999999963</v>
      </c>
    </row>
    <row r="149" spans="1:43" x14ac:dyDescent="0.35">
      <c r="A149" t="s">
        <v>235</v>
      </c>
      <c r="B149" t="s">
        <v>240</v>
      </c>
      <c r="C149" t="s">
        <v>40</v>
      </c>
      <c r="D149" t="s">
        <v>49</v>
      </c>
      <c r="E149">
        <v>2</v>
      </c>
      <c r="F149" t="s">
        <v>105</v>
      </c>
      <c r="G149">
        <v>2.2999999999999998</v>
      </c>
      <c r="H149" t="s">
        <v>420</v>
      </c>
      <c r="I149" t="s">
        <v>421</v>
      </c>
      <c r="J149" t="s">
        <v>422</v>
      </c>
      <c r="K149" t="s">
        <v>68</v>
      </c>
      <c r="L149" t="s">
        <v>69</v>
      </c>
      <c r="M149" t="s">
        <v>199</v>
      </c>
      <c r="N149" t="s">
        <v>202</v>
      </c>
      <c r="O149">
        <v>2</v>
      </c>
      <c r="P149" t="s">
        <v>122</v>
      </c>
      <c r="Q149">
        <v>24</v>
      </c>
      <c r="R149" t="s">
        <v>424</v>
      </c>
      <c r="S149" t="s">
        <v>423</v>
      </c>
      <c r="T149" t="s">
        <v>425</v>
      </c>
      <c r="U149">
        <v>2000</v>
      </c>
      <c r="V149" t="s">
        <v>148</v>
      </c>
      <c r="W149">
        <v>2400</v>
      </c>
      <c r="X149" t="s">
        <v>268</v>
      </c>
      <c r="Y149">
        <v>2420</v>
      </c>
      <c r="Z149" t="s">
        <v>148</v>
      </c>
      <c r="AA149">
        <v>2421</v>
      </c>
      <c r="AB149" t="s">
        <v>317</v>
      </c>
      <c r="AC149">
        <v>0</v>
      </c>
      <c r="AD149" t="s">
        <v>53</v>
      </c>
      <c r="AE149" s="1">
        <v>10000</v>
      </c>
      <c r="AF149" s="1">
        <v>10000</v>
      </c>
      <c r="AG149" s="1">
        <v>0</v>
      </c>
      <c r="AH149" s="1">
        <v>0</v>
      </c>
      <c r="AI149" s="1">
        <v>0</v>
      </c>
      <c r="AJ149" s="1">
        <v>0</v>
      </c>
      <c r="AK149" s="1">
        <v>0</v>
      </c>
      <c r="AL149" s="1">
        <f t="shared" si="14"/>
        <v>10000</v>
      </c>
      <c r="AM149" s="1"/>
      <c r="AN149" s="1"/>
      <c r="AO149" s="1">
        <f t="shared" si="12"/>
        <v>0</v>
      </c>
      <c r="AP149" s="1">
        <f t="shared" si="13"/>
        <v>10000</v>
      </c>
      <c r="AQ149" s="1">
        <f t="shared" si="11"/>
        <v>10000</v>
      </c>
    </row>
    <row r="150" spans="1:43" x14ac:dyDescent="0.35">
      <c r="A150" t="s">
        <v>235</v>
      </c>
      <c r="B150" t="s">
        <v>240</v>
      </c>
      <c r="C150" t="s">
        <v>40</v>
      </c>
      <c r="D150" t="s">
        <v>49</v>
      </c>
      <c r="E150">
        <v>2</v>
      </c>
      <c r="F150" t="s">
        <v>105</v>
      </c>
      <c r="G150">
        <v>2.7</v>
      </c>
      <c r="H150" t="s">
        <v>160</v>
      </c>
      <c r="I150" t="s">
        <v>161</v>
      </c>
      <c r="J150" t="s">
        <v>160</v>
      </c>
      <c r="K150" t="s">
        <v>162</v>
      </c>
      <c r="L150" t="s">
        <v>163</v>
      </c>
      <c r="M150" t="s">
        <v>164</v>
      </c>
      <c r="N150" t="s">
        <v>166</v>
      </c>
      <c r="O150">
        <v>0</v>
      </c>
      <c r="P150" t="s">
        <v>167</v>
      </c>
      <c r="Q150">
        <v>36</v>
      </c>
      <c r="R150" t="s">
        <v>497</v>
      </c>
      <c r="S150" t="s">
        <v>496</v>
      </c>
      <c r="T150" t="s">
        <v>498</v>
      </c>
      <c r="U150">
        <v>2000</v>
      </c>
      <c r="V150" t="s">
        <v>148</v>
      </c>
      <c r="W150">
        <v>2400</v>
      </c>
      <c r="X150" t="s">
        <v>268</v>
      </c>
      <c r="Y150">
        <v>2420</v>
      </c>
      <c r="Z150" t="s">
        <v>148</v>
      </c>
      <c r="AA150">
        <v>2421</v>
      </c>
      <c r="AB150" t="s">
        <v>317</v>
      </c>
      <c r="AC150">
        <v>0</v>
      </c>
      <c r="AD150" t="s">
        <v>53</v>
      </c>
      <c r="AE150" s="1">
        <v>3000</v>
      </c>
      <c r="AF150" s="1">
        <v>80000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f t="shared" si="14"/>
        <v>3000</v>
      </c>
      <c r="AM150" s="1"/>
      <c r="AN150" s="1"/>
      <c r="AO150" s="1">
        <f t="shared" si="12"/>
        <v>0</v>
      </c>
      <c r="AP150" s="1">
        <f t="shared" si="13"/>
        <v>3000</v>
      </c>
      <c r="AQ150" s="1">
        <f t="shared" si="11"/>
        <v>3000</v>
      </c>
    </row>
    <row r="151" spans="1:43" x14ac:dyDescent="0.35">
      <c r="A151" t="s">
        <v>235</v>
      </c>
      <c r="B151" t="s">
        <v>240</v>
      </c>
      <c r="C151" t="s">
        <v>40</v>
      </c>
      <c r="D151" t="s">
        <v>49</v>
      </c>
      <c r="E151">
        <v>1</v>
      </c>
      <c r="F151" t="s">
        <v>41</v>
      </c>
      <c r="G151">
        <v>1.3</v>
      </c>
      <c r="H151" t="s">
        <v>42</v>
      </c>
      <c r="I151" t="s">
        <v>43</v>
      </c>
      <c r="J151" t="s">
        <v>44</v>
      </c>
      <c r="K151" t="s">
        <v>45</v>
      </c>
      <c r="L151" t="s">
        <v>46</v>
      </c>
      <c r="M151" t="s">
        <v>47</v>
      </c>
      <c r="N151" t="s">
        <v>55</v>
      </c>
      <c r="O151">
        <v>5</v>
      </c>
      <c r="P151" t="s">
        <v>56</v>
      </c>
      <c r="Q151">
        <v>5</v>
      </c>
      <c r="R151" t="s">
        <v>253</v>
      </c>
      <c r="S151" t="s">
        <v>252</v>
      </c>
      <c r="T151" t="s">
        <v>254</v>
      </c>
      <c r="U151">
        <v>2000</v>
      </c>
      <c r="V151" t="s">
        <v>148</v>
      </c>
      <c r="W151">
        <v>2400</v>
      </c>
      <c r="X151" t="s">
        <v>268</v>
      </c>
      <c r="Y151">
        <v>2440</v>
      </c>
      <c r="Z151" t="s">
        <v>148</v>
      </c>
      <c r="AA151">
        <v>2441</v>
      </c>
      <c r="AB151" t="s">
        <v>269</v>
      </c>
      <c r="AC151">
        <v>0</v>
      </c>
      <c r="AD151" t="s">
        <v>53</v>
      </c>
      <c r="AE151" s="1">
        <v>4000</v>
      </c>
      <c r="AF151" s="1">
        <v>0</v>
      </c>
      <c r="AG151" s="1">
        <v>3785.08</v>
      </c>
      <c r="AH151" s="1">
        <v>3785.08</v>
      </c>
      <c r="AI151" s="1">
        <v>3785.08</v>
      </c>
      <c r="AJ151" s="1">
        <v>3785.08</v>
      </c>
      <c r="AK151" s="1">
        <v>3785.08</v>
      </c>
      <c r="AL151" s="1">
        <f t="shared" si="14"/>
        <v>214.92000000000007</v>
      </c>
      <c r="AM151" s="1"/>
      <c r="AN151" s="1"/>
      <c r="AO151" s="1">
        <f t="shared" si="12"/>
        <v>0</v>
      </c>
      <c r="AP151" s="1">
        <f t="shared" si="13"/>
        <v>4000</v>
      </c>
      <c r="AQ151" s="1">
        <f t="shared" si="11"/>
        <v>214.92000000000007</v>
      </c>
    </row>
    <row r="152" spans="1:43" x14ac:dyDescent="0.35">
      <c r="A152" t="s">
        <v>235</v>
      </c>
      <c r="B152" t="s">
        <v>240</v>
      </c>
      <c r="C152" t="s">
        <v>40</v>
      </c>
      <c r="D152" t="s">
        <v>49</v>
      </c>
      <c r="E152">
        <v>1</v>
      </c>
      <c r="F152" t="s">
        <v>41</v>
      </c>
      <c r="G152">
        <v>1.3</v>
      </c>
      <c r="H152" t="s">
        <v>42</v>
      </c>
      <c r="I152" t="s">
        <v>43</v>
      </c>
      <c r="J152" t="s">
        <v>44</v>
      </c>
      <c r="K152" t="s">
        <v>68</v>
      </c>
      <c r="L152" t="s">
        <v>69</v>
      </c>
      <c r="M152" t="s">
        <v>70</v>
      </c>
      <c r="N152" t="s">
        <v>76</v>
      </c>
      <c r="O152">
        <v>5</v>
      </c>
      <c r="P152" t="s">
        <v>56</v>
      </c>
      <c r="Q152">
        <v>9</v>
      </c>
      <c r="R152" t="s">
        <v>146</v>
      </c>
      <c r="S152" t="s">
        <v>71</v>
      </c>
      <c r="T152" t="s">
        <v>77</v>
      </c>
      <c r="U152">
        <v>2000</v>
      </c>
      <c r="V152" t="s">
        <v>148</v>
      </c>
      <c r="W152">
        <v>2400</v>
      </c>
      <c r="X152" t="s">
        <v>268</v>
      </c>
      <c r="Y152">
        <v>2440</v>
      </c>
      <c r="Z152" t="s">
        <v>148</v>
      </c>
      <c r="AA152">
        <v>2441</v>
      </c>
      <c r="AB152" t="s">
        <v>269</v>
      </c>
      <c r="AC152">
        <v>0</v>
      </c>
      <c r="AD152" t="s">
        <v>53</v>
      </c>
      <c r="AE152" s="1">
        <v>15727</v>
      </c>
      <c r="AF152" s="1">
        <v>100000</v>
      </c>
      <c r="AG152" s="1">
        <v>5907.3</v>
      </c>
      <c r="AH152" s="1">
        <v>0</v>
      </c>
      <c r="AI152" s="1">
        <v>0</v>
      </c>
      <c r="AJ152" s="1">
        <v>0</v>
      </c>
      <c r="AK152" s="1">
        <v>0</v>
      </c>
      <c r="AL152" s="1">
        <f t="shared" si="14"/>
        <v>9819.7000000000007</v>
      </c>
      <c r="AM152" s="1"/>
      <c r="AN152" s="1"/>
      <c r="AO152" s="1">
        <f t="shared" si="12"/>
        <v>0</v>
      </c>
      <c r="AP152" s="1">
        <f t="shared" si="13"/>
        <v>15727</v>
      </c>
      <c r="AQ152" s="1">
        <f t="shared" si="11"/>
        <v>9819.7000000000007</v>
      </c>
    </row>
    <row r="153" spans="1:43" x14ac:dyDescent="0.35">
      <c r="A153" t="s">
        <v>235</v>
      </c>
      <c r="B153" t="s">
        <v>240</v>
      </c>
      <c r="C153" t="s">
        <v>40</v>
      </c>
      <c r="D153" t="s">
        <v>49</v>
      </c>
      <c r="E153">
        <v>2</v>
      </c>
      <c r="F153" t="s">
        <v>105</v>
      </c>
      <c r="G153">
        <v>2.7</v>
      </c>
      <c r="H153" t="s">
        <v>160</v>
      </c>
      <c r="I153" t="s">
        <v>161</v>
      </c>
      <c r="J153" t="s">
        <v>160</v>
      </c>
      <c r="K153" t="s">
        <v>162</v>
      </c>
      <c r="L153" t="s">
        <v>163</v>
      </c>
      <c r="M153" t="s">
        <v>164</v>
      </c>
      <c r="N153" t="s">
        <v>166</v>
      </c>
      <c r="O153">
        <v>0</v>
      </c>
      <c r="P153" t="s">
        <v>167</v>
      </c>
      <c r="Q153">
        <v>36</v>
      </c>
      <c r="R153" t="s">
        <v>497</v>
      </c>
      <c r="S153" t="s">
        <v>496</v>
      </c>
      <c r="T153" t="s">
        <v>498</v>
      </c>
      <c r="U153">
        <v>2000</v>
      </c>
      <c r="V153" t="s">
        <v>148</v>
      </c>
      <c r="W153">
        <v>2400</v>
      </c>
      <c r="X153" t="s">
        <v>268</v>
      </c>
      <c r="Y153">
        <v>2440</v>
      </c>
      <c r="Z153" t="s">
        <v>148</v>
      </c>
      <c r="AA153">
        <v>2441</v>
      </c>
      <c r="AB153" t="s">
        <v>269</v>
      </c>
      <c r="AC153">
        <v>0</v>
      </c>
      <c r="AD153" t="s">
        <v>53</v>
      </c>
      <c r="AE153" s="1">
        <v>23000</v>
      </c>
      <c r="AF153" s="1">
        <v>23000</v>
      </c>
      <c r="AG153" s="1">
        <v>0</v>
      </c>
      <c r="AH153" s="1">
        <v>0</v>
      </c>
      <c r="AI153" s="1">
        <v>0</v>
      </c>
      <c r="AJ153" s="1">
        <v>0</v>
      </c>
      <c r="AK153" s="1">
        <v>0</v>
      </c>
      <c r="AL153" s="1">
        <f t="shared" si="14"/>
        <v>23000</v>
      </c>
      <c r="AM153" s="1"/>
      <c r="AN153" s="1"/>
      <c r="AO153" s="1">
        <f t="shared" si="12"/>
        <v>0</v>
      </c>
      <c r="AP153" s="1">
        <f t="shared" si="13"/>
        <v>23000</v>
      </c>
      <c r="AQ153" s="1">
        <f t="shared" si="11"/>
        <v>23000</v>
      </c>
    </row>
    <row r="154" spans="1:43" x14ac:dyDescent="0.35">
      <c r="A154" t="s">
        <v>235</v>
      </c>
      <c r="B154" t="s">
        <v>240</v>
      </c>
      <c r="C154" t="s">
        <v>40</v>
      </c>
      <c r="D154" t="s">
        <v>49</v>
      </c>
      <c r="E154">
        <v>3</v>
      </c>
      <c r="F154" t="s">
        <v>174</v>
      </c>
      <c r="G154">
        <v>3.1</v>
      </c>
      <c r="H154" t="s">
        <v>527</v>
      </c>
      <c r="I154" t="s">
        <v>528</v>
      </c>
      <c r="J154" t="s">
        <v>529</v>
      </c>
      <c r="K154" t="s">
        <v>68</v>
      </c>
      <c r="L154" t="s">
        <v>69</v>
      </c>
      <c r="M154" t="s">
        <v>530</v>
      </c>
      <c r="N154" t="s">
        <v>532</v>
      </c>
      <c r="O154">
        <v>7</v>
      </c>
      <c r="P154" t="s">
        <v>533</v>
      </c>
      <c r="Q154">
        <v>50</v>
      </c>
      <c r="R154" t="s">
        <v>534</v>
      </c>
      <c r="S154" t="s">
        <v>531</v>
      </c>
      <c r="T154" t="s">
        <v>399</v>
      </c>
      <c r="U154">
        <v>2000</v>
      </c>
      <c r="V154" t="s">
        <v>148</v>
      </c>
      <c r="W154">
        <v>2400</v>
      </c>
      <c r="X154" t="s">
        <v>268</v>
      </c>
      <c r="Y154">
        <v>2440</v>
      </c>
      <c r="Z154" t="s">
        <v>148</v>
      </c>
      <c r="AA154">
        <v>2441</v>
      </c>
      <c r="AB154" t="s">
        <v>269</v>
      </c>
      <c r="AC154">
        <v>0</v>
      </c>
      <c r="AD154" t="s">
        <v>53</v>
      </c>
      <c r="AE154" s="1">
        <v>10000</v>
      </c>
      <c r="AF154" s="1">
        <v>0</v>
      </c>
      <c r="AG154" s="1">
        <v>10000</v>
      </c>
      <c r="AH154" s="1">
        <v>10000</v>
      </c>
      <c r="AI154" s="1">
        <v>0</v>
      </c>
      <c r="AJ154" s="1">
        <v>0</v>
      </c>
      <c r="AK154" s="1">
        <v>0</v>
      </c>
      <c r="AL154" s="1">
        <f t="shared" si="14"/>
        <v>0</v>
      </c>
      <c r="AM154" s="1"/>
      <c r="AN154" s="1"/>
      <c r="AO154" s="1">
        <f t="shared" si="12"/>
        <v>0</v>
      </c>
      <c r="AP154" s="1">
        <f t="shared" si="13"/>
        <v>10000</v>
      </c>
      <c r="AQ154" s="1">
        <f t="shared" si="11"/>
        <v>0</v>
      </c>
    </row>
    <row r="155" spans="1:43" x14ac:dyDescent="0.35">
      <c r="A155" t="s">
        <v>235</v>
      </c>
      <c r="B155" t="s">
        <v>240</v>
      </c>
      <c r="C155" t="s">
        <v>40</v>
      </c>
      <c r="D155" t="s">
        <v>49</v>
      </c>
      <c r="E155">
        <v>1</v>
      </c>
      <c r="F155" t="s">
        <v>41</v>
      </c>
      <c r="G155">
        <v>1.3</v>
      </c>
      <c r="H155" t="s">
        <v>42</v>
      </c>
      <c r="I155" t="s">
        <v>43</v>
      </c>
      <c r="J155" t="s">
        <v>44</v>
      </c>
      <c r="K155" t="s">
        <v>68</v>
      </c>
      <c r="L155" t="s">
        <v>69</v>
      </c>
      <c r="M155" t="s">
        <v>70</v>
      </c>
      <c r="N155" t="s">
        <v>76</v>
      </c>
      <c r="O155">
        <v>5</v>
      </c>
      <c r="P155" t="s">
        <v>56</v>
      </c>
      <c r="Q155">
        <v>9</v>
      </c>
      <c r="R155" t="s">
        <v>146</v>
      </c>
      <c r="S155" t="s">
        <v>71</v>
      </c>
      <c r="T155" t="s">
        <v>77</v>
      </c>
      <c r="U155">
        <v>2000</v>
      </c>
      <c r="V155" t="s">
        <v>148</v>
      </c>
      <c r="W155">
        <v>2400</v>
      </c>
      <c r="X155" t="s">
        <v>268</v>
      </c>
      <c r="Y155">
        <v>2450</v>
      </c>
      <c r="Z155" t="s">
        <v>148</v>
      </c>
      <c r="AA155">
        <v>2451</v>
      </c>
      <c r="AB155" t="s">
        <v>318</v>
      </c>
      <c r="AC155">
        <v>0</v>
      </c>
      <c r="AD155" t="s">
        <v>53</v>
      </c>
      <c r="AE155" s="1">
        <v>24980</v>
      </c>
      <c r="AF155" s="1">
        <v>100000</v>
      </c>
      <c r="AG155" s="1">
        <v>24014</v>
      </c>
      <c r="AH155" s="1">
        <v>24014</v>
      </c>
      <c r="AI155" s="1">
        <v>24014</v>
      </c>
      <c r="AJ155" s="1">
        <v>24014</v>
      </c>
      <c r="AK155" s="1">
        <v>24014</v>
      </c>
      <c r="AL155" s="1">
        <f t="shared" si="14"/>
        <v>966</v>
      </c>
      <c r="AM155" s="1"/>
      <c r="AN155" s="1"/>
      <c r="AO155" s="1">
        <f t="shared" si="12"/>
        <v>0</v>
      </c>
      <c r="AP155" s="1">
        <f t="shared" si="13"/>
        <v>24980</v>
      </c>
      <c r="AQ155" s="1">
        <f t="shared" si="11"/>
        <v>966</v>
      </c>
    </row>
    <row r="156" spans="1:43" x14ac:dyDescent="0.35">
      <c r="A156" t="s">
        <v>235</v>
      </c>
      <c r="B156" t="s">
        <v>240</v>
      </c>
      <c r="C156" t="s">
        <v>40</v>
      </c>
      <c r="D156" t="s">
        <v>49</v>
      </c>
      <c r="E156">
        <v>1</v>
      </c>
      <c r="F156" t="s">
        <v>41</v>
      </c>
      <c r="G156">
        <v>1.3</v>
      </c>
      <c r="H156" t="s">
        <v>42</v>
      </c>
      <c r="I156" t="s">
        <v>43</v>
      </c>
      <c r="J156" t="s">
        <v>44</v>
      </c>
      <c r="K156" t="s">
        <v>45</v>
      </c>
      <c r="L156" t="s">
        <v>46</v>
      </c>
      <c r="M156" t="s">
        <v>47</v>
      </c>
      <c r="N156" t="s">
        <v>55</v>
      </c>
      <c r="O156">
        <v>5</v>
      </c>
      <c r="P156" t="s">
        <v>56</v>
      </c>
      <c r="Q156">
        <v>5</v>
      </c>
      <c r="R156" t="s">
        <v>253</v>
      </c>
      <c r="S156" t="s">
        <v>252</v>
      </c>
      <c r="T156" t="s">
        <v>254</v>
      </c>
      <c r="U156">
        <v>2000</v>
      </c>
      <c r="V156" t="s">
        <v>148</v>
      </c>
      <c r="W156">
        <v>2400</v>
      </c>
      <c r="X156" t="s">
        <v>268</v>
      </c>
      <c r="Y156">
        <v>2460</v>
      </c>
      <c r="Z156" t="s">
        <v>148</v>
      </c>
      <c r="AA156">
        <v>2461</v>
      </c>
      <c r="AB156" t="s">
        <v>270</v>
      </c>
      <c r="AC156">
        <v>0</v>
      </c>
      <c r="AD156" t="s">
        <v>53</v>
      </c>
      <c r="AE156" s="1">
        <v>500</v>
      </c>
      <c r="AF156" s="1">
        <v>0</v>
      </c>
      <c r="AG156" s="1">
        <v>299</v>
      </c>
      <c r="AH156" s="1">
        <v>299</v>
      </c>
      <c r="AI156" s="1">
        <v>299</v>
      </c>
      <c r="AJ156" s="1">
        <v>299</v>
      </c>
      <c r="AK156" s="1">
        <v>299</v>
      </c>
      <c r="AL156" s="1">
        <f t="shared" si="14"/>
        <v>201</v>
      </c>
      <c r="AM156" s="1"/>
      <c r="AN156" s="1"/>
      <c r="AO156" s="1">
        <f t="shared" si="12"/>
        <v>0</v>
      </c>
      <c r="AP156" s="1">
        <f t="shared" si="13"/>
        <v>500</v>
      </c>
      <c r="AQ156" s="1">
        <f t="shared" si="11"/>
        <v>201</v>
      </c>
    </row>
    <row r="157" spans="1:43" x14ac:dyDescent="0.35">
      <c r="A157" t="s">
        <v>235</v>
      </c>
      <c r="B157" t="s">
        <v>240</v>
      </c>
      <c r="C157" t="s">
        <v>40</v>
      </c>
      <c r="D157" t="s">
        <v>49</v>
      </c>
      <c r="E157">
        <v>1</v>
      </c>
      <c r="F157" t="s">
        <v>41</v>
      </c>
      <c r="G157">
        <v>1.3</v>
      </c>
      <c r="H157" t="s">
        <v>42</v>
      </c>
      <c r="I157" t="s">
        <v>43</v>
      </c>
      <c r="J157" t="s">
        <v>44</v>
      </c>
      <c r="K157" t="s">
        <v>68</v>
      </c>
      <c r="L157" t="s">
        <v>69</v>
      </c>
      <c r="M157" t="s">
        <v>70</v>
      </c>
      <c r="N157" t="s">
        <v>76</v>
      </c>
      <c r="O157">
        <v>5</v>
      </c>
      <c r="P157" t="s">
        <v>56</v>
      </c>
      <c r="Q157">
        <v>9</v>
      </c>
      <c r="R157" t="s">
        <v>146</v>
      </c>
      <c r="S157" t="s">
        <v>71</v>
      </c>
      <c r="T157" t="s">
        <v>77</v>
      </c>
      <c r="U157">
        <v>2000</v>
      </c>
      <c r="V157" t="s">
        <v>148</v>
      </c>
      <c r="W157">
        <v>2400</v>
      </c>
      <c r="X157" t="s">
        <v>268</v>
      </c>
      <c r="Y157">
        <v>2460</v>
      </c>
      <c r="Z157" t="s">
        <v>148</v>
      </c>
      <c r="AA157">
        <v>2461</v>
      </c>
      <c r="AB157" t="s">
        <v>270</v>
      </c>
      <c r="AC157">
        <v>0</v>
      </c>
      <c r="AD157" t="s">
        <v>53</v>
      </c>
      <c r="AE157" s="1">
        <v>10000</v>
      </c>
      <c r="AF157" s="1">
        <v>150000</v>
      </c>
      <c r="AG157" s="1">
        <v>2705.12</v>
      </c>
      <c r="AH157" s="1">
        <v>2705.12</v>
      </c>
      <c r="AI157" s="1">
        <v>2705.12</v>
      </c>
      <c r="AJ157" s="1">
        <v>2705.12</v>
      </c>
      <c r="AK157" s="1">
        <v>2705.12</v>
      </c>
      <c r="AL157" s="1">
        <f t="shared" si="14"/>
        <v>7294.88</v>
      </c>
      <c r="AM157" s="1"/>
      <c r="AN157" s="1"/>
      <c r="AO157" s="1">
        <f t="shared" si="12"/>
        <v>0</v>
      </c>
      <c r="AP157" s="1">
        <f t="shared" si="13"/>
        <v>10000</v>
      </c>
      <c r="AQ157" s="1">
        <f t="shared" si="11"/>
        <v>7294.88</v>
      </c>
    </row>
    <row r="158" spans="1:43" x14ac:dyDescent="0.35">
      <c r="A158" t="s">
        <v>235</v>
      </c>
      <c r="B158" t="s">
        <v>240</v>
      </c>
      <c r="C158" t="s">
        <v>40</v>
      </c>
      <c r="D158" t="s">
        <v>49</v>
      </c>
      <c r="E158">
        <v>1</v>
      </c>
      <c r="F158" t="s">
        <v>41</v>
      </c>
      <c r="G158">
        <v>1.3</v>
      </c>
      <c r="H158" t="s">
        <v>42</v>
      </c>
      <c r="I158" t="s">
        <v>43</v>
      </c>
      <c r="J158" t="s">
        <v>44</v>
      </c>
      <c r="K158" t="s">
        <v>68</v>
      </c>
      <c r="L158" t="s">
        <v>69</v>
      </c>
      <c r="M158" t="s">
        <v>153</v>
      </c>
      <c r="N158" t="s">
        <v>157</v>
      </c>
      <c r="O158">
        <v>5</v>
      </c>
      <c r="P158" t="s">
        <v>56</v>
      </c>
      <c r="Q158">
        <v>16</v>
      </c>
      <c r="R158" t="s">
        <v>356</v>
      </c>
      <c r="S158" t="s">
        <v>355</v>
      </c>
      <c r="T158" t="s">
        <v>357</v>
      </c>
      <c r="U158">
        <v>2000</v>
      </c>
      <c r="V158" t="s">
        <v>148</v>
      </c>
      <c r="W158">
        <v>2400</v>
      </c>
      <c r="X158" t="s">
        <v>268</v>
      </c>
      <c r="Y158">
        <v>2460</v>
      </c>
      <c r="Z158" t="s">
        <v>148</v>
      </c>
      <c r="AA158">
        <v>2461</v>
      </c>
      <c r="AB158" t="s">
        <v>270</v>
      </c>
      <c r="AC158">
        <v>0</v>
      </c>
      <c r="AD158" t="s">
        <v>53</v>
      </c>
      <c r="AE158" s="1">
        <v>10000</v>
      </c>
      <c r="AF158" s="1">
        <v>0</v>
      </c>
      <c r="AG158" s="1">
        <v>5551.2</v>
      </c>
      <c r="AH158" s="1">
        <v>5551.2</v>
      </c>
      <c r="AI158" s="1">
        <v>5551.2</v>
      </c>
      <c r="AJ158" s="1">
        <v>5551.2</v>
      </c>
      <c r="AK158" s="1">
        <v>5551.2</v>
      </c>
      <c r="AL158" s="1">
        <f t="shared" si="14"/>
        <v>4448.8</v>
      </c>
      <c r="AM158" s="1"/>
      <c r="AN158" s="1"/>
      <c r="AO158" s="1">
        <f t="shared" si="12"/>
        <v>0</v>
      </c>
      <c r="AP158" s="1">
        <f t="shared" si="13"/>
        <v>10000</v>
      </c>
      <c r="AQ158" s="1">
        <f t="shared" si="11"/>
        <v>4448.8</v>
      </c>
    </row>
    <row r="159" spans="1:43" x14ac:dyDescent="0.35">
      <c r="A159" t="s">
        <v>235</v>
      </c>
      <c r="B159" t="s">
        <v>240</v>
      </c>
      <c r="C159" t="s">
        <v>40</v>
      </c>
      <c r="D159" t="s">
        <v>49</v>
      </c>
      <c r="E159">
        <v>2</v>
      </c>
      <c r="F159" t="s">
        <v>105</v>
      </c>
      <c r="G159">
        <v>2.2000000000000002</v>
      </c>
      <c r="H159" t="s">
        <v>106</v>
      </c>
      <c r="I159" t="s">
        <v>107</v>
      </c>
      <c r="J159" t="s">
        <v>108</v>
      </c>
      <c r="K159" t="s">
        <v>68</v>
      </c>
      <c r="L159" t="s">
        <v>69</v>
      </c>
      <c r="M159" t="s">
        <v>119</v>
      </c>
      <c r="N159" t="s">
        <v>121</v>
      </c>
      <c r="O159">
        <v>1</v>
      </c>
      <c r="P159" t="s">
        <v>114</v>
      </c>
      <c r="Q159">
        <v>29</v>
      </c>
      <c r="R159" t="s">
        <v>115</v>
      </c>
      <c r="S159" t="s">
        <v>131</v>
      </c>
      <c r="T159" t="s">
        <v>132</v>
      </c>
      <c r="U159">
        <v>2000</v>
      </c>
      <c r="V159" t="s">
        <v>148</v>
      </c>
      <c r="W159">
        <v>2400</v>
      </c>
      <c r="X159" t="s">
        <v>268</v>
      </c>
      <c r="Y159">
        <v>2460</v>
      </c>
      <c r="Z159" t="s">
        <v>148</v>
      </c>
      <c r="AA159">
        <v>2461</v>
      </c>
      <c r="AB159" t="s">
        <v>270</v>
      </c>
      <c r="AC159">
        <v>0</v>
      </c>
      <c r="AD159" t="s">
        <v>53</v>
      </c>
      <c r="AE159" s="1">
        <v>4238</v>
      </c>
      <c r="AF159" s="1">
        <v>800000</v>
      </c>
      <c r="AG159" s="1">
        <v>4238</v>
      </c>
      <c r="AH159" s="1">
        <v>4238</v>
      </c>
      <c r="AI159" s="1">
        <v>4238</v>
      </c>
      <c r="AJ159" s="1">
        <v>4238</v>
      </c>
      <c r="AK159" s="1">
        <v>4238</v>
      </c>
      <c r="AL159" s="1">
        <f t="shared" si="14"/>
        <v>0</v>
      </c>
      <c r="AM159" s="1"/>
      <c r="AN159" s="1"/>
      <c r="AO159" s="1">
        <f t="shared" si="12"/>
        <v>0</v>
      </c>
      <c r="AP159" s="1">
        <f t="shared" si="13"/>
        <v>4238</v>
      </c>
      <c r="AQ159" s="1">
        <f t="shared" si="11"/>
        <v>0</v>
      </c>
    </row>
    <row r="160" spans="1:43" x14ac:dyDescent="0.35">
      <c r="A160" t="s">
        <v>235</v>
      </c>
      <c r="B160" t="s">
        <v>240</v>
      </c>
      <c r="C160" t="s">
        <v>40</v>
      </c>
      <c r="D160" t="s">
        <v>49</v>
      </c>
      <c r="E160">
        <v>2</v>
      </c>
      <c r="F160" t="s">
        <v>105</v>
      </c>
      <c r="G160">
        <v>2.2000000000000002</v>
      </c>
      <c r="H160" t="s">
        <v>106</v>
      </c>
      <c r="I160" t="s">
        <v>107</v>
      </c>
      <c r="J160" t="s">
        <v>108</v>
      </c>
      <c r="K160" t="s">
        <v>68</v>
      </c>
      <c r="L160" t="s">
        <v>69</v>
      </c>
      <c r="M160" t="s">
        <v>109</v>
      </c>
      <c r="N160" t="s">
        <v>113</v>
      </c>
      <c r="O160">
        <v>1</v>
      </c>
      <c r="P160" t="s">
        <v>114</v>
      </c>
      <c r="Q160">
        <v>68</v>
      </c>
      <c r="R160" t="s">
        <v>115</v>
      </c>
      <c r="S160" t="s">
        <v>110</v>
      </c>
      <c r="T160" t="s">
        <v>116</v>
      </c>
      <c r="U160">
        <v>2000</v>
      </c>
      <c r="V160" t="s">
        <v>148</v>
      </c>
      <c r="W160">
        <v>2400</v>
      </c>
      <c r="X160" t="s">
        <v>268</v>
      </c>
      <c r="Y160">
        <v>2460</v>
      </c>
      <c r="Z160" t="s">
        <v>148</v>
      </c>
      <c r="AA160">
        <v>2461</v>
      </c>
      <c r="AB160" t="s">
        <v>270</v>
      </c>
      <c r="AC160">
        <v>0</v>
      </c>
      <c r="AD160" t="s">
        <v>53</v>
      </c>
      <c r="AE160" s="1">
        <v>795762</v>
      </c>
      <c r="AF160" s="1">
        <v>0</v>
      </c>
      <c r="AG160" s="1">
        <v>2204</v>
      </c>
      <c r="AH160" s="1">
        <v>2204</v>
      </c>
      <c r="AI160" s="1">
        <v>2204</v>
      </c>
      <c r="AJ160" s="1">
        <v>2204</v>
      </c>
      <c r="AK160" s="1">
        <v>2204</v>
      </c>
      <c r="AL160" s="1">
        <f t="shared" si="14"/>
        <v>793558</v>
      </c>
      <c r="AM160" s="1"/>
      <c r="AN160" s="1"/>
      <c r="AO160" s="1">
        <f t="shared" si="12"/>
        <v>0</v>
      </c>
      <c r="AP160" s="1">
        <f t="shared" si="13"/>
        <v>795762</v>
      </c>
      <c r="AQ160" s="1">
        <f t="shared" si="11"/>
        <v>793558</v>
      </c>
    </row>
    <row r="161" spans="1:43" x14ac:dyDescent="0.35">
      <c r="A161" t="s">
        <v>235</v>
      </c>
      <c r="B161" t="s">
        <v>240</v>
      </c>
      <c r="C161" t="s">
        <v>40</v>
      </c>
      <c r="D161" t="s">
        <v>49</v>
      </c>
      <c r="E161">
        <v>2</v>
      </c>
      <c r="F161" t="s">
        <v>105</v>
      </c>
      <c r="G161">
        <v>2.2000000000000002</v>
      </c>
      <c r="H161" t="s">
        <v>106</v>
      </c>
      <c r="I161" t="s">
        <v>117</v>
      </c>
      <c r="J161" t="s">
        <v>118</v>
      </c>
      <c r="K161" t="s">
        <v>68</v>
      </c>
      <c r="L161" t="s">
        <v>69</v>
      </c>
      <c r="M161" t="s">
        <v>119</v>
      </c>
      <c r="N161" t="s">
        <v>121</v>
      </c>
      <c r="O161">
        <v>2</v>
      </c>
      <c r="P161" t="s">
        <v>122</v>
      </c>
      <c r="Q161">
        <v>26</v>
      </c>
      <c r="R161" t="s">
        <v>123</v>
      </c>
      <c r="S161" t="s">
        <v>120</v>
      </c>
      <c r="T161" t="s">
        <v>124</v>
      </c>
      <c r="U161">
        <v>2000</v>
      </c>
      <c r="V161" t="s">
        <v>148</v>
      </c>
      <c r="W161">
        <v>2400</v>
      </c>
      <c r="X161" t="s">
        <v>268</v>
      </c>
      <c r="Y161">
        <v>2460</v>
      </c>
      <c r="Z161" t="s">
        <v>148</v>
      </c>
      <c r="AA161">
        <v>2461</v>
      </c>
      <c r="AB161" t="s">
        <v>270</v>
      </c>
      <c r="AC161">
        <v>0</v>
      </c>
      <c r="AD161" t="s">
        <v>53</v>
      </c>
      <c r="AE161" s="1">
        <v>11000000</v>
      </c>
      <c r="AF161" s="1">
        <v>12000000</v>
      </c>
      <c r="AG161" s="1">
        <v>10831416.119999999</v>
      </c>
      <c r="AH161" s="1">
        <v>10831416.119999999</v>
      </c>
      <c r="AI161" s="1">
        <v>10831416.119999999</v>
      </c>
      <c r="AJ161" s="1">
        <v>10550217.9</v>
      </c>
      <c r="AK161" s="1">
        <v>10550217.9</v>
      </c>
      <c r="AL161" s="1">
        <f t="shared" si="14"/>
        <v>168583.88000000082</v>
      </c>
      <c r="AM161" s="1"/>
      <c r="AN161" s="1"/>
      <c r="AO161" s="1">
        <f t="shared" si="12"/>
        <v>0</v>
      </c>
      <c r="AP161" s="1">
        <f t="shared" si="13"/>
        <v>11000000</v>
      </c>
      <c r="AQ161" s="1">
        <f t="shared" si="11"/>
        <v>168583.88000000082</v>
      </c>
    </row>
    <row r="162" spans="1:43" x14ac:dyDescent="0.35">
      <c r="A162" t="s">
        <v>235</v>
      </c>
      <c r="B162" t="s">
        <v>240</v>
      </c>
      <c r="C162" t="s">
        <v>40</v>
      </c>
      <c r="D162" t="s">
        <v>49</v>
      </c>
      <c r="E162">
        <v>2</v>
      </c>
      <c r="F162" t="s">
        <v>105</v>
      </c>
      <c r="G162">
        <v>2.2000000000000002</v>
      </c>
      <c r="H162" t="s">
        <v>106</v>
      </c>
      <c r="I162" t="s">
        <v>117</v>
      </c>
      <c r="J162" t="s">
        <v>118</v>
      </c>
      <c r="K162" t="s">
        <v>68</v>
      </c>
      <c r="L162" t="s">
        <v>69</v>
      </c>
      <c r="M162" t="s">
        <v>119</v>
      </c>
      <c r="N162" t="s">
        <v>121</v>
      </c>
      <c r="O162">
        <v>2</v>
      </c>
      <c r="P162" t="s">
        <v>122</v>
      </c>
      <c r="Q162">
        <v>26</v>
      </c>
      <c r="R162" t="s">
        <v>123</v>
      </c>
      <c r="S162" t="s">
        <v>120</v>
      </c>
      <c r="T162" t="s">
        <v>124</v>
      </c>
      <c r="U162">
        <v>2000</v>
      </c>
      <c r="V162" t="s">
        <v>148</v>
      </c>
      <c r="W162">
        <v>2400</v>
      </c>
      <c r="X162" t="s">
        <v>268</v>
      </c>
      <c r="Y162">
        <v>2460</v>
      </c>
      <c r="Z162" t="s">
        <v>148</v>
      </c>
      <c r="AA162">
        <v>2461</v>
      </c>
      <c r="AB162" t="s">
        <v>270</v>
      </c>
      <c r="AC162">
        <v>45</v>
      </c>
      <c r="AD162" t="s">
        <v>419</v>
      </c>
      <c r="AE162" s="1">
        <v>251000000</v>
      </c>
      <c r="AF162" s="1">
        <v>250000000</v>
      </c>
      <c r="AG162" s="1">
        <v>250893546.40000001</v>
      </c>
      <c r="AH162" s="1">
        <v>250893546.40000001</v>
      </c>
      <c r="AI162" s="1">
        <v>250893546.40000001</v>
      </c>
      <c r="AJ162" s="1">
        <v>221313743.59999999</v>
      </c>
      <c r="AK162" s="1">
        <v>221313743.59999999</v>
      </c>
      <c r="AL162" s="1">
        <f t="shared" si="14"/>
        <v>106453.59999999404</v>
      </c>
      <c r="AM162" s="1">
        <v>30000000</v>
      </c>
      <c r="AN162" s="1">
        <v>0</v>
      </c>
      <c r="AO162" s="1">
        <f t="shared" si="12"/>
        <v>30000000</v>
      </c>
      <c r="AP162" s="1">
        <f t="shared" si="13"/>
        <v>281000000</v>
      </c>
      <c r="AQ162" s="1">
        <f t="shared" si="11"/>
        <v>30106453.599999994</v>
      </c>
    </row>
    <row r="163" spans="1:43" x14ac:dyDescent="0.35">
      <c r="A163" t="s">
        <v>235</v>
      </c>
      <c r="B163" t="s">
        <v>240</v>
      </c>
      <c r="C163" t="s">
        <v>40</v>
      </c>
      <c r="D163" t="s">
        <v>49</v>
      </c>
      <c r="E163">
        <v>2</v>
      </c>
      <c r="F163" t="s">
        <v>105</v>
      </c>
      <c r="G163">
        <v>2.2999999999999998</v>
      </c>
      <c r="H163" t="s">
        <v>420</v>
      </c>
      <c r="I163" t="s">
        <v>421</v>
      </c>
      <c r="J163" t="s">
        <v>422</v>
      </c>
      <c r="K163" t="s">
        <v>68</v>
      </c>
      <c r="L163" t="s">
        <v>69</v>
      </c>
      <c r="M163" t="s">
        <v>199</v>
      </c>
      <c r="N163" t="s">
        <v>202</v>
      </c>
      <c r="O163">
        <v>2</v>
      </c>
      <c r="P163" t="s">
        <v>122</v>
      </c>
      <c r="Q163">
        <v>24</v>
      </c>
      <c r="R163" t="s">
        <v>424</v>
      </c>
      <c r="S163" t="s">
        <v>423</v>
      </c>
      <c r="T163" t="s">
        <v>425</v>
      </c>
      <c r="U163">
        <v>2000</v>
      </c>
      <c r="V163" t="s">
        <v>148</v>
      </c>
      <c r="W163">
        <v>2400</v>
      </c>
      <c r="X163" t="s">
        <v>268</v>
      </c>
      <c r="Y163">
        <v>2460</v>
      </c>
      <c r="Z163" t="s">
        <v>148</v>
      </c>
      <c r="AA163">
        <v>2461</v>
      </c>
      <c r="AB163" t="s">
        <v>270</v>
      </c>
      <c r="AC163">
        <v>0</v>
      </c>
      <c r="AD163" t="s">
        <v>53</v>
      </c>
      <c r="AE163" s="1">
        <v>50000</v>
      </c>
      <c r="AF163" s="1">
        <v>50000</v>
      </c>
      <c r="AG163" s="1">
        <v>5296.08</v>
      </c>
      <c r="AH163" s="1">
        <v>5296.08</v>
      </c>
      <c r="AI163" s="1">
        <v>5296.08</v>
      </c>
      <c r="AJ163" s="1">
        <v>5296.08</v>
      </c>
      <c r="AK163" s="1">
        <v>5296.08</v>
      </c>
      <c r="AL163" s="1">
        <f t="shared" si="14"/>
        <v>44703.92</v>
      </c>
      <c r="AM163" s="1"/>
      <c r="AN163" s="1"/>
      <c r="AO163" s="1">
        <f t="shared" si="12"/>
        <v>0</v>
      </c>
      <c r="AP163" s="1">
        <f t="shared" si="13"/>
        <v>50000</v>
      </c>
      <c r="AQ163" s="1">
        <f t="shared" si="11"/>
        <v>44703.92</v>
      </c>
    </row>
    <row r="164" spans="1:43" x14ac:dyDescent="0.35">
      <c r="A164" t="s">
        <v>235</v>
      </c>
      <c r="B164" t="s">
        <v>240</v>
      </c>
      <c r="C164" t="s">
        <v>40</v>
      </c>
      <c r="D164" t="s">
        <v>49</v>
      </c>
      <c r="E164">
        <v>2</v>
      </c>
      <c r="F164" t="s">
        <v>105</v>
      </c>
      <c r="G164">
        <v>2.7</v>
      </c>
      <c r="H164" t="s">
        <v>160</v>
      </c>
      <c r="I164" t="s">
        <v>161</v>
      </c>
      <c r="J164" t="s">
        <v>160</v>
      </c>
      <c r="K164" t="s">
        <v>162</v>
      </c>
      <c r="L164" t="s">
        <v>163</v>
      </c>
      <c r="M164" t="s">
        <v>164</v>
      </c>
      <c r="N164" t="s">
        <v>166</v>
      </c>
      <c r="O164">
        <v>0</v>
      </c>
      <c r="P164" t="s">
        <v>167</v>
      </c>
      <c r="Q164">
        <v>36</v>
      </c>
      <c r="R164" t="s">
        <v>497</v>
      </c>
      <c r="S164" t="s">
        <v>496</v>
      </c>
      <c r="T164" t="s">
        <v>498</v>
      </c>
      <c r="U164">
        <v>2000</v>
      </c>
      <c r="V164" t="s">
        <v>148</v>
      </c>
      <c r="W164">
        <v>2400</v>
      </c>
      <c r="X164" t="s">
        <v>268</v>
      </c>
      <c r="Y164">
        <v>2460</v>
      </c>
      <c r="Z164" t="s">
        <v>148</v>
      </c>
      <c r="AA164">
        <v>2461</v>
      </c>
      <c r="AB164" t="s">
        <v>270</v>
      </c>
      <c r="AC164">
        <v>0</v>
      </c>
      <c r="AD164" t="s">
        <v>53</v>
      </c>
      <c r="AE164" s="1">
        <v>5000</v>
      </c>
      <c r="AF164" s="1">
        <v>0</v>
      </c>
      <c r="AG164" s="1">
        <v>4918.84</v>
      </c>
      <c r="AH164" s="1">
        <v>0</v>
      </c>
      <c r="AI164" s="1">
        <v>0</v>
      </c>
      <c r="AJ164" s="1">
        <v>0</v>
      </c>
      <c r="AK164" s="1">
        <v>0</v>
      </c>
      <c r="AL164" s="1">
        <f t="shared" si="14"/>
        <v>81.159999999999854</v>
      </c>
      <c r="AM164" s="1"/>
      <c r="AN164" s="1"/>
      <c r="AO164" s="1">
        <f t="shared" si="12"/>
        <v>0</v>
      </c>
      <c r="AP164" s="1">
        <f t="shared" si="13"/>
        <v>5000</v>
      </c>
      <c r="AQ164" s="1">
        <f t="shared" si="11"/>
        <v>81.159999999999854</v>
      </c>
    </row>
    <row r="165" spans="1:43" x14ac:dyDescent="0.35">
      <c r="A165" t="s">
        <v>235</v>
      </c>
      <c r="B165" t="s">
        <v>240</v>
      </c>
      <c r="C165" t="s">
        <v>40</v>
      </c>
      <c r="D165" t="s">
        <v>49</v>
      </c>
      <c r="E165">
        <v>3</v>
      </c>
      <c r="F165" t="s">
        <v>174</v>
      </c>
      <c r="G165">
        <v>3.8</v>
      </c>
      <c r="H165" t="s">
        <v>175</v>
      </c>
      <c r="I165" t="s">
        <v>176</v>
      </c>
      <c r="J165" t="s">
        <v>177</v>
      </c>
      <c r="K165" t="s">
        <v>68</v>
      </c>
      <c r="L165" t="s">
        <v>69</v>
      </c>
      <c r="M165" t="s">
        <v>178</v>
      </c>
      <c r="N165" t="s">
        <v>181</v>
      </c>
      <c r="O165">
        <v>5</v>
      </c>
      <c r="P165" t="s">
        <v>56</v>
      </c>
      <c r="Q165">
        <v>55</v>
      </c>
      <c r="R165" t="s">
        <v>182</v>
      </c>
      <c r="S165" t="s">
        <v>179</v>
      </c>
      <c r="T165" t="s">
        <v>183</v>
      </c>
      <c r="U165">
        <v>2000</v>
      </c>
      <c r="V165" t="s">
        <v>148</v>
      </c>
      <c r="W165">
        <v>2400</v>
      </c>
      <c r="X165" t="s">
        <v>268</v>
      </c>
      <c r="Y165">
        <v>2460</v>
      </c>
      <c r="Z165" t="s">
        <v>148</v>
      </c>
      <c r="AA165">
        <v>2461</v>
      </c>
      <c r="AB165" t="s">
        <v>270</v>
      </c>
      <c r="AC165">
        <v>0</v>
      </c>
      <c r="AD165" t="s">
        <v>53</v>
      </c>
      <c r="AE165" s="1">
        <v>600000</v>
      </c>
      <c r="AF165" s="1">
        <v>600000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f t="shared" si="14"/>
        <v>600000</v>
      </c>
      <c r="AM165" s="1"/>
      <c r="AN165" s="1"/>
      <c r="AO165" s="1">
        <f t="shared" si="12"/>
        <v>0</v>
      </c>
      <c r="AP165" s="1">
        <f t="shared" si="13"/>
        <v>600000</v>
      </c>
      <c r="AQ165" s="1">
        <f t="shared" si="11"/>
        <v>600000</v>
      </c>
    </row>
    <row r="166" spans="1:43" x14ac:dyDescent="0.35">
      <c r="A166" t="s">
        <v>235</v>
      </c>
      <c r="B166" t="s">
        <v>240</v>
      </c>
      <c r="C166" t="s">
        <v>40</v>
      </c>
      <c r="D166" t="s">
        <v>49</v>
      </c>
      <c r="E166">
        <v>1</v>
      </c>
      <c r="F166" t="s">
        <v>41</v>
      </c>
      <c r="G166">
        <v>1.3</v>
      </c>
      <c r="H166" t="s">
        <v>42</v>
      </c>
      <c r="I166" t="s">
        <v>43</v>
      </c>
      <c r="J166" t="s">
        <v>44</v>
      </c>
      <c r="K166" t="s">
        <v>45</v>
      </c>
      <c r="L166" t="s">
        <v>46</v>
      </c>
      <c r="M166" t="s">
        <v>47</v>
      </c>
      <c r="N166" t="s">
        <v>55</v>
      </c>
      <c r="O166">
        <v>5</v>
      </c>
      <c r="P166" t="s">
        <v>56</v>
      </c>
      <c r="Q166">
        <v>5</v>
      </c>
      <c r="R166" t="s">
        <v>253</v>
      </c>
      <c r="S166" t="s">
        <v>252</v>
      </c>
      <c r="T166" t="s">
        <v>254</v>
      </c>
      <c r="U166">
        <v>2000</v>
      </c>
      <c r="V166" t="s">
        <v>148</v>
      </c>
      <c r="W166">
        <v>2400</v>
      </c>
      <c r="X166" t="s">
        <v>268</v>
      </c>
      <c r="Y166">
        <v>2470</v>
      </c>
      <c r="Z166" t="s">
        <v>148</v>
      </c>
      <c r="AA166">
        <v>2471</v>
      </c>
      <c r="AB166" t="s">
        <v>271</v>
      </c>
      <c r="AC166">
        <v>0</v>
      </c>
      <c r="AD166" t="s">
        <v>53</v>
      </c>
      <c r="AE166" s="1">
        <v>12000</v>
      </c>
      <c r="AF166" s="1">
        <v>0</v>
      </c>
      <c r="AG166" s="1">
        <v>10904</v>
      </c>
      <c r="AH166" s="1">
        <v>10904</v>
      </c>
      <c r="AI166" s="1">
        <v>10904</v>
      </c>
      <c r="AJ166" s="1">
        <v>10904</v>
      </c>
      <c r="AK166" s="1">
        <v>10904</v>
      </c>
      <c r="AL166" s="1">
        <f t="shared" si="14"/>
        <v>1096</v>
      </c>
      <c r="AM166" s="1"/>
      <c r="AN166" s="1"/>
      <c r="AO166" s="1">
        <f t="shared" si="12"/>
        <v>0</v>
      </c>
      <c r="AP166" s="1">
        <f t="shared" si="13"/>
        <v>12000</v>
      </c>
      <c r="AQ166" s="1">
        <f t="shared" si="11"/>
        <v>1096</v>
      </c>
    </row>
    <row r="167" spans="1:43" x14ac:dyDescent="0.35">
      <c r="A167" t="s">
        <v>235</v>
      </c>
      <c r="B167" t="s">
        <v>240</v>
      </c>
      <c r="C167" t="s">
        <v>40</v>
      </c>
      <c r="D167" t="s">
        <v>49</v>
      </c>
      <c r="E167">
        <v>1</v>
      </c>
      <c r="F167" t="s">
        <v>41</v>
      </c>
      <c r="G167">
        <v>1.3</v>
      </c>
      <c r="H167" t="s">
        <v>42</v>
      </c>
      <c r="I167" t="s">
        <v>43</v>
      </c>
      <c r="J167" t="s">
        <v>44</v>
      </c>
      <c r="K167" t="s">
        <v>68</v>
      </c>
      <c r="L167" t="s">
        <v>69</v>
      </c>
      <c r="M167" t="s">
        <v>70</v>
      </c>
      <c r="N167" t="s">
        <v>76</v>
      </c>
      <c r="O167">
        <v>5</v>
      </c>
      <c r="P167" t="s">
        <v>56</v>
      </c>
      <c r="Q167">
        <v>9</v>
      </c>
      <c r="R167" t="s">
        <v>146</v>
      </c>
      <c r="S167" t="s">
        <v>71</v>
      </c>
      <c r="T167" t="s">
        <v>77</v>
      </c>
      <c r="U167">
        <v>2000</v>
      </c>
      <c r="V167" t="s">
        <v>148</v>
      </c>
      <c r="W167">
        <v>2400</v>
      </c>
      <c r="X167" t="s">
        <v>268</v>
      </c>
      <c r="Y167">
        <v>2470</v>
      </c>
      <c r="Z167" t="s">
        <v>148</v>
      </c>
      <c r="AA167">
        <v>2471</v>
      </c>
      <c r="AB167" t="s">
        <v>271</v>
      </c>
      <c r="AC167">
        <v>0</v>
      </c>
      <c r="AD167" t="s">
        <v>53</v>
      </c>
      <c r="AE167" s="1">
        <v>195289</v>
      </c>
      <c r="AF167" s="1">
        <v>150000</v>
      </c>
      <c r="AG167" s="1">
        <v>190765.17</v>
      </c>
      <c r="AH167" s="1">
        <v>0</v>
      </c>
      <c r="AI167" s="1">
        <v>0</v>
      </c>
      <c r="AJ167" s="1">
        <v>0</v>
      </c>
      <c r="AK167" s="1">
        <v>0</v>
      </c>
      <c r="AL167" s="1">
        <f t="shared" si="14"/>
        <v>4523.8299999999872</v>
      </c>
      <c r="AM167" s="1"/>
      <c r="AN167" s="1"/>
      <c r="AO167" s="1">
        <f t="shared" si="12"/>
        <v>0</v>
      </c>
      <c r="AP167" s="1">
        <f t="shared" si="13"/>
        <v>195289</v>
      </c>
      <c r="AQ167" s="1">
        <f t="shared" si="11"/>
        <v>4523.8299999999872</v>
      </c>
    </row>
    <row r="168" spans="1:43" x14ac:dyDescent="0.35">
      <c r="A168" t="s">
        <v>235</v>
      </c>
      <c r="B168" t="s">
        <v>240</v>
      </c>
      <c r="C168" t="s">
        <v>40</v>
      </c>
      <c r="D168" t="s">
        <v>49</v>
      </c>
      <c r="E168">
        <v>1</v>
      </c>
      <c r="F168" t="s">
        <v>41</v>
      </c>
      <c r="G168">
        <v>1.3</v>
      </c>
      <c r="H168" t="s">
        <v>42</v>
      </c>
      <c r="I168" t="s">
        <v>43</v>
      </c>
      <c r="J168" t="s">
        <v>44</v>
      </c>
      <c r="K168" t="s">
        <v>68</v>
      </c>
      <c r="L168" t="s">
        <v>69</v>
      </c>
      <c r="M168" t="s">
        <v>119</v>
      </c>
      <c r="N168" t="s">
        <v>121</v>
      </c>
      <c r="O168">
        <v>2</v>
      </c>
      <c r="P168" t="s">
        <v>122</v>
      </c>
      <c r="Q168">
        <v>25</v>
      </c>
      <c r="R168" t="s">
        <v>368</v>
      </c>
      <c r="S168" t="s">
        <v>367</v>
      </c>
      <c r="T168" t="s">
        <v>369</v>
      </c>
      <c r="U168">
        <v>2000</v>
      </c>
      <c r="V168" t="s">
        <v>148</v>
      </c>
      <c r="W168">
        <v>2400</v>
      </c>
      <c r="X168" t="s">
        <v>268</v>
      </c>
      <c r="Y168">
        <v>2470</v>
      </c>
      <c r="Z168" t="s">
        <v>148</v>
      </c>
      <c r="AA168">
        <v>2471</v>
      </c>
      <c r="AB168" t="s">
        <v>271</v>
      </c>
      <c r="AC168">
        <v>0</v>
      </c>
      <c r="AD168" t="s">
        <v>53</v>
      </c>
      <c r="AE168" s="1">
        <v>1300000</v>
      </c>
      <c r="AF168" s="1">
        <v>1300000</v>
      </c>
      <c r="AG168" s="1">
        <v>1286416.1299999999</v>
      </c>
      <c r="AH168" s="1">
        <v>618343.13</v>
      </c>
      <c r="AI168" s="1">
        <v>197223.23</v>
      </c>
      <c r="AJ168" s="1">
        <v>51657.29</v>
      </c>
      <c r="AK168" s="1">
        <v>51657.29</v>
      </c>
      <c r="AL168" s="1">
        <f t="shared" si="14"/>
        <v>13583.870000000112</v>
      </c>
      <c r="AM168" s="1"/>
      <c r="AN168" s="1"/>
      <c r="AO168" s="1">
        <f t="shared" si="12"/>
        <v>0</v>
      </c>
      <c r="AP168" s="1">
        <f t="shared" si="13"/>
        <v>1300000</v>
      </c>
      <c r="AQ168" s="1">
        <f t="shared" si="11"/>
        <v>13583.870000000112</v>
      </c>
    </row>
    <row r="169" spans="1:43" x14ac:dyDescent="0.35">
      <c r="A169" t="s">
        <v>235</v>
      </c>
      <c r="B169" t="s">
        <v>240</v>
      </c>
      <c r="C169" t="s">
        <v>40</v>
      </c>
      <c r="D169" t="s">
        <v>49</v>
      </c>
      <c r="E169">
        <v>2</v>
      </c>
      <c r="F169" t="s">
        <v>105</v>
      </c>
      <c r="G169">
        <v>2.2000000000000002</v>
      </c>
      <c r="H169" t="s">
        <v>106</v>
      </c>
      <c r="I169" t="s">
        <v>107</v>
      </c>
      <c r="J169" t="s">
        <v>108</v>
      </c>
      <c r="K169" t="s">
        <v>68</v>
      </c>
      <c r="L169" t="s">
        <v>69</v>
      </c>
      <c r="M169" t="s">
        <v>119</v>
      </c>
      <c r="N169" t="s">
        <v>121</v>
      </c>
      <c r="O169">
        <v>1</v>
      </c>
      <c r="P169" t="s">
        <v>114</v>
      </c>
      <c r="Q169">
        <v>29</v>
      </c>
      <c r="R169" t="s">
        <v>115</v>
      </c>
      <c r="S169" t="s">
        <v>131</v>
      </c>
      <c r="T169" t="s">
        <v>132</v>
      </c>
      <c r="U169">
        <v>2000</v>
      </c>
      <c r="V169" t="s">
        <v>148</v>
      </c>
      <c r="W169">
        <v>2400</v>
      </c>
      <c r="X169" t="s">
        <v>268</v>
      </c>
      <c r="Y169">
        <v>2470</v>
      </c>
      <c r="Z169" t="s">
        <v>148</v>
      </c>
      <c r="AA169">
        <v>2471</v>
      </c>
      <c r="AB169" t="s">
        <v>271</v>
      </c>
      <c r="AC169">
        <v>0</v>
      </c>
      <c r="AD169" t="s">
        <v>53</v>
      </c>
      <c r="AE169" s="1">
        <v>422596.45</v>
      </c>
      <c r="AF169" s="1">
        <v>3000000</v>
      </c>
      <c r="AG169" s="1">
        <v>422596.45</v>
      </c>
      <c r="AH169" s="1">
        <v>393445.33</v>
      </c>
      <c r="AI169" s="1">
        <v>393445.33</v>
      </c>
      <c r="AJ169" s="1">
        <v>393445.33</v>
      </c>
      <c r="AK169" s="1">
        <v>393445.33</v>
      </c>
      <c r="AL169" s="1">
        <f t="shared" si="14"/>
        <v>0</v>
      </c>
      <c r="AM169" s="1"/>
      <c r="AN169" s="1"/>
      <c r="AO169" s="1">
        <f t="shared" si="12"/>
        <v>0</v>
      </c>
      <c r="AP169" s="1">
        <f t="shared" si="13"/>
        <v>422596.45</v>
      </c>
      <c r="AQ169" s="1">
        <f t="shared" si="11"/>
        <v>0</v>
      </c>
    </row>
    <row r="170" spans="1:43" x14ac:dyDescent="0.35">
      <c r="A170" t="s">
        <v>235</v>
      </c>
      <c r="B170" t="s">
        <v>240</v>
      </c>
      <c r="C170" t="s">
        <v>40</v>
      </c>
      <c r="D170" t="s">
        <v>49</v>
      </c>
      <c r="E170">
        <v>2</v>
      </c>
      <c r="F170" t="s">
        <v>105</v>
      </c>
      <c r="G170">
        <v>2.2000000000000002</v>
      </c>
      <c r="H170" t="s">
        <v>106</v>
      </c>
      <c r="I170" t="s">
        <v>107</v>
      </c>
      <c r="J170" t="s">
        <v>108</v>
      </c>
      <c r="K170" t="s">
        <v>68</v>
      </c>
      <c r="L170" t="s">
        <v>69</v>
      </c>
      <c r="M170" t="s">
        <v>109</v>
      </c>
      <c r="N170" t="s">
        <v>113</v>
      </c>
      <c r="O170">
        <v>1</v>
      </c>
      <c r="P170" t="s">
        <v>114</v>
      </c>
      <c r="Q170">
        <v>68</v>
      </c>
      <c r="R170" t="s">
        <v>115</v>
      </c>
      <c r="S170" t="s">
        <v>110</v>
      </c>
      <c r="T170" t="s">
        <v>116</v>
      </c>
      <c r="U170">
        <v>2000</v>
      </c>
      <c r="V170" t="s">
        <v>148</v>
      </c>
      <c r="W170">
        <v>2400</v>
      </c>
      <c r="X170" t="s">
        <v>268</v>
      </c>
      <c r="Y170">
        <v>2470</v>
      </c>
      <c r="Z170" t="s">
        <v>148</v>
      </c>
      <c r="AA170">
        <v>2471</v>
      </c>
      <c r="AB170" t="s">
        <v>271</v>
      </c>
      <c r="AC170">
        <v>0</v>
      </c>
      <c r="AD170" t="s">
        <v>53</v>
      </c>
      <c r="AE170" s="1">
        <v>2957099.04</v>
      </c>
      <c r="AF170" s="1">
        <v>0</v>
      </c>
      <c r="AG170" s="1">
        <v>2935956.12</v>
      </c>
      <c r="AH170" s="1">
        <v>2935956.12</v>
      </c>
      <c r="AI170" s="1">
        <v>9901.1200000000008</v>
      </c>
      <c r="AJ170" s="1">
        <v>9901.1200000000008</v>
      </c>
      <c r="AK170" s="1">
        <v>9901.1200000000008</v>
      </c>
      <c r="AL170" s="1">
        <f t="shared" si="14"/>
        <v>21142.919999999925</v>
      </c>
      <c r="AM170" s="1"/>
      <c r="AN170" s="1"/>
      <c r="AO170" s="1">
        <f t="shared" si="12"/>
        <v>0</v>
      </c>
      <c r="AP170" s="1">
        <f t="shared" si="13"/>
        <v>2957099.04</v>
      </c>
      <c r="AQ170" s="1">
        <f t="shared" si="11"/>
        <v>21142.919999999925</v>
      </c>
    </row>
    <row r="171" spans="1:43" x14ac:dyDescent="0.35">
      <c r="A171" t="s">
        <v>235</v>
      </c>
      <c r="B171" t="s">
        <v>240</v>
      </c>
      <c r="C171" t="s">
        <v>40</v>
      </c>
      <c r="D171" t="s">
        <v>49</v>
      </c>
      <c r="E171">
        <v>2</v>
      </c>
      <c r="F171" t="s">
        <v>105</v>
      </c>
      <c r="G171">
        <v>2.7</v>
      </c>
      <c r="H171" t="s">
        <v>160</v>
      </c>
      <c r="I171" t="s">
        <v>161</v>
      </c>
      <c r="J171" t="s">
        <v>160</v>
      </c>
      <c r="K171" t="s">
        <v>162</v>
      </c>
      <c r="L171" t="s">
        <v>163</v>
      </c>
      <c r="M171" t="s">
        <v>164</v>
      </c>
      <c r="N171" t="s">
        <v>166</v>
      </c>
      <c r="O171">
        <v>0</v>
      </c>
      <c r="P171" t="s">
        <v>167</v>
      </c>
      <c r="Q171">
        <v>36</v>
      </c>
      <c r="R171" t="s">
        <v>497</v>
      </c>
      <c r="S171" t="s">
        <v>496</v>
      </c>
      <c r="T171" t="s">
        <v>498</v>
      </c>
      <c r="U171">
        <v>2000</v>
      </c>
      <c r="V171" t="s">
        <v>148</v>
      </c>
      <c r="W171">
        <v>2400</v>
      </c>
      <c r="X171" t="s">
        <v>268</v>
      </c>
      <c r="Y171">
        <v>2470</v>
      </c>
      <c r="Z171" t="s">
        <v>148</v>
      </c>
      <c r="AA171">
        <v>2471</v>
      </c>
      <c r="AB171" t="s">
        <v>271</v>
      </c>
      <c r="AC171">
        <v>0</v>
      </c>
      <c r="AD171" t="s">
        <v>53</v>
      </c>
      <c r="AE171" s="1">
        <v>5000</v>
      </c>
      <c r="AF171" s="1">
        <v>20000</v>
      </c>
      <c r="AG171" s="1">
        <v>4230.1400000000003</v>
      </c>
      <c r="AH171" s="1">
        <v>1693.54</v>
      </c>
      <c r="AI171" s="1">
        <v>0</v>
      </c>
      <c r="AJ171" s="1">
        <v>0</v>
      </c>
      <c r="AK171" s="1">
        <v>0</v>
      </c>
      <c r="AL171" s="1">
        <f t="shared" si="14"/>
        <v>769.85999999999967</v>
      </c>
      <c r="AM171" s="1"/>
      <c r="AN171" s="1"/>
      <c r="AO171" s="1">
        <f t="shared" si="12"/>
        <v>0</v>
      </c>
      <c r="AP171" s="1">
        <f t="shared" si="13"/>
        <v>5000</v>
      </c>
      <c r="AQ171" s="1">
        <f t="shared" si="11"/>
        <v>769.85999999999967</v>
      </c>
    </row>
    <row r="172" spans="1:43" x14ac:dyDescent="0.35">
      <c r="A172" t="s">
        <v>235</v>
      </c>
      <c r="B172" t="s">
        <v>240</v>
      </c>
      <c r="C172" t="s">
        <v>40</v>
      </c>
      <c r="D172" t="s">
        <v>49</v>
      </c>
      <c r="E172">
        <v>2</v>
      </c>
      <c r="F172" t="s">
        <v>105</v>
      </c>
      <c r="G172">
        <v>2.2999999999999998</v>
      </c>
      <c r="H172" t="s">
        <v>420</v>
      </c>
      <c r="I172" t="s">
        <v>421</v>
      </c>
      <c r="J172" t="s">
        <v>422</v>
      </c>
      <c r="K172" t="s">
        <v>68</v>
      </c>
      <c r="L172" t="s">
        <v>69</v>
      </c>
      <c r="M172" t="s">
        <v>199</v>
      </c>
      <c r="N172" t="s">
        <v>202</v>
      </c>
      <c r="O172">
        <v>2</v>
      </c>
      <c r="P172" t="s">
        <v>122</v>
      </c>
      <c r="Q172">
        <v>24</v>
      </c>
      <c r="R172" t="s">
        <v>424</v>
      </c>
      <c r="S172" t="s">
        <v>423</v>
      </c>
      <c r="T172" t="s">
        <v>425</v>
      </c>
      <c r="U172">
        <v>2000</v>
      </c>
      <c r="V172" t="s">
        <v>148</v>
      </c>
      <c r="W172">
        <v>2400</v>
      </c>
      <c r="X172" t="s">
        <v>268</v>
      </c>
      <c r="Y172">
        <v>2480</v>
      </c>
      <c r="Z172" t="s">
        <v>148</v>
      </c>
      <c r="AA172">
        <v>2481</v>
      </c>
      <c r="AB172" t="s">
        <v>427</v>
      </c>
      <c r="AC172">
        <v>0</v>
      </c>
      <c r="AD172" t="s">
        <v>53</v>
      </c>
      <c r="AE172" s="1">
        <v>10000</v>
      </c>
      <c r="AF172" s="1">
        <v>10000</v>
      </c>
      <c r="AG172" s="1">
        <v>5842.05</v>
      </c>
      <c r="AH172" s="1">
        <v>5842.05</v>
      </c>
      <c r="AI172" s="1">
        <v>5842.05</v>
      </c>
      <c r="AJ172" s="1">
        <v>5842.05</v>
      </c>
      <c r="AK172" s="1">
        <v>5842.05</v>
      </c>
      <c r="AL172" s="1">
        <f t="shared" si="14"/>
        <v>4157.95</v>
      </c>
      <c r="AM172" s="1"/>
      <c r="AN172" s="1"/>
      <c r="AO172" s="1">
        <f t="shared" si="12"/>
        <v>0</v>
      </c>
      <c r="AP172" s="1">
        <f t="shared" si="13"/>
        <v>10000</v>
      </c>
      <c r="AQ172" s="1">
        <f t="shared" si="11"/>
        <v>4157.95</v>
      </c>
    </row>
    <row r="173" spans="1:43" x14ac:dyDescent="0.35">
      <c r="A173" t="s">
        <v>235</v>
      </c>
      <c r="B173" t="s">
        <v>240</v>
      </c>
      <c r="C173" t="s">
        <v>40</v>
      </c>
      <c r="D173" t="s">
        <v>49</v>
      </c>
      <c r="E173">
        <v>1</v>
      </c>
      <c r="F173" t="s">
        <v>41</v>
      </c>
      <c r="G173">
        <v>1.3</v>
      </c>
      <c r="H173" t="s">
        <v>42</v>
      </c>
      <c r="I173" t="s">
        <v>43</v>
      </c>
      <c r="J173" t="s">
        <v>44</v>
      </c>
      <c r="K173" t="s">
        <v>68</v>
      </c>
      <c r="L173" t="s">
        <v>69</v>
      </c>
      <c r="M173" t="s">
        <v>70</v>
      </c>
      <c r="N173" t="s">
        <v>76</v>
      </c>
      <c r="O173">
        <v>5</v>
      </c>
      <c r="P173" t="s">
        <v>56</v>
      </c>
      <c r="Q173">
        <v>9</v>
      </c>
      <c r="R173" t="s">
        <v>146</v>
      </c>
      <c r="S173" t="s">
        <v>71</v>
      </c>
      <c r="T173" t="s">
        <v>77</v>
      </c>
      <c r="U173">
        <v>2000</v>
      </c>
      <c r="V173" t="s">
        <v>148</v>
      </c>
      <c r="W173">
        <v>2400</v>
      </c>
      <c r="X173" t="s">
        <v>268</v>
      </c>
      <c r="Y173">
        <v>2490</v>
      </c>
      <c r="Z173" t="s">
        <v>148</v>
      </c>
      <c r="AA173">
        <v>2491</v>
      </c>
      <c r="AB173" t="s">
        <v>319</v>
      </c>
      <c r="AC173">
        <v>0</v>
      </c>
      <c r="AD173" t="s">
        <v>53</v>
      </c>
      <c r="AE173" s="1">
        <v>491743.77</v>
      </c>
      <c r="AF173" s="1">
        <v>200000</v>
      </c>
      <c r="AG173" s="1">
        <v>491743.77</v>
      </c>
      <c r="AH173" s="1">
        <v>12260.8</v>
      </c>
      <c r="AI173" s="1">
        <v>12260.8</v>
      </c>
      <c r="AJ173" s="1">
        <v>12260.8</v>
      </c>
      <c r="AK173" s="1">
        <v>12260.8</v>
      </c>
      <c r="AL173" s="1">
        <f t="shared" ref="AL173:AL204" si="15">AE173-AG173</f>
        <v>0</v>
      </c>
      <c r="AM173" s="1"/>
      <c r="AN173" s="1"/>
      <c r="AO173" s="1">
        <f t="shared" si="12"/>
        <v>0</v>
      </c>
      <c r="AP173" s="1">
        <f t="shared" si="13"/>
        <v>491743.77</v>
      </c>
      <c r="AQ173" s="1">
        <f t="shared" si="11"/>
        <v>0</v>
      </c>
    </row>
    <row r="174" spans="1:43" x14ac:dyDescent="0.35">
      <c r="A174" t="s">
        <v>235</v>
      </c>
      <c r="B174" t="s">
        <v>240</v>
      </c>
      <c r="C174" t="s">
        <v>40</v>
      </c>
      <c r="D174" t="s">
        <v>49</v>
      </c>
      <c r="E174">
        <v>1</v>
      </c>
      <c r="F174" t="s">
        <v>41</v>
      </c>
      <c r="G174">
        <v>1.3</v>
      </c>
      <c r="H174" t="s">
        <v>42</v>
      </c>
      <c r="I174" t="s">
        <v>43</v>
      </c>
      <c r="J174" t="s">
        <v>44</v>
      </c>
      <c r="K174" t="s">
        <v>68</v>
      </c>
      <c r="L174" t="s">
        <v>69</v>
      </c>
      <c r="M174" t="s">
        <v>119</v>
      </c>
      <c r="N174" t="s">
        <v>121</v>
      </c>
      <c r="O174">
        <v>2</v>
      </c>
      <c r="P174" t="s">
        <v>122</v>
      </c>
      <c r="Q174">
        <v>25</v>
      </c>
      <c r="R174" t="s">
        <v>368</v>
      </c>
      <c r="S174" t="s">
        <v>367</v>
      </c>
      <c r="T174" t="s">
        <v>369</v>
      </c>
      <c r="U174">
        <v>2000</v>
      </c>
      <c r="V174" t="s">
        <v>148</v>
      </c>
      <c r="W174">
        <v>2400</v>
      </c>
      <c r="X174" t="s">
        <v>268</v>
      </c>
      <c r="Y174">
        <v>2490</v>
      </c>
      <c r="Z174" t="s">
        <v>148</v>
      </c>
      <c r="AA174">
        <v>2491</v>
      </c>
      <c r="AB174" t="s">
        <v>319</v>
      </c>
      <c r="AC174">
        <v>0</v>
      </c>
      <c r="AD174" t="s">
        <v>53</v>
      </c>
      <c r="AE174" s="1">
        <v>10633388.51</v>
      </c>
      <c r="AF174" s="1">
        <v>6500000</v>
      </c>
      <c r="AG174" s="1">
        <v>10476196.91</v>
      </c>
      <c r="AH174" s="1">
        <v>5897875</v>
      </c>
      <c r="AI174" s="1">
        <v>5751280</v>
      </c>
      <c r="AJ174" s="1">
        <v>5751280</v>
      </c>
      <c r="AK174" s="1">
        <v>5751280</v>
      </c>
      <c r="AL174" s="1">
        <f t="shared" si="15"/>
        <v>157191.59999999963</v>
      </c>
      <c r="AM174" s="1">
        <v>0</v>
      </c>
      <c r="AN174" s="1">
        <v>134125</v>
      </c>
      <c r="AO174" s="1">
        <f t="shared" si="12"/>
        <v>-134125</v>
      </c>
      <c r="AP174" s="1">
        <f t="shared" si="13"/>
        <v>10499263.51</v>
      </c>
      <c r="AQ174" s="1">
        <f t="shared" si="11"/>
        <v>23066.599999999627</v>
      </c>
    </row>
    <row r="175" spans="1:43" x14ac:dyDescent="0.35">
      <c r="A175" t="s">
        <v>235</v>
      </c>
      <c r="B175" t="s">
        <v>240</v>
      </c>
      <c r="C175" t="s">
        <v>40</v>
      </c>
      <c r="D175" t="s">
        <v>49</v>
      </c>
      <c r="E175">
        <v>2</v>
      </c>
      <c r="F175" t="s">
        <v>105</v>
      </c>
      <c r="G175">
        <v>2.2000000000000002</v>
      </c>
      <c r="H175" t="s">
        <v>106</v>
      </c>
      <c r="I175" t="s">
        <v>107</v>
      </c>
      <c r="J175" t="s">
        <v>108</v>
      </c>
      <c r="K175" t="s">
        <v>68</v>
      </c>
      <c r="L175" t="s">
        <v>69</v>
      </c>
      <c r="M175" t="s">
        <v>119</v>
      </c>
      <c r="N175" t="s">
        <v>121</v>
      </c>
      <c r="O175">
        <v>1</v>
      </c>
      <c r="P175" t="s">
        <v>114</v>
      </c>
      <c r="Q175">
        <v>29</v>
      </c>
      <c r="R175" t="s">
        <v>115</v>
      </c>
      <c r="S175" t="s">
        <v>131</v>
      </c>
      <c r="T175" t="s">
        <v>132</v>
      </c>
      <c r="U175">
        <v>2000</v>
      </c>
      <c r="V175" t="s">
        <v>148</v>
      </c>
      <c r="W175">
        <v>2400</v>
      </c>
      <c r="X175" t="s">
        <v>268</v>
      </c>
      <c r="Y175">
        <v>2490</v>
      </c>
      <c r="Z175" t="s">
        <v>148</v>
      </c>
      <c r="AA175">
        <v>2491</v>
      </c>
      <c r="AB175" t="s">
        <v>319</v>
      </c>
      <c r="AC175">
        <v>0</v>
      </c>
      <c r="AD175" t="s">
        <v>53</v>
      </c>
      <c r="AE175" s="1">
        <v>0</v>
      </c>
      <c r="AF175" s="1">
        <v>9000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f t="shared" si="15"/>
        <v>0</v>
      </c>
      <c r="AM175" s="1"/>
      <c r="AN175" s="1"/>
      <c r="AO175" s="1">
        <f t="shared" si="12"/>
        <v>0</v>
      </c>
      <c r="AP175" s="1">
        <f t="shared" si="13"/>
        <v>0</v>
      </c>
      <c r="AQ175" s="1">
        <f t="shared" si="11"/>
        <v>0</v>
      </c>
    </row>
    <row r="176" spans="1:43" x14ac:dyDescent="0.35">
      <c r="A176" t="s">
        <v>235</v>
      </c>
      <c r="B176" t="s">
        <v>240</v>
      </c>
      <c r="C176" t="s">
        <v>40</v>
      </c>
      <c r="D176" t="s">
        <v>49</v>
      </c>
      <c r="E176">
        <v>2</v>
      </c>
      <c r="F176" t="s">
        <v>105</v>
      </c>
      <c r="G176">
        <v>2.2999999999999998</v>
      </c>
      <c r="H176" t="s">
        <v>420</v>
      </c>
      <c r="I176" t="s">
        <v>421</v>
      </c>
      <c r="J176" t="s">
        <v>422</v>
      </c>
      <c r="K176" t="s">
        <v>68</v>
      </c>
      <c r="L176" t="s">
        <v>69</v>
      </c>
      <c r="M176" t="s">
        <v>199</v>
      </c>
      <c r="N176" t="s">
        <v>202</v>
      </c>
      <c r="O176">
        <v>2</v>
      </c>
      <c r="P176" t="s">
        <v>122</v>
      </c>
      <c r="Q176">
        <v>24</v>
      </c>
      <c r="R176" t="s">
        <v>424</v>
      </c>
      <c r="S176" t="s">
        <v>423</v>
      </c>
      <c r="T176" t="s">
        <v>425</v>
      </c>
      <c r="U176">
        <v>2000</v>
      </c>
      <c r="V176" t="s">
        <v>148</v>
      </c>
      <c r="W176">
        <v>2400</v>
      </c>
      <c r="X176" t="s">
        <v>268</v>
      </c>
      <c r="Y176">
        <v>2490</v>
      </c>
      <c r="Z176" t="s">
        <v>148</v>
      </c>
      <c r="AA176">
        <v>2491</v>
      </c>
      <c r="AB176" t="s">
        <v>319</v>
      </c>
      <c r="AC176">
        <v>0</v>
      </c>
      <c r="AD176" t="s">
        <v>53</v>
      </c>
      <c r="AE176" s="1">
        <v>100000</v>
      </c>
      <c r="AF176" s="1">
        <v>100000</v>
      </c>
      <c r="AG176" s="1">
        <v>11234.03</v>
      </c>
      <c r="AH176" s="1">
        <v>11234.03</v>
      </c>
      <c r="AI176" s="1">
        <v>11234.03</v>
      </c>
      <c r="AJ176" s="1">
        <v>11234.03</v>
      </c>
      <c r="AK176" s="1">
        <v>11234.03</v>
      </c>
      <c r="AL176" s="1">
        <f t="shared" si="15"/>
        <v>88765.97</v>
      </c>
      <c r="AM176" s="1"/>
      <c r="AN176" s="1"/>
      <c r="AO176" s="1">
        <f t="shared" si="12"/>
        <v>0</v>
      </c>
      <c r="AP176" s="1">
        <f t="shared" si="13"/>
        <v>100000</v>
      </c>
      <c r="AQ176" s="1">
        <f t="shared" si="11"/>
        <v>88765.97</v>
      </c>
    </row>
    <row r="177" spans="1:43" x14ac:dyDescent="0.35">
      <c r="A177" t="s">
        <v>235</v>
      </c>
      <c r="B177" t="s">
        <v>240</v>
      </c>
      <c r="C177" t="s">
        <v>40</v>
      </c>
      <c r="D177" t="s">
        <v>49</v>
      </c>
      <c r="E177">
        <v>2</v>
      </c>
      <c r="F177" t="s">
        <v>105</v>
      </c>
      <c r="G177">
        <v>2.5</v>
      </c>
      <c r="H177" t="s">
        <v>448</v>
      </c>
      <c r="I177" t="s">
        <v>449</v>
      </c>
      <c r="J177" t="s">
        <v>450</v>
      </c>
      <c r="K177" t="s">
        <v>451</v>
      </c>
      <c r="L177" t="s">
        <v>452</v>
      </c>
      <c r="M177" t="s">
        <v>164</v>
      </c>
      <c r="N177" t="s">
        <v>166</v>
      </c>
      <c r="O177">
        <v>0</v>
      </c>
      <c r="P177" t="s">
        <v>167</v>
      </c>
      <c r="Q177">
        <v>40</v>
      </c>
      <c r="R177" t="s">
        <v>454</v>
      </c>
      <c r="S177" t="s">
        <v>453</v>
      </c>
      <c r="T177" t="s">
        <v>455</v>
      </c>
      <c r="U177">
        <v>2000</v>
      </c>
      <c r="V177" t="s">
        <v>148</v>
      </c>
      <c r="W177">
        <v>2400</v>
      </c>
      <c r="X177" t="s">
        <v>268</v>
      </c>
      <c r="Y177">
        <v>2490</v>
      </c>
      <c r="Z177" t="s">
        <v>148</v>
      </c>
      <c r="AA177">
        <v>2491</v>
      </c>
      <c r="AB177" t="s">
        <v>319</v>
      </c>
      <c r="AC177">
        <v>0</v>
      </c>
      <c r="AD177" t="s">
        <v>53</v>
      </c>
      <c r="AE177" s="1">
        <v>250000</v>
      </c>
      <c r="AF177" s="1">
        <v>0</v>
      </c>
      <c r="AG177" s="1">
        <v>197016.95</v>
      </c>
      <c r="AH177" s="1">
        <v>0</v>
      </c>
      <c r="AI177" s="1">
        <v>0</v>
      </c>
      <c r="AJ177" s="1">
        <v>0</v>
      </c>
      <c r="AK177" s="1">
        <v>0</v>
      </c>
      <c r="AL177" s="1">
        <f t="shared" si="15"/>
        <v>52983.049999999988</v>
      </c>
      <c r="AM177" s="1"/>
      <c r="AN177" s="1"/>
      <c r="AO177" s="1">
        <f t="shared" si="12"/>
        <v>0</v>
      </c>
      <c r="AP177" s="1">
        <f t="shared" si="13"/>
        <v>250000</v>
      </c>
      <c r="AQ177" s="1">
        <f t="shared" si="11"/>
        <v>52983.049999999988</v>
      </c>
    </row>
    <row r="178" spans="1:43" x14ac:dyDescent="0.35">
      <c r="A178" t="s">
        <v>235</v>
      </c>
      <c r="B178" t="s">
        <v>240</v>
      </c>
      <c r="C178" t="s">
        <v>40</v>
      </c>
      <c r="D178" t="s">
        <v>49</v>
      </c>
      <c r="E178">
        <v>2</v>
      </c>
      <c r="F178" t="s">
        <v>105</v>
      </c>
      <c r="G178">
        <v>2.7</v>
      </c>
      <c r="H178" t="s">
        <v>160</v>
      </c>
      <c r="I178" t="s">
        <v>161</v>
      </c>
      <c r="J178" t="s">
        <v>160</v>
      </c>
      <c r="K178" t="s">
        <v>451</v>
      </c>
      <c r="L178" t="s">
        <v>452</v>
      </c>
      <c r="M178" t="s">
        <v>164</v>
      </c>
      <c r="N178" t="s">
        <v>166</v>
      </c>
      <c r="O178">
        <v>0</v>
      </c>
      <c r="P178" t="s">
        <v>167</v>
      </c>
      <c r="Q178">
        <v>41</v>
      </c>
      <c r="R178" t="s">
        <v>486</v>
      </c>
      <c r="S178" t="s">
        <v>453</v>
      </c>
      <c r="T178" t="s">
        <v>455</v>
      </c>
      <c r="U178">
        <v>2000</v>
      </c>
      <c r="V178" t="s">
        <v>148</v>
      </c>
      <c r="W178">
        <v>2400</v>
      </c>
      <c r="X178" t="s">
        <v>268</v>
      </c>
      <c r="Y178">
        <v>2490</v>
      </c>
      <c r="Z178" t="s">
        <v>148</v>
      </c>
      <c r="AA178">
        <v>2491</v>
      </c>
      <c r="AB178" t="s">
        <v>319</v>
      </c>
      <c r="AC178">
        <v>0</v>
      </c>
      <c r="AD178" t="s">
        <v>53</v>
      </c>
      <c r="AE178" s="1">
        <v>7132500</v>
      </c>
      <c r="AF178" s="1">
        <v>0</v>
      </c>
      <c r="AG178" s="1">
        <v>6367428.3899999997</v>
      </c>
      <c r="AH178" s="1">
        <v>0</v>
      </c>
      <c r="AI178" s="1">
        <v>0</v>
      </c>
      <c r="AJ178" s="1">
        <v>0</v>
      </c>
      <c r="AK178" s="1">
        <v>0</v>
      </c>
      <c r="AL178" s="1">
        <f t="shared" si="15"/>
        <v>765071.61000000034</v>
      </c>
      <c r="AM178" s="1"/>
      <c r="AN178" s="1"/>
      <c r="AO178" s="1">
        <f t="shared" si="12"/>
        <v>0</v>
      </c>
      <c r="AP178" s="1">
        <f t="shared" si="13"/>
        <v>7132500</v>
      </c>
      <c r="AQ178" s="1">
        <f t="shared" si="11"/>
        <v>765071.61000000034</v>
      </c>
    </row>
    <row r="179" spans="1:43" x14ac:dyDescent="0.35">
      <c r="A179" t="s">
        <v>235</v>
      </c>
      <c r="B179" t="s">
        <v>240</v>
      </c>
      <c r="C179" t="s">
        <v>40</v>
      </c>
      <c r="D179" t="s">
        <v>49</v>
      </c>
      <c r="E179">
        <v>2</v>
      </c>
      <c r="F179" t="s">
        <v>105</v>
      </c>
      <c r="G179">
        <v>2.7</v>
      </c>
      <c r="H179" t="s">
        <v>160</v>
      </c>
      <c r="I179" t="s">
        <v>161</v>
      </c>
      <c r="J179" t="s">
        <v>160</v>
      </c>
      <c r="K179" t="s">
        <v>162</v>
      </c>
      <c r="L179" t="s">
        <v>163</v>
      </c>
      <c r="M179" t="s">
        <v>164</v>
      </c>
      <c r="N179" t="s">
        <v>166</v>
      </c>
      <c r="O179">
        <v>0</v>
      </c>
      <c r="P179" t="s">
        <v>167</v>
      </c>
      <c r="Q179">
        <v>36</v>
      </c>
      <c r="R179" t="s">
        <v>497</v>
      </c>
      <c r="S179" t="s">
        <v>496</v>
      </c>
      <c r="T179" t="s">
        <v>498</v>
      </c>
      <c r="U179">
        <v>2000</v>
      </c>
      <c r="V179" t="s">
        <v>148</v>
      </c>
      <c r="W179">
        <v>2400</v>
      </c>
      <c r="X179" t="s">
        <v>268</v>
      </c>
      <c r="Y179">
        <v>2490</v>
      </c>
      <c r="Z179" t="s">
        <v>148</v>
      </c>
      <c r="AA179">
        <v>2491</v>
      </c>
      <c r="AB179" t="s">
        <v>319</v>
      </c>
      <c r="AC179">
        <v>0</v>
      </c>
      <c r="AD179" t="s">
        <v>53</v>
      </c>
      <c r="AE179" s="1">
        <v>0</v>
      </c>
      <c r="AF179" s="1">
        <v>260000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f t="shared" si="15"/>
        <v>0</v>
      </c>
      <c r="AM179" s="1"/>
      <c r="AN179" s="1"/>
      <c r="AO179" s="1">
        <f t="shared" si="12"/>
        <v>0</v>
      </c>
      <c r="AP179" s="1">
        <f t="shared" si="13"/>
        <v>0</v>
      </c>
      <c r="AQ179" s="1">
        <f t="shared" si="11"/>
        <v>0</v>
      </c>
    </row>
    <row r="180" spans="1:43" x14ac:dyDescent="0.35">
      <c r="A180" t="s">
        <v>235</v>
      </c>
      <c r="B180" t="s">
        <v>240</v>
      </c>
      <c r="C180" t="s">
        <v>40</v>
      </c>
      <c r="D180" t="s">
        <v>49</v>
      </c>
      <c r="E180">
        <v>3</v>
      </c>
      <c r="F180" t="s">
        <v>174</v>
      </c>
      <c r="G180">
        <v>3.8</v>
      </c>
      <c r="H180" t="s">
        <v>175</v>
      </c>
      <c r="I180" t="s">
        <v>176</v>
      </c>
      <c r="J180" t="s">
        <v>177</v>
      </c>
      <c r="K180" t="s">
        <v>68</v>
      </c>
      <c r="L180" t="s">
        <v>69</v>
      </c>
      <c r="M180" t="s">
        <v>178</v>
      </c>
      <c r="N180" t="s">
        <v>181</v>
      </c>
      <c r="O180">
        <v>5</v>
      </c>
      <c r="P180" t="s">
        <v>56</v>
      </c>
      <c r="Q180">
        <v>55</v>
      </c>
      <c r="R180" t="s">
        <v>182</v>
      </c>
      <c r="S180" t="s">
        <v>179</v>
      </c>
      <c r="T180" t="s">
        <v>183</v>
      </c>
      <c r="U180">
        <v>2000</v>
      </c>
      <c r="V180" t="s">
        <v>148</v>
      </c>
      <c r="W180">
        <v>2400</v>
      </c>
      <c r="X180" t="s">
        <v>268</v>
      </c>
      <c r="Y180">
        <v>2490</v>
      </c>
      <c r="Z180" t="s">
        <v>148</v>
      </c>
      <c r="AA180">
        <v>2491</v>
      </c>
      <c r="AB180" t="s">
        <v>319</v>
      </c>
      <c r="AC180">
        <v>0</v>
      </c>
      <c r="AD180" t="s">
        <v>53</v>
      </c>
      <c r="AE180" s="1">
        <v>500000</v>
      </c>
      <c r="AF180" s="1">
        <v>1000000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f t="shared" si="15"/>
        <v>500000</v>
      </c>
      <c r="AM180" s="1"/>
      <c r="AN180" s="1"/>
      <c r="AO180" s="1">
        <f t="shared" si="12"/>
        <v>0</v>
      </c>
      <c r="AP180" s="1">
        <f t="shared" si="13"/>
        <v>500000</v>
      </c>
      <c r="AQ180" s="1">
        <f t="shared" si="11"/>
        <v>500000</v>
      </c>
    </row>
    <row r="181" spans="1:43" x14ac:dyDescent="0.35">
      <c r="A181" t="s">
        <v>235</v>
      </c>
      <c r="B181" t="s">
        <v>240</v>
      </c>
      <c r="C181" t="s">
        <v>40</v>
      </c>
      <c r="D181" t="s">
        <v>49</v>
      </c>
      <c r="E181">
        <v>2</v>
      </c>
      <c r="F181" t="s">
        <v>105</v>
      </c>
      <c r="G181">
        <v>2.2000000000000002</v>
      </c>
      <c r="H181" t="s">
        <v>106</v>
      </c>
      <c r="I181" t="s">
        <v>107</v>
      </c>
      <c r="J181" t="s">
        <v>108</v>
      </c>
      <c r="K181" t="s">
        <v>68</v>
      </c>
      <c r="L181" t="s">
        <v>69</v>
      </c>
      <c r="M181" t="s">
        <v>119</v>
      </c>
      <c r="N181" t="s">
        <v>121</v>
      </c>
      <c r="O181">
        <v>1</v>
      </c>
      <c r="P181" t="s">
        <v>114</v>
      </c>
      <c r="Q181">
        <v>29</v>
      </c>
      <c r="R181" t="s">
        <v>115</v>
      </c>
      <c r="S181" t="s">
        <v>131</v>
      </c>
      <c r="T181" t="s">
        <v>132</v>
      </c>
      <c r="U181">
        <v>2000</v>
      </c>
      <c r="V181" t="s">
        <v>148</v>
      </c>
      <c r="W181">
        <v>2500</v>
      </c>
      <c r="X181" t="s">
        <v>272</v>
      </c>
      <c r="Y181">
        <v>2510</v>
      </c>
      <c r="Z181" t="s">
        <v>148</v>
      </c>
      <c r="AA181">
        <v>2511</v>
      </c>
      <c r="AB181" t="s">
        <v>409</v>
      </c>
      <c r="AC181">
        <v>0</v>
      </c>
      <c r="AD181" t="s">
        <v>53</v>
      </c>
      <c r="AE181" s="1">
        <v>2195010</v>
      </c>
      <c r="AF181" s="1">
        <v>2500000</v>
      </c>
      <c r="AG181" s="1">
        <v>2195010</v>
      </c>
      <c r="AH181" s="1">
        <v>2195010</v>
      </c>
      <c r="AI181" s="1">
        <v>515953.5</v>
      </c>
      <c r="AJ181" s="1">
        <v>515953.5</v>
      </c>
      <c r="AK181" s="1">
        <v>515953.5</v>
      </c>
      <c r="AL181" s="1">
        <f t="shared" si="15"/>
        <v>0</v>
      </c>
      <c r="AM181" s="1"/>
      <c r="AN181" s="1"/>
      <c r="AO181" s="1">
        <f t="shared" si="12"/>
        <v>0</v>
      </c>
      <c r="AP181" s="1">
        <f t="shared" si="13"/>
        <v>2195010</v>
      </c>
      <c r="AQ181" s="1">
        <f t="shared" si="11"/>
        <v>0</v>
      </c>
    </row>
    <row r="182" spans="1:43" x14ac:dyDescent="0.35">
      <c r="A182" t="s">
        <v>235</v>
      </c>
      <c r="B182" t="s">
        <v>240</v>
      </c>
      <c r="C182" t="s">
        <v>40</v>
      </c>
      <c r="D182" t="s">
        <v>49</v>
      </c>
      <c r="E182">
        <v>2</v>
      </c>
      <c r="F182" t="s">
        <v>105</v>
      </c>
      <c r="G182">
        <v>2.2000000000000002</v>
      </c>
      <c r="H182" t="s">
        <v>106</v>
      </c>
      <c r="I182" t="s">
        <v>107</v>
      </c>
      <c r="J182" t="s">
        <v>108</v>
      </c>
      <c r="K182" t="s">
        <v>68</v>
      </c>
      <c r="L182" t="s">
        <v>69</v>
      </c>
      <c r="M182" t="s">
        <v>109</v>
      </c>
      <c r="N182" t="s">
        <v>113</v>
      </c>
      <c r="O182">
        <v>1</v>
      </c>
      <c r="P182" t="s">
        <v>114</v>
      </c>
      <c r="Q182">
        <v>63</v>
      </c>
      <c r="R182" t="s">
        <v>416</v>
      </c>
      <c r="S182" t="s">
        <v>414</v>
      </c>
      <c r="T182" t="s">
        <v>417</v>
      </c>
      <c r="U182">
        <v>2000</v>
      </c>
      <c r="V182" t="s">
        <v>148</v>
      </c>
      <c r="W182">
        <v>2500</v>
      </c>
      <c r="X182" t="s">
        <v>272</v>
      </c>
      <c r="Y182">
        <v>2510</v>
      </c>
      <c r="Z182" t="s">
        <v>148</v>
      </c>
      <c r="AA182">
        <v>2511</v>
      </c>
      <c r="AB182" t="s">
        <v>409</v>
      </c>
      <c r="AC182">
        <v>0</v>
      </c>
      <c r="AD182" t="s">
        <v>53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f t="shared" si="15"/>
        <v>0</v>
      </c>
      <c r="AM182" s="1"/>
      <c r="AN182" s="1"/>
      <c r="AO182" s="1">
        <f t="shared" si="12"/>
        <v>0</v>
      </c>
      <c r="AP182" s="1">
        <f t="shared" si="13"/>
        <v>0</v>
      </c>
      <c r="AQ182" s="1">
        <f t="shared" si="11"/>
        <v>0</v>
      </c>
    </row>
    <row r="183" spans="1:43" x14ac:dyDescent="0.35">
      <c r="A183" t="s">
        <v>235</v>
      </c>
      <c r="B183" t="s">
        <v>240</v>
      </c>
      <c r="C183" t="s">
        <v>40</v>
      </c>
      <c r="D183" t="s">
        <v>49</v>
      </c>
      <c r="E183">
        <v>1</v>
      </c>
      <c r="F183" t="s">
        <v>41</v>
      </c>
      <c r="G183">
        <v>1.3</v>
      </c>
      <c r="H183" t="s">
        <v>42</v>
      </c>
      <c r="I183" t="s">
        <v>43</v>
      </c>
      <c r="J183" t="s">
        <v>44</v>
      </c>
      <c r="K183" t="s">
        <v>68</v>
      </c>
      <c r="L183" t="s">
        <v>69</v>
      </c>
      <c r="M183" t="s">
        <v>70</v>
      </c>
      <c r="N183" t="s">
        <v>76</v>
      </c>
      <c r="O183">
        <v>5</v>
      </c>
      <c r="P183" t="s">
        <v>56</v>
      </c>
      <c r="Q183">
        <v>9</v>
      </c>
      <c r="R183" t="s">
        <v>146</v>
      </c>
      <c r="S183" t="s">
        <v>71</v>
      </c>
      <c r="T183" t="s">
        <v>77</v>
      </c>
      <c r="U183">
        <v>2000</v>
      </c>
      <c r="V183" t="s">
        <v>148</v>
      </c>
      <c r="W183">
        <v>2500</v>
      </c>
      <c r="X183" t="s">
        <v>272</v>
      </c>
      <c r="Y183">
        <v>2520</v>
      </c>
      <c r="Z183" t="s">
        <v>148</v>
      </c>
      <c r="AA183">
        <v>2521</v>
      </c>
      <c r="AB183" t="s">
        <v>320</v>
      </c>
      <c r="AC183">
        <v>0</v>
      </c>
      <c r="AD183" t="s">
        <v>53</v>
      </c>
      <c r="AE183" s="1">
        <v>380</v>
      </c>
      <c r="AF183" s="1">
        <v>50000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f t="shared" si="15"/>
        <v>380</v>
      </c>
      <c r="AM183" s="1"/>
      <c r="AN183" s="1"/>
      <c r="AO183" s="1">
        <f t="shared" si="12"/>
        <v>0</v>
      </c>
      <c r="AP183" s="1">
        <f t="shared" si="13"/>
        <v>380</v>
      </c>
      <c r="AQ183" s="1">
        <f t="shared" si="11"/>
        <v>380</v>
      </c>
    </row>
    <row r="184" spans="1:43" x14ac:dyDescent="0.35">
      <c r="A184" t="s">
        <v>235</v>
      </c>
      <c r="B184" t="s">
        <v>240</v>
      </c>
      <c r="C184" t="s">
        <v>40</v>
      </c>
      <c r="D184" t="s">
        <v>49</v>
      </c>
      <c r="E184">
        <v>1</v>
      </c>
      <c r="F184" t="s">
        <v>41</v>
      </c>
      <c r="G184">
        <v>1.3</v>
      </c>
      <c r="H184" t="s">
        <v>42</v>
      </c>
      <c r="I184" t="s">
        <v>43</v>
      </c>
      <c r="J184" t="s">
        <v>44</v>
      </c>
      <c r="K184" t="s">
        <v>68</v>
      </c>
      <c r="L184" t="s">
        <v>69</v>
      </c>
      <c r="M184" t="s">
        <v>119</v>
      </c>
      <c r="N184" t="s">
        <v>121</v>
      </c>
      <c r="O184">
        <v>2</v>
      </c>
      <c r="P184" t="s">
        <v>122</v>
      </c>
      <c r="Q184">
        <v>25</v>
      </c>
      <c r="R184" t="s">
        <v>368</v>
      </c>
      <c r="S184" t="s">
        <v>367</v>
      </c>
      <c r="T184" t="s">
        <v>369</v>
      </c>
      <c r="U184">
        <v>2000</v>
      </c>
      <c r="V184" t="s">
        <v>148</v>
      </c>
      <c r="W184">
        <v>2500</v>
      </c>
      <c r="X184" t="s">
        <v>272</v>
      </c>
      <c r="Y184">
        <v>2520</v>
      </c>
      <c r="Z184" t="s">
        <v>148</v>
      </c>
      <c r="AA184">
        <v>2521</v>
      </c>
      <c r="AB184" t="s">
        <v>320</v>
      </c>
      <c r="AC184">
        <v>0</v>
      </c>
      <c r="AD184" t="s">
        <v>53</v>
      </c>
      <c r="AE184" s="1">
        <v>200000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f t="shared" si="15"/>
        <v>200000</v>
      </c>
      <c r="AM184" s="1">
        <v>0</v>
      </c>
      <c r="AN184" s="1">
        <v>200000</v>
      </c>
      <c r="AO184" s="1">
        <f t="shared" si="12"/>
        <v>-200000</v>
      </c>
      <c r="AP184" s="1">
        <f t="shared" si="13"/>
        <v>0</v>
      </c>
      <c r="AQ184" s="1">
        <f t="shared" si="11"/>
        <v>0</v>
      </c>
    </row>
    <row r="185" spans="1:43" x14ac:dyDescent="0.35">
      <c r="A185" t="s">
        <v>235</v>
      </c>
      <c r="B185" t="s">
        <v>240</v>
      </c>
      <c r="C185" t="s">
        <v>40</v>
      </c>
      <c r="D185" t="s">
        <v>49</v>
      </c>
      <c r="E185">
        <v>1</v>
      </c>
      <c r="F185" t="s">
        <v>41</v>
      </c>
      <c r="G185">
        <v>1.3</v>
      </c>
      <c r="H185" t="s">
        <v>42</v>
      </c>
      <c r="I185" t="s">
        <v>43</v>
      </c>
      <c r="J185" t="s">
        <v>44</v>
      </c>
      <c r="K185" t="s">
        <v>68</v>
      </c>
      <c r="L185" t="s">
        <v>69</v>
      </c>
      <c r="M185" t="s">
        <v>119</v>
      </c>
      <c r="N185" t="s">
        <v>121</v>
      </c>
      <c r="O185">
        <v>2</v>
      </c>
      <c r="P185" t="s">
        <v>122</v>
      </c>
      <c r="Q185">
        <v>28</v>
      </c>
      <c r="R185" t="s">
        <v>375</v>
      </c>
      <c r="S185" t="s">
        <v>373</v>
      </c>
      <c r="T185" t="s">
        <v>376</v>
      </c>
      <c r="U185">
        <v>2000</v>
      </c>
      <c r="V185" t="s">
        <v>148</v>
      </c>
      <c r="W185">
        <v>2500</v>
      </c>
      <c r="X185" t="s">
        <v>272</v>
      </c>
      <c r="Y185">
        <v>2520</v>
      </c>
      <c r="Z185" t="s">
        <v>148</v>
      </c>
      <c r="AA185">
        <v>2521</v>
      </c>
      <c r="AB185" t="s">
        <v>320</v>
      </c>
      <c r="AC185">
        <v>0</v>
      </c>
      <c r="AD185" t="s">
        <v>53</v>
      </c>
      <c r="AE185" s="1">
        <v>50000</v>
      </c>
      <c r="AF185" s="1">
        <v>50000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f t="shared" si="15"/>
        <v>50000</v>
      </c>
      <c r="AM185" s="1"/>
      <c r="AN185" s="1"/>
      <c r="AO185" s="1">
        <f t="shared" si="12"/>
        <v>0</v>
      </c>
      <c r="AP185" s="1">
        <f t="shared" si="13"/>
        <v>50000</v>
      </c>
      <c r="AQ185" s="1">
        <f t="shared" si="11"/>
        <v>50000</v>
      </c>
    </row>
    <row r="186" spans="1:43" x14ac:dyDescent="0.35">
      <c r="A186" t="s">
        <v>235</v>
      </c>
      <c r="B186" t="s">
        <v>240</v>
      </c>
      <c r="C186" t="s">
        <v>40</v>
      </c>
      <c r="D186" t="s">
        <v>49</v>
      </c>
      <c r="E186">
        <v>2</v>
      </c>
      <c r="F186" t="s">
        <v>105</v>
      </c>
      <c r="G186">
        <v>2.2999999999999998</v>
      </c>
      <c r="H186" t="s">
        <v>420</v>
      </c>
      <c r="I186" t="s">
        <v>421</v>
      </c>
      <c r="J186" t="s">
        <v>422</v>
      </c>
      <c r="K186" t="s">
        <v>68</v>
      </c>
      <c r="L186" t="s">
        <v>69</v>
      </c>
      <c r="M186" t="s">
        <v>199</v>
      </c>
      <c r="N186" t="s">
        <v>202</v>
      </c>
      <c r="O186">
        <v>2</v>
      </c>
      <c r="P186" t="s">
        <v>122</v>
      </c>
      <c r="Q186">
        <v>24</v>
      </c>
      <c r="R186" t="s">
        <v>424</v>
      </c>
      <c r="S186" t="s">
        <v>423</v>
      </c>
      <c r="T186" t="s">
        <v>425</v>
      </c>
      <c r="U186">
        <v>2000</v>
      </c>
      <c r="V186" t="s">
        <v>148</v>
      </c>
      <c r="W186">
        <v>2500</v>
      </c>
      <c r="X186" t="s">
        <v>272</v>
      </c>
      <c r="Y186">
        <v>2520</v>
      </c>
      <c r="Z186" t="s">
        <v>148</v>
      </c>
      <c r="AA186">
        <v>2521</v>
      </c>
      <c r="AB186" t="s">
        <v>320</v>
      </c>
      <c r="AC186">
        <v>0</v>
      </c>
      <c r="AD186" t="s">
        <v>53</v>
      </c>
      <c r="AE186" s="1">
        <v>782000</v>
      </c>
      <c r="AF186" s="1">
        <v>700000</v>
      </c>
      <c r="AG186" s="1">
        <v>754173.34</v>
      </c>
      <c r="AH186" s="1">
        <v>754173.34</v>
      </c>
      <c r="AI186" s="1">
        <v>754173.34</v>
      </c>
      <c r="AJ186" s="1">
        <v>754173.34</v>
      </c>
      <c r="AK186" s="1">
        <v>672813.34</v>
      </c>
      <c r="AL186" s="1">
        <f t="shared" si="15"/>
        <v>27826.660000000033</v>
      </c>
      <c r="AM186" s="1"/>
      <c r="AN186" s="1"/>
      <c r="AO186" s="1">
        <f t="shared" si="12"/>
        <v>0</v>
      </c>
      <c r="AP186" s="1">
        <f t="shared" si="13"/>
        <v>782000</v>
      </c>
      <c r="AQ186" s="1">
        <f t="shared" si="11"/>
        <v>27826.660000000033</v>
      </c>
    </row>
    <row r="187" spans="1:43" x14ac:dyDescent="0.35">
      <c r="A187" t="s">
        <v>235</v>
      </c>
      <c r="B187" t="s">
        <v>240</v>
      </c>
      <c r="C187" t="s">
        <v>40</v>
      </c>
      <c r="D187" t="s">
        <v>49</v>
      </c>
      <c r="E187">
        <v>2</v>
      </c>
      <c r="F187" t="s">
        <v>105</v>
      </c>
      <c r="G187">
        <v>2.5</v>
      </c>
      <c r="H187" t="s">
        <v>448</v>
      </c>
      <c r="I187" t="s">
        <v>449</v>
      </c>
      <c r="J187" t="s">
        <v>450</v>
      </c>
      <c r="K187" t="s">
        <v>451</v>
      </c>
      <c r="L187" t="s">
        <v>452</v>
      </c>
      <c r="M187" t="s">
        <v>164</v>
      </c>
      <c r="N187" t="s">
        <v>166</v>
      </c>
      <c r="O187">
        <v>0</v>
      </c>
      <c r="P187" t="s">
        <v>167</v>
      </c>
      <c r="Q187">
        <v>40</v>
      </c>
      <c r="R187" t="s">
        <v>454</v>
      </c>
      <c r="S187" t="s">
        <v>453</v>
      </c>
      <c r="T187" t="s">
        <v>455</v>
      </c>
      <c r="U187">
        <v>2000</v>
      </c>
      <c r="V187" t="s">
        <v>148</v>
      </c>
      <c r="W187">
        <v>2500</v>
      </c>
      <c r="X187" t="s">
        <v>272</v>
      </c>
      <c r="Y187">
        <v>2520</v>
      </c>
      <c r="Z187" t="s">
        <v>148</v>
      </c>
      <c r="AA187">
        <v>2521</v>
      </c>
      <c r="AB187" t="s">
        <v>320</v>
      </c>
      <c r="AC187">
        <v>0</v>
      </c>
      <c r="AD187" t="s">
        <v>53</v>
      </c>
      <c r="AE187" s="1">
        <v>50000</v>
      </c>
      <c r="AF187" s="1">
        <v>0</v>
      </c>
      <c r="AG187" s="1">
        <v>42981.06</v>
      </c>
      <c r="AH187" s="1">
        <v>0</v>
      </c>
      <c r="AI187" s="1">
        <v>0</v>
      </c>
      <c r="AJ187" s="1">
        <v>0</v>
      </c>
      <c r="AK187" s="1">
        <v>0</v>
      </c>
      <c r="AL187" s="1">
        <f t="shared" si="15"/>
        <v>7018.9400000000023</v>
      </c>
      <c r="AM187" s="1"/>
      <c r="AN187" s="1"/>
      <c r="AO187" s="1">
        <f t="shared" si="12"/>
        <v>0</v>
      </c>
      <c r="AP187" s="1">
        <f t="shared" si="13"/>
        <v>50000</v>
      </c>
      <c r="AQ187" s="1">
        <f t="shared" si="11"/>
        <v>7018.9400000000023</v>
      </c>
    </row>
    <row r="188" spans="1:43" x14ac:dyDescent="0.35">
      <c r="A188" t="s">
        <v>235</v>
      </c>
      <c r="B188" t="s">
        <v>240</v>
      </c>
      <c r="C188" t="s">
        <v>40</v>
      </c>
      <c r="D188" t="s">
        <v>49</v>
      </c>
      <c r="E188">
        <v>2</v>
      </c>
      <c r="F188" t="s">
        <v>105</v>
      </c>
      <c r="G188">
        <v>2.7</v>
      </c>
      <c r="H188" t="s">
        <v>160</v>
      </c>
      <c r="I188" t="s">
        <v>161</v>
      </c>
      <c r="J188" t="s">
        <v>160</v>
      </c>
      <c r="K188" t="s">
        <v>162</v>
      </c>
      <c r="L188" t="s">
        <v>163</v>
      </c>
      <c r="M188" t="s">
        <v>164</v>
      </c>
      <c r="N188" t="s">
        <v>166</v>
      </c>
      <c r="O188">
        <v>0</v>
      </c>
      <c r="P188" t="s">
        <v>167</v>
      </c>
      <c r="Q188">
        <v>36</v>
      </c>
      <c r="R188" t="s">
        <v>497</v>
      </c>
      <c r="S188" t="s">
        <v>496</v>
      </c>
      <c r="T188" t="s">
        <v>498</v>
      </c>
      <c r="U188">
        <v>2000</v>
      </c>
      <c r="V188" t="s">
        <v>148</v>
      </c>
      <c r="W188">
        <v>2500</v>
      </c>
      <c r="X188" t="s">
        <v>272</v>
      </c>
      <c r="Y188">
        <v>2520</v>
      </c>
      <c r="Z188" t="s">
        <v>148</v>
      </c>
      <c r="AA188">
        <v>2521</v>
      </c>
      <c r="AB188" t="s">
        <v>320</v>
      </c>
      <c r="AC188">
        <v>0</v>
      </c>
      <c r="AD188" t="s">
        <v>53</v>
      </c>
      <c r="AE188" s="1">
        <v>7500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f t="shared" si="15"/>
        <v>7500</v>
      </c>
      <c r="AM188" s="1"/>
      <c r="AN188" s="1"/>
      <c r="AO188" s="1">
        <f t="shared" si="12"/>
        <v>0</v>
      </c>
      <c r="AP188" s="1">
        <f t="shared" si="13"/>
        <v>7500</v>
      </c>
      <c r="AQ188" s="1">
        <f t="shared" si="11"/>
        <v>7500</v>
      </c>
    </row>
    <row r="189" spans="1:43" x14ac:dyDescent="0.35">
      <c r="A189" t="s">
        <v>235</v>
      </c>
      <c r="B189" t="s">
        <v>240</v>
      </c>
      <c r="C189" t="s">
        <v>40</v>
      </c>
      <c r="D189" t="s">
        <v>49</v>
      </c>
      <c r="E189">
        <v>1</v>
      </c>
      <c r="F189" t="s">
        <v>41</v>
      </c>
      <c r="G189">
        <v>1.3</v>
      </c>
      <c r="H189" t="s">
        <v>42</v>
      </c>
      <c r="I189" t="s">
        <v>43</v>
      </c>
      <c r="J189" t="s">
        <v>44</v>
      </c>
      <c r="K189" t="s">
        <v>45</v>
      </c>
      <c r="L189" t="s">
        <v>46</v>
      </c>
      <c r="M189" t="s">
        <v>47</v>
      </c>
      <c r="N189" t="s">
        <v>55</v>
      </c>
      <c r="O189">
        <v>5</v>
      </c>
      <c r="P189" t="s">
        <v>56</v>
      </c>
      <c r="Q189">
        <v>5</v>
      </c>
      <c r="R189" t="s">
        <v>253</v>
      </c>
      <c r="S189" t="s">
        <v>252</v>
      </c>
      <c r="T189" t="s">
        <v>254</v>
      </c>
      <c r="U189">
        <v>2000</v>
      </c>
      <c r="V189" t="s">
        <v>148</v>
      </c>
      <c r="W189">
        <v>2500</v>
      </c>
      <c r="X189" t="s">
        <v>272</v>
      </c>
      <c r="Y189">
        <v>2530</v>
      </c>
      <c r="Z189" t="s">
        <v>148</v>
      </c>
      <c r="AA189">
        <v>2531</v>
      </c>
      <c r="AB189" t="s">
        <v>273</v>
      </c>
      <c r="AC189">
        <v>0</v>
      </c>
      <c r="AD189" t="s">
        <v>53</v>
      </c>
      <c r="AE189" s="1">
        <v>2000</v>
      </c>
      <c r="AF189" s="1">
        <v>2000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f t="shared" si="15"/>
        <v>2000</v>
      </c>
      <c r="AM189" s="1"/>
      <c r="AN189" s="1"/>
      <c r="AO189" s="1">
        <f t="shared" si="12"/>
        <v>0</v>
      </c>
      <c r="AP189" s="1">
        <f t="shared" si="13"/>
        <v>2000</v>
      </c>
      <c r="AQ189" s="1">
        <f t="shared" si="11"/>
        <v>2000</v>
      </c>
    </row>
    <row r="190" spans="1:43" x14ac:dyDescent="0.35">
      <c r="A190" t="s">
        <v>235</v>
      </c>
      <c r="B190" t="s">
        <v>240</v>
      </c>
      <c r="C190" t="s">
        <v>40</v>
      </c>
      <c r="D190" t="s">
        <v>49</v>
      </c>
      <c r="E190">
        <v>1</v>
      </c>
      <c r="F190" t="s">
        <v>41</v>
      </c>
      <c r="G190">
        <v>1.7</v>
      </c>
      <c r="H190" t="s">
        <v>96</v>
      </c>
      <c r="I190" t="s">
        <v>208</v>
      </c>
      <c r="J190" t="s">
        <v>209</v>
      </c>
      <c r="K190" t="s">
        <v>68</v>
      </c>
      <c r="L190" t="s">
        <v>69</v>
      </c>
      <c r="M190" t="s">
        <v>199</v>
      </c>
      <c r="N190" t="s">
        <v>202</v>
      </c>
      <c r="O190">
        <v>6</v>
      </c>
      <c r="P190" t="s">
        <v>101</v>
      </c>
      <c r="Q190">
        <v>22</v>
      </c>
      <c r="R190" t="s">
        <v>393</v>
      </c>
      <c r="S190" t="s">
        <v>210</v>
      </c>
      <c r="T190" t="s">
        <v>212</v>
      </c>
      <c r="U190">
        <v>2000</v>
      </c>
      <c r="V190" t="s">
        <v>148</v>
      </c>
      <c r="W190">
        <v>2500</v>
      </c>
      <c r="X190" t="s">
        <v>272</v>
      </c>
      <c r="Y190">
        <v>2530</v>
      </c>
      <c r="Z190" t="s">
        <v>148</v>
      </c>
      <c r="AA190">
        <v>2531</v>
      </c>
      <c r="AB190" t="s">
        <v>273</v>
      </c>
      <c r="AC190">
        <v>0</v>
      </c>
      <c r="AD190" t="s">
        <v>53</v>
      </c>
      <c r="AE190" s="1">
        <v>40000</v>
      </c>
      <c r="AF190" s="1">
        <v>40000</v>
      </c>
      <c r="AG190" s="1">
        <v>38783.199999999997</v>
      </c>
      <c r="AH190" s="1">
        <v>0</v>
      </c>
      <c r="AI190" s="1">
        <v>0</v>
      </c>
      <c r="AJ190" s="1">
        <v>0</v>
      </c>
      <c r="AK190" s="1">
        <v>0</v>
      </c>
      <c r="AL190" s="1">
        <f t="shared" si="15"/>
        <v>1216.8000000000029</v>
      </c>
      <c r="AM190" s="1"/>
      <c r="AN190" s="1"/>
      <c r="AO190" s="1">
        <f t="shared" si="12"/>
        <v>0</v>
      </c>
      <c r="AP190" s="1">
        <f t="shared" si="13"/>
        <v>40000</v>
      </c>
      <c r="AQ190" s="1">
        <f t="shared" si="11"/>
        <v>1216.8000000000029</v>
      </c>
    </row>
    <row r="191" spans="1:43" x14ac:dyDescent="0.35">
      <c r="A191" t="s">
        <v>235</v>
      </c>
      <c r="B191" t="s">
        <v>240</v>
      </c>
      <c r="C191" t="s">
        <v>40</v>
      </c>
      <c r="D191" t="s">
        <v>49</v>
      </c>
      <c r="E191">
        <v>2</v>
      </c>
      <c r="F191" t="s">
        <v>105</v>
      </c>
      <c r="G191">
        <v>2.1</v>
      </c>
      <c r="H191" t="s">
        <v>213</v>
      </c>
      <c r="I191" t="s">
        <v>400</v>
      </c>
      <c r="J191" t="s">
        <v>401</v>
      </c>
      <c r="K191" t="s">
        <v>99</v>
      </c>
      <c r="L191" t="s">
        <v>100</v>
      </c>
      <c r="M191" t="s">
        <v>119</v>
      </c>
      <c r="N191" t="s">
        <v>121</v>
      </c>
      <c r="O191">
        <v>3</v>
      </c>
      <c r="P191" t="s">
        <v>403</v>
      </c>
      <c r="Q191">
        <v>30</v>
      </c>
      <c r="R191" t="s">
        <v>404</v>
      </c>
      <c r="S191" t="s">
        <v>402</v>
      </c>
      <c r="T191" t="s">
        <v>405</v>
      </c>
      <c r="U191">
        <v>2000</v>
      </c>
      <c r="V191" t="s">
        <v>148</v>
      </c>
      <c r="W191">
        <v>2500</v>
      </c>
      <c r="X191" t="s">
        <v>272</v>
      </c>
      <c r="Y191">
        <v>2530</v>
      </c>
      <c r="Z191" t="s">
        <v>148</v>
      </c>
      <c r="AA191">
        <v>2531</v>
      </c>
      <c r="AB191" t="s">
        <v>273</v>
      </c>
      <c r="AC191">
        <v>0</v>
      </c>
      <c r="AD191" t="s">
        <v>53</v>
      </c>
      <c r="AE191" s="1">
        <v>1800000</v>
      </c>
      <c r="AF191" s="1">
        <v>1800000</v>
      </c>
      <c r="AG191" s="1">
        <v>924954.04</v>
      </c>
      <c r="AH191" s="1">
        <v>734148</v>
      </c>
      <c r="AI191" s="1">
        <v>308950</v>
      </c>
      <c r="AJ191" s="1">
        <v>308950</v>
      </c>
      <c r="AK191" s="1">
        <v>308950</v>
      </c>
      <c r="AL191" s="1">
        <f t="shared" si="15"/>
        <v>875045.96</v>
      </c>
      <c r="AM191" s="1"/>
      <c r="AN191" s="1"/>
      <c r="AO191" s="1">
        <f t="shared" si="12"/>
        <v>0</v>
      </c>
      <c r="AP191" s="1">
        <f t="shared" si="13"/>
        <v>1800000</v>
      </c>
      <c r="AQ191" s="1">
        <f t="shared" si="11"/>
        <v>875045.96</v>
      </c>
    </row>
    <row r="192" spans="1:43" x14ac:dyDescent="0.35">
      <c r="A192" t="s">
        <v>235</v>
      </c>
      <c r="B192" t="s">
        <v>240</v>
      </c>
      <c r="C192" t="s">
        <v>40</v>
      </c>
      <c r="D192" t="s">
        <v>49</v>
      </c>
      <c r="E192">
        <v>2</v>
      </c>
      <c r="F192" t="s">
        <v>105</v>
      </c>
      <c r="G192">
        <v>2.2999999999999998</v>
      </c>
      <c r="H192" t="s">
        <v>420</v>
      </c>
      <c r="I192" t="s">
        <v>421</v>
      </c>
      <c r="J192" t="s">
        <v>422</v>
      </c>
      <c r="K192" t="s">
        <v>68</v>
      </c>
      <c r="L192" t="s">
        <v>69</v>
      </c>
      <c r="M192" t="s">
        <v>199</v>
      </c>
      <c r="N192" t="s">
        <v>202</v>
      </c>
      <c r="O192">
        <v>2</v>
      </c>
      <c r="P192" t="s">
        <v>122</v>
      </c>
      <c r="Q192">
        <v>24</v>
      </c>
      <c r="R192" t="s">
        <v>424</v>
      </c>
      <c r="S192" t="s">
        <v>423</v>
      </c>
      <c r="T192" t="s">
        <v>425</v>
      </c>
      <c r="U192">
        <v>2000</v>
      </c>
      <c r="V192" t="s">
        <v>148</v>
      </c>
      <c r="W192">
        <v>2500</v>
      </c>
      <c r="X192" t="s">
        <v>272</v>
      </c>
      <c r="Y192">
        <v>2530</v>
      </c>
      <c r="Z192" t="s">
        <v>148</v>
      </c>
      <c r="AA192">
        <v>2531</v>
      </c>
      <c r="AB192" t="s">
        <v>273</v>
      </c>
      <c r="AC192">
        <v>0</v>
      </c>
      <c r="AD192" t="s">
        <v>53</v>
      </c>
      <c r="AE192" s="1">
        <v>9000000</v>
      </c>
      <c r="AF192" s="1">
        <v>6000000</v>
      </c>
      <c r="AG192" s="1">
        <v>7736206.9100000001</v>
      </c>
      <c r="AH192" s="1">
        <v>2729196.91</v>
      </c>
      <c r="AI192" s="1">
        <v>494911.92</v>
      </c>
      <c r="AJ192" s="1">
        <v>423353.08</v>
      </c>
      <c r="AK192" s="1">
        <v>423353.08</v>
      </c>
      <c r="AL192" s="1">
        <f t="shared" si="15"/>
        <v>1263793.0899999999</v>
      </c>
      <c r="AM192" s="1"/>
      <c r="AN192" s="1"/>
      <c r="AO192" s="1">
        <f t="shared" si="12"/>
        <v>0</v>
      </c>
      <c r="AP192" s="1">
        <f t="shared" si="13"/>
        <v>9000000</v>
      </c>
      <c r="AQ192" s="1">
        <f t="shared" si="11"/>
        <v>1263793.0899999999</v>
      </c>
    </row>
    <row r="193" spans="1:43" x14ac:dyDescent="0.35">
      <c r="A193" t="s">
        <v>235</v>
      </c>
      <c r="B193" t="s">
        <v>240</v>
      </c>
      <c r="C193" t="s">
        <v>40</v>
      </c>
      <c r="D193" t="s">
        <v>49</v>
      </c>
      <c r="E193">
        <v>1</v>
      </c>
      <c r="F193" t="s">
        <v>41</v>
      </c>
      <c r="G193">
        <v>1.7</v>
      </c>
      <c r="H193" t="s">
        <v>96</v>
      </c>
      <c r="I193" t="s">
        <v>208</v>
      </c>
      <c r="J193" t="s">
        <v>209</v>
      </c>
      <c r="K193" t="s">
        <v>68</v>
      </c>
      <c r="L193" t="s">
        <v>69</v>
      </c>
      <c r="M193" t="s">
        <v>199</v>
      </c>
      <c r="N193" t="s">
        <v>202</v>
      </c>
      <c r="O193">
        <v>6</v>
      </c>
      <c r="P193" t="s">
        <v>101</v>
      </c>
      <c r="Q193">
        <v>22</v>
      </c>
      <c r="R193" t="s">
        <v>393</v>
      </c>
      <c r="S193" t="s">
        <v>210</v>
      </c>
      <c r="T193" t="s">
        <v>212</v>
      </c>
      <c r="U193">
        <v>2000</v>
      </c>
      <c r="V193" t="s">
        <v>148</v>
      </c>
      <c r="W193">
        <v>2500</v>
      </c>
      <c r="X193" t="s">
        <v>272</v>
      </c>
      <c r="Y193">
        <v>2540</v>
      </c>
      <c r="Z193" t="s">
        <v>148</v>
      </c>
      <c r="AA193">
        <v>2541</v>
      </c>
      <c r="AB193" t="s">
        <v>394</v>
      </c>
      <c r="AC193">
        <v>0</v>
      </c>
      <c r="AD193" t="s">
        <v>53</v>
      </c>
      <c r="AE193" s="1">
        <v>40000</v>
      </c>
      <c r="AF193" s="1">
        <v>40000</v>
      </c>
      <c r="AG193" s="1">
        <v>39429.56</v>
      </c>
      <c r="AH193" s="1">
        <v>0</v>
      </c>
      <c r="AI193" s="1">
        <v>0</v>
      </c>
      <c r="AJ193" s="1">
        <v>0</v>
      </c>
      <c r="AK193" s="1">
        <v>0</v>
      </c>
      <c r="AL193" s="1">
        <f t="shared" si="15"/>
        <v>570.44000000000233</v>
      </c>
      <c r="AM193" s="1"/>
      <c r="AN193" s="1"/>
      <c r="AO193" s="1">
        <f t="shared" si="12"/>
        <v>0</v>
      </c>
      <c r="AP193" s="1">
        <f t="shared" si="13"/>
        <v>40000</v>
      </c>
      <c r="AQ193" s="1">
        <f t="shared" si="11"/>
        <v>570.44000000000233</v>
      </c>
    </row>
    <row r="194" spans="1:43" x14ac:dyDescent="0.35">
      <c r="A194" t="s">
        <v>235</v>
      </c>
      <c r="B194" t="s">
        <v>240</v>
      </c>
      <c r="C194" t="s">
        <v>40</v>
      </c>
      <c r="D194" t="s">
        <v>49</v>
      </c>
      <c r="E194">
        <v>2</v>
      </c>
      <c r="F194" t="s">
        <v>105</v>
      </c>
      <c r="G194">
        <v>2.1</v>
      </c>
      <c r="H194" t="s">
        <v>213</v>
      </c>
      <c r="I194" t="s">
        <v>400</v>
      </c>
      <c r="J194" t="s">
        <v>401</v>
      </c>
      <c r="K194" t="s">
        <v>99</v>
      </c>
      <c r="L194" t="s">
        <v>100</v>
      </c>
      <c r="M194" t="s">
        <v>119</v>
      </c>
      <c r="N194" t="s">
        <v>121</v>
      </c>
      <c r="O194">
        <v>3</v>
      </c>
      <c r="P194" t="s">
        <v>403</v>
      </c>
      <c r="Q194">
        <v>30</v>
      </c>
      <c r="R194" t="s">
        <v>404</v>
      </c>
      <c r="S194" t="s">
        <v>402</v>
      </c>
      <c r="T194" t="s">
        <v>405</v>
      </c>
      <c r="U194">
        <v>2000</v>
      </c>
      <c r="V194" t="s">
        <v>148</v>
      </c>
      <c r="W194">
        <v>2500</v>
      </c>
      <c r="X194" t="s">
        <v>272</v>
      </c>
      <c r="Y194">
        <v>2540</v>
      </c>
      <c r="Z194" t="s">
        <v>148</v>
      </c>
      <c r="AA194">
        <v>2541</v>
      </c>
      <c r="AB194" t="s">
        <v>394</v>
      </c>
      <c r="AC194">
        <v>0</v>
      </c>
      <c r="AD194" t="s">
        <v>53</v>
      </c>
      <c r="AE194" s="1">
        <v>1000000</v>
      </c>
      <c r="AF194" s="1">
        <v>1000000</v>
      </c>
      <c r="AG194" s="1">
        <v>133921.98000000001</v>
      </c>
      <c r="AH194" s="1">
        <v>133921.98000000001</v>
      </c>
      <c r="AI194" s="1">
        <v>131683.19</v>
      </c>
      <c r="AJ194" s="1">
        <v>131683.19</v>
      </c>
      <c r="AK194" s="1">
        <v>131683.19</v>
      </c>
      <c r="AL194" s="1">
        <f t="shared" si="15"/>
        <v>866078.02</v>
      </c>
      <c r="AM194" s="1"/>
      <c r="AN194" s="1"/>
      <c r="AO194" s="1">
        <f t="shared" si="12"/>
        <v>0</v>
      </c>
      <c r="AP194" s="1">
        <f t="shared" si="13"/>
        <v>1000000</v>
      </c>
      <c r="AQ194" s="1">
        <f t="shared" ref="AQ194:AQ257" si="16">AP194-AG194</f>
        <v>866078.02</v>
      </c>
    </row>
    <row r="195" spans="1:43" x14ac:dyDescent="0.35">
      <c r="A195" t="s">
        <v>235</v>
      </c>
      <c r="B195" t="s">
        <v>240</v>
      </c>
      <c r="C195" t="s">
        <v>40</v>
      </c>
      <c r="D195" t="s">
        <v>49</v>
      </c>
      <c r="E195">
        <v>2</v>
      </c>
      <c r="F195" t="s">
        <v>105</v>
      </c>
      <c r="G195">
        <v>2.2999999999999998</v>
      </c>
      <c r="H195" t="s">
        <v>420</v>
      </c>
      <c r="I195" t="s">
        <v>421</v>
      </c>
      <c r="J195" t="s">
        <v>422</v>
      </c>
      <c r="K195" t="s">
        <v>68</v>
      </c>
      <c r="L195" t="s">
        <v>69</v>
      </c>
      <c r="M195" t="s">
        <v>199</v>
      </c>
      <c r="N195" t="s">
        <v>202</v>
      </c>
      <c r="O195">
        <v>2</v>
      </c>
      <c r="P195" t="s">
        <v>122</v>
      </c>
      <c r="Q195">
        <v>24</v>
      </c>
      <c r="R195" t="s">
        <v>424</v>
      </c>
      <c r="S195" t="s">
        <v>423</v>
      </c>
      <c r="T195" t="s">
        <v>425</v>
      </c>
      <c r="U195">
        <v>2000</v>
      </c>
      <c r="V195" t="s">
        <v>148</v>
      </c>
      <c r="W195">
        <v>2500</v>
      </c>
      <c r="X195" t="s">
        <v>272</v>
      </c>
      <c r="Y195">
        <v>2540</v>
      </c>
      <c r="Z195" t="s">
        <v>148</v>
      </c>
      <c r="AA195">
        <v>2541</v>
      </c>
      <c r="AB195" t="s">
        <v>394</v>
      </c>
      <c r="AC195">
        <v>0</v>
      </c>
      <c r="AD195" t="s">
        <v>53</v>
      </c>
      <c r="AE195" s="1">
        <v>5200000</v>
      </c>
      <c r="AF195" s="1">
        <v>7000000</v>
      </c>
      <c r="AG195" s="1">
        <v>4726265.53</v>
      </c>
      <c r="AH195" s="1">
        <v>2429180.44</v>
      </c>
      <c r="AI195" s="1">
        <v>1584719.3</v>
      </c>
      <c r="AJ195" s="1">
        <v>1584719.3</v>
      </c>
      <c r="AK195" s="1">
        <v>1584719.3</v>
      </c>
      <c r="AL195" s="1">
        <f t="shared" si="15"/>
        <v>473734.46999999974</v>
      </c>
      <c r="AM195" s="1"/>
      <c r="AN195" s="1"/>
      <c r="AO195" s="1">
        <f t="shared" ref="AO195:AO258" si="17">AM195-AN195</f>
        <v>0</v>
      </c>
      <c r="AP195" s="1">
        <f t="shared" ref="AP195:AP258" si="18">AE195+AM195-AN195</f>
        <v>5200000</v>
      </c>
      <c r="AQ195" s="1">
        <f t="shared" si="16"/>
        <v>473734.46999999974</v>
      </c>
    </row>
    <row r="196" spans="1:43" x14ac:dyDescent="0.35">
      <c r="A196" t="s">
        <v>235</v>
      </c>
      <c r="B196" t="s">
        <v>240</v>
      </c>
      <c r="C196" t="s">
        <v>40</v>
      </c>
      <c r="D196" t="s">
        <v>49</v>
      </c>
      <c r="E196">
        <v>2</v>
      </c>
      <c r="F196" t="s">
        <v>105</v>
      </c>
      <c r="G196">
        <v>2.4</v>
      </c>
      <c r="H196" t="s">
        <v>430</v>
      </c>
      <c r="I196" t="s">
        <v>431</v>
      </c>
      <c r="J196" t="s">
        <v>432</v>
      </c>
      <c r="K196" t="s">
        <v>162</v>
      </c>
      <c r="L196" t="s">
        <v>163</v>
      </c>
      <c r="M196" t="s">
        <v>164</v>
      </c>
      <c r="N196" t="s">
        <v>166</v>
      </c>
      <c r="O196">
        <v>0</v>
      </c>
      <c r="P196" t="s">
        <v>167</v>
      </c>
      <c r="Q196">
        <v>37</v>
      </c>
      <c r="R196" t="s">
        <v>434</v>
      </c>
      <c r="S196" t="s">
        <v>433</v>
      </c>
      <c r="T196" t="s">
        <v>435</v>
      </c>
      <c r="U196">
        <v>2000</v>
      </c>
      <c r="V196" t="s">
        <v>148</v>
      </c>
      <c r="W196">
        <v>2500</v>
      </c>
      <c r="X196" t="s">
        <v>272</v>
      </c>
      <c r="Y196">
        <v>2540</v>
      </c>
      <c r="Z196" t="s">
        <v>148</v>
      </c>
      <c r="AA196">
        <v>2541</v>
      </c>
      <c r="AB196" t="s">
        <v>394</v>
      </c>
      <c r="AC196">
        <v>0</v>
      </c>
      <c r="AD196" t="s">
        <v>53</v>
      </c>
      <c r="AE196" s="1">
        <v>2500</v>
      </c>
      <c r="AF196" s="1">
        <v>2500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f t="shared" si="15"/>
        <v>2500</v>
      </c>
      <c r="AM196" s="1"/>
      <c r="AN196" s="1"/>
      <c r="AO196" s="1">
        <f t="shared" si="17"/>
        <v>0</v>
      </c>
      <c r="AP196" s="1">
        <f t="shared" si="18"/>
        <v>2500</v>
      </c>
      <c r="AQ196" s="1">
        <f t="shared" si="16"/>
        <v>2500</v>
      </c>
    </row>
    <row r="197" spans="1:43" x14ac:dyDescent="0.35">
      <c r="A197" t="s">
        <v>235</v>
      </c>
      <c r="B197" t="s">
        <v>240</v>
      </c>
      <c r="C197" t="s">
        <v>40</v>
      </c>
      <c r="D197" t="s">
        <v>49</v>
      </c>
      <c r="E197">
        <v>2</v>
      </c>
      <c r="F197" t="s">
        <v>105</v>
      </c>
      <c r="G197">
        <v>2.2000000000000002</v>
      </c>
      <c r="H197" t="s">
        <v>106</v>
      </c>
      <c r="I197" t="s">
        <v>107</v>
      </c>
      <c r="J197" t="s">
        <v>108</v>
      </c>
      <c r="K197" t="s">
        <v>68</v>
      </c>
      <c r="L197" t="s">
        <v>69</v>
      </c>
      <c r="M197" t="s">
        <v>119</v>
      </c>
      <c r="N197" t="s">
        <v>121</v>
      </c>
      <c r="O197">
        <v>1</v>
      </c>
      <c r="P197" t="s">
        <v>114</v>
      </c>
      <c r="Q197">
        <v>29</v>
      </c>
      <c r="R197" t="s">
        <v>115</v>
      </c>
      <c r="S197" t="s">
        <v>131</v>
      </c>
      <c r="T197" t="s">
        <v>132</v>
      </c>
      <c r="U197">
        <v>2000</v>
      </c>
      <c r="V197" t="s">
        <v>148</v>
      </c>
      <c r="W197">
        <v>2500</v>
      </c>
      <c r="X197" t="s">
        <v>272</v>
      </c>
      <c r="Y197">
        <v>2550</v>
      </c>
      <c r="Z197" t="s">
        <v>148</v>
      </c>
      <c r="AA197">
        <v>2551</v>
      </c>
      <c r="AB197" t="s">
        <v>410</v>
      </c>
      <c r="AC197">
        <v>0</v>
      </c>
      <c r="AD197" t="s">
        <v>53</v>
      </c>
      <c r="AE197" s="1">
        <v>0</v>
      </c>
      <c r="AF197" s="1">
        <v>400000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f t="shared" si="15"/>
        <v>0</v>
      </c>
      <c r="AM197" s="1"/>
      <c r="AN197" s="1"/>
      <c r="AO197" s="1">
        <f t="shared" si="17"/>
        <v>0</v>
      </c>
      <c r="AP197" s="1">
        <f t="shared" si="18"/>
        <v>0</v>
      </c>
      <c r="AQ197" s="1">
        <f t="shared" si="16"/>
        <v>0</v>
      </c>
    </row>
    <row r="198" spans="1:43" x14ac:dyDescent="0.35">
      <c r="A198" t="s">
        <v>235</v>
      </c>
      <c r="B198" t="s">
        <v>240</v>
      </c>
      <c r="C198" t="s">
        <v>40</v>
      </c>
      <c r="D198" t="s">
        <v>49</v>
      </c>
      <c r="E198">
        <v>2</v>
      </c>
      <c r="F198" t="s">
        <v>105</v>
      </c>
      <c r="G198">
        <v>2.2000000000000002</v>
      </c>
      <c r="H198" t="s">
        <v>106</v>
      </c>
      <c r="I198" t="s">
        <v>107</v>
      </c>
      <c r="J198" t="s">
        <v>108</v>
      </c>
      <c r="K198" t="s">
        <v>68</v>
      </c>
      <c r="L198" t="s">
        <v>69</v>
      </c>
      <c r="M198" t="s">
        <v>109</v>
      </c>
      <c r="N198" t="s">
        <v>113</v>
      </c>
      <c r="O198">
        <v>1</v>
      </c>
      <c r="P198" t="s">
        <v>114</v>
      </c>
      <c r="Q198">
        <v>63</v>
      </c>
      <c r="R198" t="s">
        <v>416</v>
      </c>
      <c r="S198" t="s">
        <v>414</v>
      </c>
      <c r="T198" t="s">
        <v>417</v>
      </c>
      <c r="U198">
        <v>2000</v>
      </c>
      <c r="V198" t="s">
        <v>148</v>
      </c>
      <c r="W198">
        <v>2500</v>
      </c>
      <c r="X198" t="s">
        <v>272</v>
      </c>
      <c r="Y198">
        <v>2550</v>
      </c>
      <c r="Z198" t="s">
        <v>148</v>
      </c>
      <c r="AA198">
        <v>2551</v>
      </c>
      <c r="AB198" t="s">
        <v>410</v>
      </c>
      <c r="AC198">
        <v>0</v>
      </c>
      <c r="AD198" t="s">
        <v>53</v>
      </c>
      <c r="AE198" s="1">
        <v>200000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f t="shared" si="15"/>
        <v>200000</v>
      </c>
      <c r="AM198" s="1"/>
      <c r="AN198" s="1"/>
      <c r="AO198" s="1">
        <f t="shared" si="17"/>
        <v>0</v>
      </c>
      <c r="AP198" s="1">
        <f t="shared" si="18"/>
        <v>200000</v>
      </c>
      <c r="AQ198" s="1">
        <f t="shared" si="16"/>
        <v>200000</v>
      </c>
    </row>
    <row r="199" spans="1:43" x14ac:dyDescent="0.35">
      <c r="A199" t="s">
        <v>235</v>
      </c>
      <c r="B199" t="s">
        <v>240</v>
      </c>
      <c r="C199" t="s">
        <v>40</v>
      </c>
      <c r="D199" t="s">
        <v>49</v>
      </c>
      <c r="E199">
        <v>1</v>
      </c>
      <c r="F199" t="s">
        <v>41</v>
      </c>
      <c r="G199">
        <v>1.3</v>
      </c>
      <c r="H199" t="s">
        <v>42</v>
      </c>
      <c r="I199" t="s">
        <v>43</v>
      </c>
      <c r="J199" t="s">
        <v>44</v>
      </c>
      <c r="K199" t="s">
        <v>68</v>
      </c>
      <c r="L199" t="s">
        <v>69</v>
      </c>
      <c r="M199" t="s">
        <v>70</v>
      </c>
      <c r="N199" t="s">
        <v>76</v>
      </c>
      <c r="O199">
        <v>5</v>
      </c>
      <c r="P199" t="s">
        <v>56</v>
      </c>
      <c r="Q199">
        <v>9</v>
      </c>
      <c r="R199" t="s">
        <v>146</v>
      </c>
      <c r="S199" t="s">
        <v>71</v>
      </c>
      <c r="T199" t="s">
        <v>77</v>
      </c>
      <c r="U199">
        <v>2000</v>
      </c>
      <c r="V199" t="s">
        <v>148</v>
      </c>
      <c r="W199">
        <v>2500</v>
      </c>
      <c r="X199" t="s">
        <v>272</v>
      </c>
      <c r="Y199">
        <v>2560</v>
      </c>
      <c r="Z199" t="s">
        <v>148</v>
      </c>
      <c r="AA199">
        <v>2561</v>
      </c>
      <c r="AB199" t="s">
        <v>321</v>
      </c>
      <c r="AC199">
        <v>0</v>
      </c>
      <c r="AD199" t="s">
        <v>53</v>
      </c>
      <c r="AE199" s="1">
        <v>20810</v>
      </c>
      <c r="AF199" s="1">
        <v>4000</v>
      </c>
      <c r="AG199" s="1">
        <v>769.66</v>
      </c>
      <c r="AH199" s="1">
        <v>0</v>
      </c>
      <c r="AI199" s="1">
        <v>0</v>
      </c>
      <c r="AJ199" s="1">
        <v>0</v>
      </c>
      <c r="AK199" s="1">
        <v>0</v>
      </c>
      <c r="AL199" s="1">
        <f t="shared" si="15"/>
        <v>20040.34</v>
      </c>
      <c r="AM199" s="1"/>
      <c r="AN199" s="1"/>
      <c r="AO199" s="1">
        <f t="shared" si="17"/>
        <v>0</v>
      </c>
      <c r="AP199" s="1">
        <f t="shared" si="18"/>
        <v>20810</v>
      </c>
      <c r="AQ199" s="1">
        <f t="shared" si="16"/>
        <v>20040.34</v>
      </c>
    </row>
    <row r="200" spans="1:43" x14ac:dyDescent="0.35">
      <c r="A200" t="s">
        <v>235</v>
      </c>
      <c r="B200" t="s">
        <v>240</v>
      </c>
      <c r="C200" t="s">
        <v>40</v>
      </c>
      <c r="D200" t="s">
        <v>49</v>
      </c>
      <c r="E200">
        <v>2</v>
      </c>
      <c r="F200" t="s">
        <v>105</v>
      </c>
      <c r="G200">
        <v>2.2000000000000002</v>
      </c>
      <c r="H200" t="s">
        <v>106</v>
      </c>
      <c r="I200" t="s">
        <v>107</v>
      </c>
      <c r="J200" t="s">
        <v>108</v>
      </c>
      <c r="K200" t="s">
        <v>68</v>
      </c>
      <c r="L200" t="s">
        <v>69</v>
      </c>
      <c r="M200" t="s">
        <v>119</v>
      </c>
      <c r="N200" t="s">
        <v>121</v>
      </c>
      <c r="O200">
        <v>1</v>
      </c>
      <c r="P200" t="s">
        <v>114</v>
      </c>
      <c r="Q200">
        <v>29</v>
      </c>
      <c r="R200" t="s">
        <v>115</v>
      </c>
      <c r="S200" t="s">
        <v>131</v>
      </c>
      <c r="T200" t="s">
        <v>132</v>
      </c>
      <c r="U200">
        <v>2000</v>
      </c>
      <c r="V200" t="s">
        <v>148</v>
      </c>
      <c r="W200">
        <v>2500</v>
      </c>
      <c r="X200" t="s">
        <v>272</v>
      </c>
      <c r="Y200">
        <v>2560</v>
      </c>
      <c r="Z200" t="s">
        <v>148</v>
      </c>
      <c r="AA200">
        <v>2561</v>
      </c>
      <c r="AB200" t="s">
        <v>321</v>
      </c>
      <c r="AC200">
        <v>0</v>
      </c>
      <c r="AD200" t="s">
        <v>53</v>
      </c>
      <c r="AE200" s="1">
        <v>17544.63</v>
      </c>
      <c r="AF200" s="1">
        <v>2500000</v>
      </c>
      <c r="AG200" s="1">
        <v>17544.63</v>
      </c>
      <c r="AH200" s="1">
        <v>9957.44</v>
      </c>
      <c r="AI200" s="1">
        <v>9957.44</v>
      </c>
      <c r="AJ200" s="1">
        <v>9957.44</v>
      </c>
      <c r="AK200" s="1">
        <v>9957.44</v>
      </c>
      <c r="AL200" s="1">
        <f t="shared" si="15"/>
        <v>0</v>
      </c>
      <c r="AM200" s="1"/>
      <c r="AN200" s="1"/>
      <c r="AO200" s="1">
        <f t="shared" si="17"/>
        <v>0</v>
      </c>
      <c r="AP200" s="1">
        <f t="shared" si="18"/>
        <v>17544.63</v>
      </c>
      <c r="AQ200" s="1">
        <f t="shared" si="16"/>
        <v>0</v>
      </c>
    </row>
    <row r="201" spans="1:43" x14ac:dyDescent="0.35">
      <c r="A201" t="s">
        <v>235</v>
      </c>
      <c r="B201" t="s">
        <v>240</v>
      </c>
      <c r="C201" t="s">
        <v>40</v>
      </c>
      <c r="D201" t="s">
        <v>49</v>
      </c>
      <c r="E201">
        <v>2</v>
      </c>
      <c r="F201" t="s">
        <v>105</v>
      </c>
      <c r="G201">
        <v>2.2000000000000002</v>
      </c>
      <c r="H201" t="s">
        <v>106</v>
      </c>
      <c r="I201" t="s">
        <v>107</v>
      </c>
      <c r="J201" t="s">
        <v>108</v>
      </c>
      <c r="K201" t="s">
        <v>68</v>
      </c>
      <c r="L201" t="s">
        <v>69</v>
      </c>
      <c r="M201" t="s">
        <v>109</v>
      </c>
      <c r="N201" t="s">
        <v>113</v>
      </c>
      <c r="O201">
        <v>1</v>
      </c>
      <c r="P201" t="s">
        <v>114</v>
      </c>
      <c r="Q201">
        <v>68</v>
      </c>
      <c r="R201" t="s">
        <v>115</v>
      </c>
      <c r="S201" t="s">
        <v>110</v>
      </c>
      <c r="T201" t="s">
        <v>116</v>
      </c>
      <c r="U201">
        <v>2000</v>
      </c>
      <c r="V201" t="s">
        <v>148</v>
      </c>
      <c r="W201">
        <v>2500</v>
      </c>
      <c r="X201" t="s">
        <v>272</v>
      </c>
      <c r="Y201">
        <v>2560</v>
      </c>
      <c r="Z201" t="s">
        <v>148</v>
      </c>
      <c r="AA201">
        <v>2561</v>
      </c>
      <c r="AB201" t="s">
        <v>321</v>
      </c>
      <c r="AC201">
        <v>0</v>
      </c>
      <c r="AD201" t="s">
        <v>53</v>
      </c>
      <c r="AE201" s="1">
        <v>3334218.9</v>
      </c>
      <c r="AF201" s="1">
        <v>0</v>
      </c>
      <c r="AG201" s="1">
        <v>3325361.77</v>
      </c>
      <c r="AH201" s="1">
        <v>3325361.77</v>
      </c>
      <c r="AI201" s="1">
        <v>5713.88</v>
      </c>
      <c r="AJ201" s="1">
        <v>5713.88</v>
      </c>
      <c r="AK201" s="1">
        <v>5713.88</v>
      </c>
      <c r="AL201" s="1">
        <f t="shared" si="15"/>
        <v>8857.1299999998882</v>
      </c>
      <c r="AM201" s="1"/>
      <c r="AN201" s="1"/>
      <c r="AO201" s="1">
        <f t="shared" si="17"/>
        <v>0</v>
      </c>
      <c r="AP201" s="1">
        <f t="shared" si="18"/>
        <v>3334218.9</v>
      </c>
      <c r="AQ201" s="1">
        <f t="shared" si="16"/>
        <v>8857.1299999998882</v>
      </c>
    </row>
    <row r="202" spans="1:43" x14ac:dyDescent="0.35">
      <c r="A202" t="s">
        <v>235</v>
      </c>
      <c r="B202" t="s">
        <v>240</v>
      </c>
      <c r="C202" t="s">
        <v>40</v>
      </c>
      <c r="D202" t="s">
        <v>49</v>
      </c>
      <c r="E202">
        <v>2</v>
      </c>
      <c r="F202" t="s">
        <v>105</v>
      </c>
      <c r="G202">
        <v>2.2999999999999998</v>
      </c>
      <c r="H202" t="s">
        <v>420</v>
      </c>
      <c r="I202" t="s">
        <v>421</v>
      </c>
      <c r="J202" t="s">
        <v>422</v>
      </c>
      <c r="K202" t="s">
        <v>68</v>
      </c>
      <c r="L202" t="s">
        <v>69</v>
      </c>
      <c r="M202" t="s">
        <v>199</v>
      </c>
      <c r="N202" t="s">
        <v>202</v>
      </c>
      <c r="O202">
        <v>2</v>
      </c>
      <c r="P202" t="s">
        <v>122</v>
      </c>
      <c r="Q202">
        <v>24</v>
      </c>
      <c r="R202" t="s">
        <v>424</v>
      </c>
      <c r="S202" t="s">
        <v>423</v>
      </c>
      <c r="T202" t="s">
        <v>425</v>
      </c>
      <c r="U202">
        <v>2000</v>
      </c>
      <c r="V202" t="s">
        <v>148</v>
      </c>
      <c r="W202">
        <v>2500</v>
      </c>
      <c r="X202" t="s">
        <v>272</v>
      </c>
      <c r="Y202">
        <v>2560</v>
      </c>
      <c r="Z202" t="s">
        <v>148</v>
      </c>
      <c r="AA202">
        <v>2561</v>
      </c>
      <c r="AB202" t="s">
        <v>321</v>
      </c>
      <c r="AC202">
        <v>0</v>
      </c>
      <c r="AD202" t="s">
        <v>53</v>
      </c>
      <c r="AE202" s="1">
        <v>30000</v>
      </c>
      <c r="AF202" s="1">
        <v>30000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f t="shared" si="15"/>
        <v>30000</v>
      </c>
      <c r="AM202" s="1"/>
      <c r="AN202" s="1"/>
      <c r="AO202" s="1">
        <f t="shared" si="17"/>
        <v>0</v>
      </c>
      <c r="AP202" s="1">
        <f t="shared" si="18"/>
        <v>30000</v>
      </c>
      <c r="AQ202" s="1">
        <f t="shared" si="16"/>
        <v>30000</v>
      </c>
    </row>
    <row r="203" spans="1:43" x14ac:dyDescent="0.35">
      <c r="A203" t="s">
        <v>235</v>
      </c>
      <c r="B203" t="s">
        <v>240</v>
      </c>
      <c r="C203" t="s">
        <v>40</v>
      </c>
      <c r="D203" t="s">
        <v>49</v>
      </c>
      <c r="E203">
        <v>2</v>
      </c>
      <c r="F203" t="s">
        <v>105</v>
      </c>
      <c r="G203">
        <v>2.7</v>
      </c>
      <c r="H203" t="s">
        <v>160</v>
      </c>
      <c r="I203" t="s">
        <v>161</v>
      </c>
      <c r="J203" t="s">
        <v>160</v>
      </c>
      <c r="K203" t="s">
        <v>162</v>
      </c>
      <c r="L203" t="s">
        <v>163</v>
      </c>
      <c r="M203" t="s">
        <v>164</v>
      </c>
      <c r="N203" t="s">
        <v>166</v>
      </c>
      <c r="O203">
        <v>0</v>
      </c>
      <c r="P203" t="s">
        <v>167</v>
      </c>
      <c r="Q203">
        <v>36</v>
      </c>
      <c r="R203" t="s">
        <v>497</v>
      </c>
      <c r="S203" t="s">
        <v>496</v>
      </c>
      <c r="T203" t="s">
        <v>498</v>
      </c>
      <c r="U203">
        <v>2000</v>
      </c>
      <c r="V203" t="s">
        <v>148</v>
      </c>
      <c r="W203">
        <v>2500</v>
      </c>
      <c r="X203" t="s">
        <v>272</v>
      </c>
      <c r="Y203">
        <v>2560</v>
      </c>
      <c r="Z203" t="s">
        <v>148</v>
      </c>
      <c r="AA203">
        <v>2561</v>
      </c>
      <c r="AB203" t="s">
        <v>321</v>
      </c>
      <c r="AC203">
        <v>0</v>
      </c>
      <c r="AD203" t="s">
        <v>53</v>
      </c>
      <c r="AE203" s="1">
        <v>3500</v>
      </c>
      <c r="AF203" s="1">
        <v>0</v>
      </c>
      <c r="AG203" s="1">
        <v>1991.72</v>
      </c>
      <c r="AH203" s="1">
        <v>0</v>
      </c>
      <c r="AI203" s="1">
        <v>0</v>
      </c>
      <c r="AJ203" s="1">
        <v>0</v>
      </c>
      <c r="AK203" s="1">
        <v>0</v>
      </c>
      <c r="AL203" s="1">
        <f t="shared" si="15"/>
        <v>1508.28</v>
      </c>
      <c r="AM203" s="1"/>
      <c r="AN203" s="1"/>
      <c r="AO203" s="1">
        <f t="shared" si="17"/>
        <v>0</v>
      </c>
      <c r="AP203" s="1">
        <f t="shared" si="18"/>
        <v>3500</v>
      </c>
      <c r="AQ203" s="1">
        <f t="shared" si="16"/>
        <v>1508.28</v>
      </c>
    </row>
    <row r="204" spans="1:43" x14ac:dyDescent="0.35">
      <c r="A204" t="s">
        <v>235</v>
      </c>
      <c r="B204" t="s">
        <v>240</v>
      </c>
      <c r="C204" t="s">
        <v>40</v>
      </c>
      <c r="D204" t="s">
        <v>49</v>
      </c>
      <c r="E204">
        <v>1</v>
      </c>
      <c r="F204" t="s">
        <v>41</v>
      </c>
      <c r="G204">
        <v>1.3</v>
      </c>
      <c r="H204" t="s">
        <v>42</v>
      </c>
      <c r="I204" t="s">
        <v>43</v>
      </c>
      <c r="J204" t="s">
        <v>44</v>
      </c>
      <c r="K204" t="s">
        <v>68</v>
      </c>
      <c r="L204" t="s">
        <v>69</v>
      </c>
      <c r="M204" t="s">
        <v>153</v>
      </c>
      <c r="N204" t="s">
        <v>157</v>
      </c>
      <c r="O204">
        <v>5</v>
      </c>
      <c r="P204" t="s">
        <v>56</v>
      </c>
      <c r="Q204">
        <v>14</v>
      </c>
      <c r="R204" t="s">
        <v>158</v>
      </c>
      <c r="S204" t="s">
        <v>154</v>
      </c>
      <c r="T204" t="s">
        <v>159</v>
      </c>
      <c r="U204">
        <v>2000</v>
      </c>
      <c r="V204" t="s">
        <v>148</v>
      </c>
      <c r="W204">
        <v>2500</v>
      </c>
      <c r="X204" t="s">
        <v>272</v>
      </c>
      <c r="Y204">
        <v>2590</v>
      </c>
      <c r="Z204" t="s">
        <v>148</v>
      </c>
      <c r="AA204">
        <v>2591</v>
      </c>
      <c r="AB204" t="s">
        <v>346</v>
      </c>
      <c r="AC204">
        <v>0</v>
      </c>
      <c r="AD204" t="s">
        <v>53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f t="shared" si="15"/>
        <v>0</v>
      </c>
      <c r="AM204" s="1"/>
      <c r="AN204" s="1"/>
      <c r="AO204" s="1">
        <f t="shared" si="17"/>
        <v>0</v>
      </c>
      <c r="AP204" s="1">
        <f t="shared" si="18"/>
        <v>0</v>
      </c>
      <c r="AQ204" s="1">
        <f t="shared" si="16"/>
        <v>0</v>
      </c>
    </row>
    <row r="205" spans="1:43" x14ac:dyDescent="0.35">
      <c r="A205" t="s">
        <v>235</v>
      </c>
      <c r="B205" t="s">
        <v>240</v>
      </c>
      <c r="C205" t="s">
        <v>40</v>
      </c>
      <c r="D205" t="s">
        <v>49</v>
      </c>
      <c r="E205">
        <v>1</v>
      </c>
      <c r="F205" t="s">
        <v>41</v>
      </c>
      <c r="G205">
        <v>1.3</v>
      </c>
      <c r="H205" t="s">
        <v>42</v>
      </c>
      <c r="I205" t="s">
        <v>43</v>
      </c>
      <c r="J205" t="s">
        <v>44</v>
      </c>
      <c r="K205" t="s">
        <v>68</v>
      </c>
      <c r="L205" t="s">
        <v>69</v>
      </c>
      <c r="M205" t="s">
        <v>153</v>
      </c>
      <c r="N205" t="s">
        <v>157</v>
      </c>
      <c r="O205">
        <v>5</v>
      </c>
      <c r="P205" t="s">
        <v>56</v>
      </c>
      <c r="Q205">
        <v>14</v>
      </c>
      <c r="R205" t="s">
        <v>158</v>
      </c>
      <c r="S205" t="s">
        <v>154</v>
      </c>
      <c r="T205" t="s">
        <v>159</v>
      </c>
      <c r="U205">
        <v>2000</v>
      </c>
      <c r="V205" t="s">
        <v>148</v>
      </c>
      <c r="W205">
        <v>2500</v>
      </c>
      <c r="X205" t="s">
        <v>272</v>
      </c>
      <c r="Y205">
        <v>2590</v>
      </c>
      <c r="Z205" t="s">
        <v>148</v>
      </c>
      <c r="AA205">
        <v>2591</v>
      </c>
      <c r="AB205" t="s">
        <v>346</v>
      </c>
      <c r="AC205">
        <v>7</v>
      </c>
      <c r="AD205" t="s">
        <v>347</v>
      </c>
      <c r="AE205" s="1">
        <v>4000000</v>
      </c>
      <c r="AF205" s="1">
        <v>0</v>
      </c>
      <c r="AG205" s="1">
        <v>3997824</v>
      </c>
      <c r="AH205" s="1">
        <v>3997824</v>
      </c>
      <c r="AI205" s="1">
        <v>3997824</v>
      </c>
      <c r="AJ205" s="1">
        <v>3997824</v>
      </c>
      <c r="AK205" s="1">
        <v>3997824</v>
      </c>
      <c r="AL205" s="1">
        <f t="shared" ref="AL205:AL211" si="19">AE205-AG205</f>
        <v>2176</v>
      </c>
      <c r="AM205" s="1"/>
      <c r="AN205" s="1"/>
      <c r="AO205" s="1">
        <f t="shared" si="17"/>
        <v>0</v>
      </c>
      <c r="AP205" s="1">
        <f t="shared" si="18"/>
        <v>4000000</v>
      </c>
      <c r="AQ205" s="1">
        <f t="shared" si="16"/>
        <v>2176</v>
      </c>
    </row>
    <row r="206" spans="1:43" x14ac:dyDescent="0.35">
      <c r="A206" t="s">
        <v>235</v>
      </c>
      <c r="B206" t="s">
        <v>240</v>
      </c>
      <c r="C206" t="s">
        <v>40</v>
      </c>
      <c r="D206" t="s">
        <v>49</v>
      </c>
      <c r="E206">
        <v>2</v>
      </c>
      <c r="F206" t="s">
        <v>105</v>
      </c>
      <c r="G206">
        <v>2.7</v>
      </c>
      <c r="H206" t="s">
        <v>160</v>
      </c>
      <c r="I206" t="s">
        <v>161</v>
      </c>
      <c r="J206" t="s">
        <v>160</v>
      </c>
      <c r="K206" t="s">
        <v>68</v>
      </c>
      <c r="L206" t="s">
        <v>69</v>
      </c>
      <c r="M206" t="s">
        <v>109</v>
      </c>
      <c r="N206" t="s">
        <v>113</v>
      </c>
      <c r="O206">
        <v>3</v>
      </c>
      <c r="P206" t="s">
        <v>403</v>
      </c>
      <c r="Q206">
        <v>46</v>
      </c>
      <c r="R206" t="s">
        <v>521</v>
      </c>
      <c r="S206" t="s">
        <v>518</v>
      </c>
      <c r="T206" t="s">
        <v>522</v>
      </c>
      <c r="U206">
        <v>2000</v>
      </c>
      <c r="V206" t="s">
        <v>148</v>
      </c>
      <c r="W206">
        <v>2500</v>
      </c>
      <c r="X206" t="s">
        <v>272</v>
      </c>
      <c r="Y206">
        <v>2590</v>
      </c>
      <c r="Z206" t="s">
        <v>148</v>
      </c>
      <c r="AA206">
        <v>2591</v>
      </c>
      <c r="AB206" t="s">
        <v>346</v>
      </c>
      <c r="AC206">
        <v>7</v>
      </c>
      <c r="AD206" t="s">
        <v>347</v>
      </c>
      <c r="AE206" s="1">
        <v>0</v>
      </c>
      <c r="AF206" s="1">
        <v>4000000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f t="shared" si="19"/>
        <v>0</v>
      </c>
      <c r="AM206" s="1"/>
      <c r="AN206" s="1"/>
      <c r="AO206" s="1">
        <f t="shared" si="17"/>
        <v>0</v>
      </c>
      <c r="AP206" s="1">
        <f t="shared" si="18"/>
        <v>0</v>
      </c>
      <c r="AQ206" s="1">
        <f t="shared" si="16"/>
        <v>0</v>
      </c>
    </row>
    <row r="207" spans="1:43" x14ac:dyDescent="0.35">
      <c r="A207" t="s">
        <v>235</v>
      </c>
      <c r="B207" t="s">
        <v>240</v>
      </c>
      <c r="C207" t="s">
        <v>40</v>
      </c>
      <c r="D207" t="s">
        <v>49</v>
      </c>
      <c r="E207">
        <v>1</v>
      </c>
      <c r="F207" t="s">
        <v>41</v>
      </c>
      <c r="G207">
        <v>1.3</v>
      </c>
      <c r="H207" t="s">
        <v>42</v>
      </c>
      <c r="I207" t="s">
        <v>43</v>
      </c>
      <c r="J207" t="s">
        <v>44</v>
      </c>
      <c r="K207" t="s">
        <v>68</v>
      </c>
      <c r="L207" t="s">
        <v>69</v>
      </c>
      <c r="M207" t="s">
        <v>70</v>
      </c>
      <c r="N207" t="s">
        <v>76</v>
      </c>
      <c r="O207">
        <v>5</v>
      </c>
      <c r="P207" t="s">
        <v>56</v>
      </c>
      <c r="Q207">
        <v>9</v>
      </c>
      <c r="R207" t="s">
        <v>146</v>
      </c>
      <c r="S207" t="s">
        <v>71</v>
      </c>
      <c r="T207" t="s">
        <v>77</v>
      </c>
      <c r="U207">
        <v>2000</v>
      </c>
      <c r="V207" t="s">
        <v>148</v>
      </c>
      <c r="W207">
        <v>2600</v>
      </c>
      <c r="X207" t="s">
        <v>152</v>
      </c>
      <c r="Y207">
        <v>2610</v>
      </c>
      <c r="Z207" t="s">
        <v>148</v>
      </c>
      <c r="AA207">
        <v>2611</v>
      </c>
      <c r="AB207" t="s">
        <v>152</v>
      </c>
      <c r="AC207">
        <v>0</v>
      </c>
      <c r="AD207" t="s">
        <v>53</v>
      </c>
      <c r="AE207" s="1">
        <v>55550000</v>
      </c>
      <c r="AF207" s="1">
        <v>40700000</v>
      </c>
      <c r="AG207" s="1">
        <v>30355491.07</v>
      </c>
      <c r="AH207" s="1">
        <v>29949491.07</v>
      </c>
      <c r="AI207" s="1">
        <v>29320571.129999999</v>
      </c>
      <c r="AJ207" s="1">
        <v>29289331.140000001</v>
      </c>
      <c r="AK207" s="1">
        <v>29289331.140000001</v>
      </c>
      <c r="AL207" s="1">
        <f t="shared" si="19"/>
        <v>25194508.93</v>
      </c>
      <c r="AM207" s="1"/>
      <c r="AN207" s="1">
        <v>3000000</v>
      </c>
      <c r="AO207" s="1">
        <f t="shared" si="17"/>
        <v>-3000000</v>
      </c>
      <c r="AP207" s="1">
        <f t="shared" si="18"/>
        <v>52550000</v>
      </c>
      <c r="AQ207" s="1">
        <f t="shared" si="16"/>
        <v>22194508.93</v>
      </c>
    </row>
    <row r="208" spans="1:43" x14ac:dyDescent="0.35">
      <c r="A208" t="s">
        <v>184</v>
      </c>
      <c r="B208" t="s">
        <v>192</v>
      </c>
      <c r="C208" t="s">
        <v>134</v>
      </c>
      <c r="D208" t="s">
        <v>49</v>
      </c>
      <c r="E208">
        <v>1</v>
      </c>
      <c r="F208" t="s">
        <v>41</v>
      </c>
      <c r="G208">
        <v>1.7</v>
      </c>
      <c r="H208" t="s">
        <v>96</v>
      </c>
      <c r="I208" t="s">
        <v>97</v>
      </c>
      <c r="J208" t="s">
        <v>98</v>
      </c>
      <c r="K208" t="s">
        <v>99</v>
      </c>
      <c r="L208" t="s">
        <v>100</v>
      </c>
      <c r="M208" t="s">
        <v>70</v>
      </c>
      <c r="N208" t="s">
        <v>76</v>
      </c>
      <c r="O208">
        <v>6</v>
      </c>
      <c r="P208" t="s">
        <v>101</v>
      </c>
      <c r="Q208">
        <v>10</v>
      </c>
      <c r="R208" t="s">
        <v>102</v>
      </c>
      <c r="S208" t="s">
        <v>71</v>
      </c>
      <c r="T208" t="s">
        <v>77</v>
      </c>
      <c r="U208">
        <v>2000</v>
      </c>
      <c r="V208" t="s">
        <v>148</v>
      </c>
      <c r="W208">
        <v>2600</v>
      </c>
      <c r="X208" t="s">
        <v>152</v>
      </c>
      <c r="Y208">
        <v>2610</v>
      </c>
      <c r="Z208" t="s">
        <v>148</v>
      </c>
      <c r="AA208">
        <v>2611</v>
      </c>
      <c r="AB208" t="s">
        <v>152</v>
      </c>
      <c r="AC208">
        <v>0</v>
      </c>
      <c r="AD208" t="s">
        <v>53</v>
      </c>
      <c r="AE208" s="1">
        <v>33000000</v>
      </c>
      <c r="AF208" s="1">
        <v>33000000</v>
      </c>
      <c r="AG208" s="1">
        <v>16508303.630000001</v>
      </c>
      <c r="AH208" s="1">
        <v>16508303.630000001</v>
      </c>
      <c r="AI208" s="1">
        <v>16508303.630000001</v>
      </c>
      <c r="AJ208" s="1">
        <v>16508303.630000001</v>
      </c>
      <c r="AK208" s="1">
        <v>16508303.630000001</v>
      </c>
      <c r="AL208" s="1">
        <f t="shared" si="19"/>
        <v>16491696.369999999</v>
      </c>
      <c r="AM208" s="1"/>
      <c r="AN208" s="1">
        <v>7000000</v>
      </c>
      <c r="AO208" s="1">
        <f t="shared" si="17"/>
        <v>-7000000</v>
      </c>
      <c r="AP208" s="1">
        <f t="shared" si="18"/>
        <v>26000000</v>
      </c>
      <c r="AQ208" s="1">
        <f t="shared" si="16"/>
        <v>9491696.3699999992</v>
      </c>
    </row>
    <row r="209" spans="1:43" x14ac:dyDescent="0.35">
      <c r="A209" t="s">
        <v>235</v>
      </c>
      <c r="B209" t="s">
        <v>240</v>
      </c>
      <c r="C209" t="s">
        <v>40</v>
      </c>
      <c r="D209" t="s">
        <v>49</v>
      </c>
      <c r="E209">
        <v>1</v>
      </c>
      <c r="F209" t="s">
        <v>41</v>
      </c>
      <c r="G209">
        <v>1.7</v>
      </c>
      <c r="H209" t="s">
        <v>96</v>
      </c>
      <c r="I209" t="s">
        <v>208</v>
      </c>
      <c r="J209" t="s">
        <v>209</v>
      </c>
      <c r="K209" t="s">
        <v>99</v>
      </c>
      <c r="L209" t="s">
        <v>100</v>
      </c>
      <c r="M209" t="s">
        <v>70</v>
      </c>
      <c r="N209" t="s">
        <v>76</v>
      </c>
      <c r="O209">
        <v>6</v>
      </c>
      <c r="P209" t="s">
        <v>101</v>
      </c>
      <c r="Q209">
        <v>11</v>
      </c>
      <c r="R209" t="s">
        <v>388</v>
      </c>
      <c r="S209" t="s">
        <v>71</v>
      </c>
      <c r="T209" t="s">
        <v>77</v>
      </c>
      <c r="U209">
        <v>2000</v>
      </c>
      <c r="V209" t="s">
        <v>148</v>
      </c>
      <c r="W209">
        <v>2600</v>
      </c>
      <c r="X209" t="s">
        <v>152</v>
      </c>
      <c r="Y209">
        <v>2610</v>
      </c>
      <c r="Z209" t="s">
        <v>148</v>
      </c>
      <c r="AA209">
        <v>2611</v>
      </c>
      <c r="AB209" t="s">
        <v>152</v>
      </c>
      <c r="AC209">
        <v>0</v>
      </c>
      <c r="AD209" t="s">
        <v>53</v>
      </c>
      <c r="AE209" s="1">
        <v>6500000</v>
      </c>
      <c r="AF209" s="1">
        <v>6500000</v>
      </c>
      <c r="AG209" s="1">
        <v>4203669.2699999996</v>
      </c>
      <c r="AH209" s="1">
        <v>4203669.2699999996</v>
      </c>
      <c r="AI209" s="1">
        <v>4203669.2699999996</v>
      </c>
      <c r="AJ209" s="1">
        <v>4203669.2699999996</v>
      </c>
      <c r="AK209" s="1">
        <v>4203669.2699999996</v>
      </c>
      <c r="AL209" s="1">
        <f t="shared" si="19"/>
        <v>2296330.7300000004</v>
      </c>
      <c r="AM209" s="1"/>
      <c r="AN209" s="1">
        <v>1000000</v>
      </c>
      <c r="AO209" s="1">
        <f t="shared" si="17"/>
        <v>-1000000</v>
      </c>
      <c r="AP209" s="1">
        <f t="shared" si="18"/>
        <v>5500000</v>
      </c>
      <c r="AQ209" s="1">
        <f t="shared" si="16"/>
        <v>1296330.7300000004</v>
      </c>
    </row>
    <row r="210" spans="1:43" x14ac:dyDescent="0.35">
      <c r="A210" t="s">
        <v>235</v>
      </c>
      <c r="B210" t="s">
        <v>240</v>
      </c>
      <c r="C210" t="s">
        <v>40</v>
      </c>
      <c r="D210" t="s">
        <v>49</v>
      </c>
      <c r="E210">
        <v>1</v>
      </c>
      <c r="F210" t="s">
        <v>41</v>
      </c>
      <c r="G210">
        <v>1.7</v>
      </c>
      <c r="H210" t="s">
        <v>96</v>
      </c>
      <c r="I210" t="s">
        <v>97</v>
      </c>
      <c r="J210" t="s">
        <v>98</v>
      </c>
      <c r="K210" t="s">
        <v>99</v>
      </c>
      <c r="L210" t="s">
        <v>100</v>
      </c>
      <c r="M210" t="s">
        <v>70</v>
      </c>
      <c r="N210" t="s">
        <v>76</v>
      </c>
      <c r="O210">
        <v>6</v>
      </c>
      <c r="P210" t="s">
        <v>101</v>
      </c>
      <c r="Q210">
        <v>10</v>
      </c>
      <c r="R210" t="s">
        <v>102</v>
      </c>
      <c r="S210" t="s">
        <v>71</v>
      </c>
      <c r="T210" t="s">
        <v>77</v>
      </c>
      <c r="U210">
        <v>2000</v>
      </c>
      <c r="V210" t="s">
        <v>148</v>
      </c>
      <c r="W210">
        <v>2600</v>
      </c>
      <c r="X210" t="s">
        <v>152</v>
      </c>
      <c r="Y210">
        <v>2610</v>
      </c>
      <c r="Z210" t="s">
        <v>148</v>
      </c>
      <c r="AA210">
        <v>2611</v>
      </c>
      <c r="AB210" t="s">
        <v>152</v>
      </c>
      <c r="AC210">
        <v>0</v>
      </c>
      <c r="AD210" t="s">
        <v>53</v>
      </c>
      <c r="AE210" s="1">
        <v>7091558.6600000001</v>
      </c>
      <c r="AF210" s="1">
        <v>0</v>
      </c>
      <c r="AG210" s="1">
        <v>7018370.7199999997</v>
      </c>
      <c r="AH210" s="1">
        <v>7018370.7199999997</v>
      </c>
      <c r="AI210" s="1">
        <v>7018370.7199999997</v>
      </c>
      <c r="AJ210" s="1">
        <v>7018370.7199999997</v>
      </c>
      <c r="AK210" s="1">
        <v>7018370.7199999997</v>
      </c>
      <c r="AL210" s="1">
        <f t="shared" si="19"/>
        <v>73187.94000000041</v>
      </c>
      <c r="AM210" s="1"/>
      <c r="AN210" s="1"/>
      <c r="AO210" s="1">
        <f t="shared" si="17"/>
        <v>0</v>
      </c>
      <c r="AP210" s="1">
        <f t="shared" si="18"/>
        <v>7091558.6600000001</v>
      </c>
      <c r="AQ210" s="1">
        <f t="shared" si="16"/>
        <v>73187.94000000041</v>
      </c>
    </row>
    <row r="211" spans="1:43" x14ac:dyDescent="0.35">
      <c r="A211" t="s">
        <v>139</v>
      </c>
      <c r="B211" t="s">
        <v>145</v>
      </c>
      <c r="C211" t="s">
        <v>134</v>
      </c>
      <c r="D211" t="s">
        <v>49</v>
      </c>
      <c r="E211">
        <v>3</v>
      </c>
      <c r="F211" t="s">
        <v>174</v>
      </c>
      <c r="G211">
        <v>3.8</v>
      </c>
      <c r="H211" t="s">
        <v>175</v>
      </c>
      <c r="I211" t="s">
        <v>176</v>
      </c>
      <c r="J211" t="s">
        <v>177</v>
      </c>
      <c r="K211" t="s">
        <v>68</v>
      </c>
      <c r="L211" t="s">
        <v>69</v>
      </c>
      <c r="M211" t="s">
        <v>178</v>
      </c>
      <c r="N211" t="s">
        <v>181</v>
      </c>
      <c r="O211">
        <v>5</v>
      </c>
      <c r="P211" t="s">
        <v>56</v>
      </c>
      <c r="Q211">
        <v>55</v>
      </c>
      <c r="R211" t="s">
        <v>182</v>
      </c>
      <c r="S211" t="s">
        <v>179</v>
      </c>
      <c r="T211" t="s">
        <v>183</v>
      </c>
      <c r="U211">
        <v>5000</v>
      </c>
      <c r="V211" t="s">
        <v>142</v>
      </c>
      <c r="W211">
        <v>5100</v>
      </c>
      <c r="X211" t="s">
        <v>141</v>
      </c>
      <c r="Y211">
        <v>5150</v>
      </c>
      <c r="Z211" t="s">
        <v>142</v>
      </c>
      <c r="AA211">
        <v>5151</v>
      </c>
      <c r="AB211" t="s">
        <v>180</v>
      </c>
      <c r="AC211">
        <v>60</v>
      </c>
      <c r="AD211" t="s">
        <v>151</v>
      </c>
      <c r="AE211" s="1">
        <v>58000</v>
      </c>
      <c r="AF211" s="1">
        <v>0</v>
      </c>
      <c r="AG211" s="1">
        <v>57990.31</v>
      </c>
      <c r="AH211" s="1">
        <v>0</v>
      </c>
      <c r="AI211" s="1">
        <v>0</v>
      </c>
      <c r="AJ211" s="1">
        <v>0</v>
      </c>
      <c r="AK211" s="1">
        <v>0</v>
      </c>
      <c r="AL211" s="1">
        <f t="shared" si="19"/>
        <v>9.6900000000023283</v>
      </c>
      <c r="AM211" s="1"/>
      <c r="AN211" s="1"/>
      <c r="AO211" s="1">
        <f t="shared" si="17"/>
        <v>0</v>
      </c>
      <c r="AP211" s="1">
        <f t="shared" si="18"/>
        <v>58000</v>
      </c>
      <c r="AQ211" s="1">
        <f t="shared" si="16"/>
        <v>9.6900000000023283</v>
      </c>
    </row>
    <row r="212" spans="1:43" x14ac:dyDescent="0.35">
      <c r="A212" t="s">
        <v>139</v>
      </c>
      <c r="B212" t="s">
        <v>145</v>
      </c>
      <c r="C212" t="s">
        <v>134</v>
      </c>
      <c r="D212" t="s">
        <v>49</v>
      </c>
      <c r="E212">
        <v>1</v>
      </c>
      <c r="F212" t="s">
        <v>41</v>
      </c>
      <c r="G212">
        <v>1.3</v>
      </c>
      <c r="H212" t="s">
        <v>42</v>
      </c>
      <c r="I212" t="s">
        <v>43</v>
      </c>
      <c r="J212" t="s">
        <v>44</v>
      </c>
      <c r="K212" t="s">
        <v>68</v>
      </c>
      <c r="L212" t="s">
        <v>69</v>
      </c>
      <c r="M212" t="s">
        <v>70</v>
      </c>
      <c r="N212" t="s">
        <v>76</v>
      </c>
      <c r="O212">
        <v>5</v>
      </c>
      <c r="P212" t="s">
        <v>56</v>
      </c>
      <c r="Q212">
        <v>66</v>
      </c>
      <c r="R212" t="s">
        <v>73</v>
      </c>
      <c r="S212" t="s">
        <v>94</v>
      </c>
      <c r="T212" t="s">
        <v>95</v>
      </c>
      <c r="U212">
        <v>1000</v>
      </c>
      <c r="V212" t="s">
        <v>73</v>
      </c>
      <c r="W212">
        <v>1200</v>
      </c>
      <c r="X212" t="s">
        <v>79</v>
      </c>
      <c r="Y212">
        <v>1210</v>
      </c>
      <c r="Z212" t="s">
        <v>73</v>
      </c>
      <c r="AA212">
        <v>1211</v>
      </c>
      <c r="AB212" t="s">
        <v>334</v>
      </c>
      <c r="AC212">
        <v>61</v>
      </c>
      <c r="AD212" t="s">
        <v>144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210000</v>
      </c>
      <c r="AN212" s="1">
        <v>0</v>
      </c>
      <c r="AO212" s="1">
        <f t="shared" si="17"/>
        <v>210000</v>
      </c>
      <c r="AP212" s="1">
        <f t="shared" si="18"/>
        <v>210000</v>
      </c>
      <c r="AQ212" s="1">
        <f t="shared" si="16"/>
        <v>210000</v>
      </c>
    </row>
    <row r="213" spans="1:43" x14ac:dyDescent="0.35">
      <c r="A213" t="s">
        <v>224</v>
      </c>
      <c r="B213" t="s">
        <v>676</v>
      </c>
      <c r="C213" t="s">
        <v>134</v>
      </c>
      <c r="D213" t="s">
        <v>49</v>
      </c>
      <c r="E213">
        <v>1</v>
      </c>
      <c r="F213" t="s">
        <v>41</v>
      </c>
      <c r="G213">
        <v>1.3</v>
      </c>
      <c r="H213" t="s">
        <v>42</v>
      </c>
      <c r="I213" t="s">
        <v>43</v>
      </c>
      <c r="J213" t="s">
        <v>44</v>
      </c>
      <c r="K213" t="s">
        <v>68</v>
      </c>
      <c r="L213" t="s">
        <v>69</v>
      </c>
      <c r="M213" t="s">
        <v>70</v>
      </c>
      <c r="N213" t="s">
        <v>76</v>
      </c>
      <c r="O213">
        <v>5</v>
      </c>
      <c r="P213" t="s">
        <v>56</v>
      </c>
      <c r="Q213">
        <v>66</v>
      </c>
      <c r="R213" t="s">
        <v>73</v>
      </c>
      <c r="S213" t="s">
        <v>94</v>
      </c>
      <c r="T213" t="s">
        <v>95</v>
      </c>
      <c r="U213">
        <v>1000</v>
      </c>
      <c r="V213" t="s">
        <v>73</v>
      </c>
      <c r="W213">
        <v>1200</v>
      </c>
      <c r="X213" t="s">
        <v>79</v>
      </c>
      <c r="Y213">
        <v>1210</v>
      </c>
      <c r="Z213" t="s">
        <v>73</v>
      </c>
      <c r="AA213">
        <v>1211</v>
      </c>
      <c r="AB213" t="s">
        <v>334</v>
      </c>
      <c r="AC213">
        <v>59</v>
      </c>
      <c r="AD213" t="s">
        <v>227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647219.19999999995</v>
      </c>
      <c r="AN213" s="1">
        <v>0</v>
      </c>
      <c r="AO213" s="1">
        <f t="shared" si="17"/>
        <v>647219.19999999995</v>
      </c>
      <c r="AP213" s="1">
        <f t="shared" si="18"/>
        <v>647219.19999999995</v>
      </c>
      <c r="AQ213" s="1">
        <f t="shared" si="16"/>
        <v>647219.19999999995</v>
      </c>
    </row>
    <row r="214" spans="1:43" x14ac:dyDescent="0.35">
      <c r="A214" t="s">
        <v>224</v>
      </c>
      <c r="B214" t="s">
        <v>228</v>
      </c>
      <c r="C214" t="s">
        <v>134</v>
      </c>
      <c r="D214" t="s">
        <v>49</v>
      </c>
      <c r="E214">
        <v>1</v>
      </c>
      <c r="F214" t="s">
        <v>41</v>
      </c>
      <c r="G214">
        <v>1.3</v>
      </c>
      <c r="H214" t="s">
        <v>42</v>
      </c>
      <c r="I214" t="s">
        <v>43</v>
      </c>
      <c r="J214" t="s">
        <v>44</v>
      </c>
      <c r="K214" t="s">
        <v>68</v>
      </c>
      <c r="L214" t="s">
        <v>69</v>
      </c>
      <c r="M214" t="s">
        <v>153</v>
      </c>
      <c r="N214" t="s">
        <v>157</v>
      </c>
      <c r="O214">
        <v>5</v>
      </c>
      <c r="P214" t="s">
        <v>56</v>
      </c>
      <c r="Q214">
        <v>14</v>
      </c>
      <c r="R214" t="s">
        <v>158</v>
      </c>
      <c r="S214" t="s">
        <v>154</v>
      </c>
      <c r="T214" t="s">
        <v>159</v>
      </c>
      <c r="U214">
        <v>2000</v>
      </c>
      <c r="V214" t="s">
        <v>148</v>
      </c>
      <c r="W214">
        <v>2700</v>
      </c>
      <c r="X214" t="s">
        <v>225</v>
      </c>
      <c r="Y214">
        <v>2710</v>
      </c>
      <c r="Z214" t="s">
        <v>148</v>
      </c>
      <c r="AA214">
        <v>2711</v>
      </c>
      <c r="AB214" t="s">
        <v>226</v>
      </c>
      <c r="AC214">
        <v>59</v>
      </c>
      <c r="AD214" t="s">
        <v>227</v>
      </c>
      <c r="AE214" s="1">
        <v>246818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f t="shared" ref="AL214:AL277" si="20">AE214-AG214</f>
        <v>246818</v>
      </c>
      <c r="AM214" s="1">
        <v>0</v>
      </c>
      <c r="AN214" s="1">
        <v>246818</v>
      </c>
      <c r="AO214" s="1">
        <f t="shared" si="17"/>
        <v>-246818</v>
      </c>
      <c r="AP214" s="1">
        <f t="shared" si="18"/>
        <v>0</v>
      </c>
      <c r="AQ214" s="1">
        <f t="shared" si="16"/>
        <v>0</v>
      </c>
    </row>
    <row r="215" spans="1:43" x14ac:dyDescent="0.35">
      <c r="A215" t="s">
        <v>224</v>
      </c>
      <c r="B215" t="s">
        <v>228</v>
      </c>
      <c r="C215" t="s">
        <v>134</v>
      </c>
      <c r="D215" t="s">
        <v>49</v>
      </c>
      <c r="E215">
        <v>1</v>
      </c>
      <c r="F215" t="s">
        <v>41</v>
      </c>
      <c r="G215">
        <v>1.7</v>
      </c>
      <c r="H215" t="s">
        <v>96</v>
      </c>
      <c r="I215" t="s">
        <v>97</v>
      </c>
      <c r="J215" t="s">
        <v>98</v>
      </c>
      <c r="K215" t="s">
        <v>99</v>
      </c>
      <c r="L215" t="s">
        <v>100</v>
      </c>
      <c r="M215" t="s">
        <v>199</v>
      </c>
      <c r="N215" t="s">
        <v>202</v>
      </c>
      <c r="O215">
        <v>6</v>
      </c>
      <c r="P215" t="s">
        <v>101</v>
      </c>
      <c r="Q215">
        <v>19</v>
      </c>
      <c r="R215" t="s">
        <v>207</v>
      </c>
      <c r="S215" t="s">
        <v>200</v>
      </c>
      <c r="T215" t="s">
        <v>204</v>
      </c>
      <c r="U215">
        <v>2000</v>
      </c>
      <c r="V215" t="s">
        <v>148</v>
      </c>
      <c r="W215">
        <v>2700</v>
      </c>
      <c r="X215" t="s">
        <v>225</v>
      </c>
      <c r="Y215">
        <v>2710</v>
      </c>
      <c r="Z215" t="s">
        <v>148</v>
      </c>
      <c r="AA215">
        <v>2711</v>
      </c>
      <c r="AB215" t="s">
        <v>226</v>
      </c>
      <c r="AC215">
        <v>59</v>
      </c>
      <c r="AD215" t="s">
        <v>227</v>
      </c>
      <c r="AE215" s="1">
        <v>55990</v>
      </c>
      <c r="AF215" s="1">
        <v>0</v>
      </c>
      <c r="AG215" s="1">
        <v>0</v>
      </c>
      <c r="AH215" s="1">
        <v>0</v>
      </c>
      <c r="AI215" s="1">
        <v>0</v>
      </c>
      <c r="AJ215" s="1">
        <v>0</v>
      </c>
      <c r="AK215" s="1">
        <v>0</v>
      </c>
      <c r="AL215" s="1">
        <f t="shared" si="20"/>
        <v>55990</v>
      </c>
      <c r="AM215" s="1">
        <v>0</v>
      </c>
      <c r="AN215" s="1">
        <v>55990</v>
      </c>
      <c r="AO215" s="1">
        <f t="shared" si="17"/>
        <v>-55990</v>
      </c>
      <c r="AP215" s="1">
        <f t="shared" si="18"/>
        <v>0</v>
      </c>
      <c r="AQ215" s="1">
        <f t="shared" si="16"/>
        <v>0</v>
      </c>
    </row>
    <row r="216" spans="1:43" x14ac:dyDescent="0.35">
      <c r="A216" t="s">
        <v>224</v>
      </c>
      <c r="B216" t="s">
        <v>228</v>
      </c>
      <c r="C216" t="s">
        <v>134</v>
      </c>
      <c r="D216" t="s">
        <v>49</v>
      </c>
      <c r="E216">
        <v>1</v>
      </c>
      <c r="F216" t="s">
        <v>41</v>
      </c>
      <c r="G216">
        <v>1.7</v>
      </c>
      <c r="H216" t="s">
        <v>96</v>
      </c>
      <c r="I216" t="s">
        <v>97</v>
      </c>
      <c r="J216" t="s">
        <v>98</v>
      </c>
      <c r="K216" t="s">
        <v>99</v>
      </c>
      <c r="L216" t="s">
        <v>100</v>
      </c>
      <c r="M216" t="s">
        <v>70</v>
      </c>
      <c r="N216" t="s">
        <v>76</v>
      </c>
      <c r="O216">
        <v>6</v>
      </c>
      <c r="P216" t="s">
        <v>101</v>
      </c>
      <c r="Q216">
        <v>10</v>
      </c>
      <c r="R216" t="s">
        <v>102</v>
      </c>
      <c r="S216" t="s">
        <v>71</v>
      </c>
      <c r="T216" t="s">
        <v>77</v>
      </c>
      <c r="U216">
        <v>2000</v>
      </c>
      <c r="V216" t="s">
        <v>148</v>
      </c>
      <c r="W216">
        <v>2700</v>
      </c>
      <c r="X216" t="s">
        <v>225</v>
      </c>
      <c r="Y216">
        <v>2710</v>
      </c>
      <c r="Z216" t="s">
        <v>148</v>
      </c>
      <c r="AA216">
        <v>2711</v>
      </c>
      <c r="AB216" t="s">
        <v>226</v>
      </c>
      <c r="AC216">
        <v>59</v>
      </c>
      <c r="AD216" t="s">
        <v>227</v>
      </c>
      <c r="AE216" s="1">
        <v>0</v>
      </c>
      <c r="AF216" s="1">
        <v>0</v>
      </c>
      <c r="AG216" s="1">
        <v>0</v>
      </c>
      <c r="AH216" s="1">
        <v>0</v>
      </c>
      <c r="AI216" s="1">
        <v>0</v>
      </c>
      <c r="AJ216" s="1">
        <v>0</v>
      </c>
      <c r="AK216" s="1">
        <v>0</v>
      </c>
      <c r="AL216" s="1">
        <f t="shared" si="20"/>
        <v>0</v>
      </c>
      <c r="AM216" s="1"/>
      <c r="AN216" s="1"/>
      <c r="AO216" s="1">
        <f t="shared" si="17"/>
        <v>0</v>
      </c>
      <c r="AP216" s="1">
        <f t="shared" si="18"/>
        <v>0</v>
      </c>
      <c r="AQ216" s="1">
        <f t="shared" si="16"/>
        <v>0</v>
      </c>
    </row>
    <row r="217" spans="1:43" x14ac:dyDescent="0.35">
      <c r="A217" t="s">
        <v>235</v>
      </c>
      <c r="B217" t="s">
        <v>240</v>
      </c>
      <c r="C217" t="s">
        <v>40</v>
      </c>
      <c r="D217" t="s">
        <v>49</v>
      </c>
      <c r="E217">
        <v>1</v>
      </c>
      <c r="F217" t="s">
        <v>41</v>
      </c>
      <c r="G217">
        <v>1.3</v>
      </c>
      <c r="H217" t="s">
        <v>42</v>
      </c>
      <c r="I217" t="s">
        <v>43</v>
      </c>
      <c r="J217" t="s">
        <v>44</v>
      </c>
      <c r="K217" t="s">
        <v>68</v>
      </c>
      <c r="L217" t="s">
        <v>69</v>
      </c>
      <c r="M217" t="s">
        <v>153</v>
      </c>
      <c r="N217" t="s">
        <v>157</v>
      </c>
      <c r="O217">
        <v>5</v>
      </c>
      <c r="P217" t="s">
        <v>56</v>
      </c>
      <c r="Q217">
        <v>14</v>
      </c>
      <c r="R217" t="s">
        <v>158</v>
      </c>
      <c r="S217" t="s">
        <v>154</v>
      </c>
      <c r="T217" t="s">
        <v>159</v>
      </c>
      <c r="U217">
        <v>2000</v>
      </c>
      <c r="V217" t="s">
        <v>148</v>
      </c>
      <c r="W217">
        <v>2700</v>
      </c>
      <c r="X217" t="s">
        <v>225</v>
      </c>
      <c r="Y217">
        <v>2710</v>
      </c>
      <c r="Z217" t="s">
        <v>148</v>
      </c>
      <c r="AA217">
        <v>2711</v>
      </c>
      <c r="AB217" t="s">
        <v>226</v>
      </c>
      <c r="AC217">
        <v>0</v>
      </c>
      <c r="AD217" t="s">
        <v>53</v>
      </c>
      <c r="AE217" s="1">
        <v>3000000</v>
      </c>
      <c r="AF217" s="1">
        <v>3000000</v>
      </c>
      <c r="AG217" s="1">
        <v>2491605.64</v>
      </c>
      <c r="AH217" s="1">
        <v>2491605.64</v>
      </c>
      <c r="AI217" s="1">
        <v>2269022.98</v>
      </c>
      <c r="AJ217" s="1">
        <v>2003701.64</v>
      </c>
      <c r="AK217" s="1">
        <v>2003701.64</v>
      </c>
      <c r="AL217" s="1">
        <f t="shared" si="20"/>
        <v>508394.35999999987</v>
      </c>
      <c r="AM217" s="1"/>
      <c r="AN217" s="1"/>
      <c r="AO217" s="1">
        <f t="shared" si="17"/>
        <v>0</v>
      </c>
      <c r="AP217" s="1">
        <f t="shared" si="18"/>
        <v>3000000</v>
      </c>
      <c r="AQ217" s="1">
        <f t="shared" si="16"/>
        <v>508394.35999999987</v>
      </c>
    </row>
    <row r="218" spans="1:43" x14ac:dyDescent="0.35">
      <c r="A218" t="s">
        <v>235</v>
      </c>
      <c r="B218" t="s">
        <v>240</v>
      </c>
      <c r="C218" t="s">
        <v>40</v>
      </c>
      <c r="D218" t="s">
        <v>49</v>
      </c>
      <c r="E218">
        <v>1</v>
      </c>
      <c r="F218" t="s">
        <v>41</v>
      </c>
      <c r="G218">
        <v>1.7</v>
      </c>
      <c r="H218" t="s">
        <v>96</v>
      </c>
      <c r="I218" t="s">
        <v>97</v>
      </c>
      <c r="J218" t="s">
        <v>98</v>
      </c>
      <c r="K218" t="s">
        <v>99</v>
      </c>
      <c r="L218" t="s">
        <v>100</v>
      </c>
      <c r="M218" t="s">
        <v>199</v>
      </c>
      <c r="N218" t="s">
        <v>202</v>
      </c>
      <c r="O218">
        <v>6</v>
      </c>
      <c r="P218" t="s">
        <v>101</v>
      </c>
      <c r="Q218">
        <v>19</v>
      </c>
      <c r="R218" t="s">
        <v>207</v>
      </c>
      <c r="S218" t="s">
        <v>200</v>
      </c>
      <c r="T218" t="s">
        <v>204</v>
      </c>
      <c r="U218">
        <v>2000</v>
      </c>
      <c r="V218" t="s">
        <v>148</v>
      </c>
      <c r="W218">
        <v>2700</v>
      </c>
      <c r="X218" t="s">
        <v>225</v>
      </c>
      <c r="Y218">
        <v>2710</v>
      </c>
      <c r="Z218" t="s">
        <v>148</v>
      </c>
      <c r="AA218">
        <v>2711</v>
      </c>
      <c r="AB218" t="s">
        <v>226</v>
      </c>
      <c r="AC218">
        <v>0</v>
      </c>
      <c r="AD218" t="s">
        <v>53</v>
      </c>
      <c r="AE218" s="1">
        <v>5201.82</v>
      </c>
      <c r="AF218" s="1">
        <v>1200000</v>
      </c>
      <c r="AG218" s="1">
        <v>0</v>
      </c>
      <c r="AH218" s="1">
        <v>0</v>
      </c>
      <c r="AI218" s="1">
        <v>0</v>
      </c>
      <c r="AJ218" s="1">
        <v>0</v>
      </c>
      <c r="AK218" s="1">
        <v>0</v>
      </c>
      <c r="AL218" s="1">
        <f t="shared" si="20"/>
        <v>5201.82</v>
      </c>
      <c r="AM218" s="1"/>
      <c r="AN218" s="1"/>
      <c r="AO218" s="1">
        <f t="shared" si="17"/>
        <v>0</v>
      </c>
      <c r="AP218" s="1">
        <f t="shared" si="18"/>
        <v>5201.82</v>
      </c>
      <c r="AQ218" s="1">
        <f t="shared" si="16"/>
        <v>5201.82</v>
      </c>
    </row>
    <row r="219" spans="1:43" x14ac:dyDescent="0.35">
      <c r="A219" t="s">
        <v>235</v>
      </c>
      <c r="B219" t="s">
        <v>240</v>
      </c>
      <c r="C219" t="s">
        <v>40</v>
      </c>
      <c r="D219" t="s">
        <v>49</v>
      </c>
      <c r="E219">
        <v>1</v>
      </c>
      <c r="F219" t="s">
        <v>41</v>
      </c>
      <c r="G219">
        <v>1.7</v>
      </c>
      <c r="H219" t="s">
        <v>96</v>
      </c>
      <c r="I219" t="s">
        <v>208</v>
      </c>
      <c r="J219" t="s">
        <v>209</v>
      </c>
      <c r="K219" t="s">
        <v>68</v>
      </c>
      <c r="L219" t="s">
        <v>69</v>
      </c>
      <c r="M219" t="s">
        <v>199</v>
      </c>
      <c r="N219" t="s">
        <v>202</v>
      </c>
      <c r="O219">
        <v>6</v>
      </c>
      <c r="P219" t="s">
        <v>101</v>
      </c>
      <c r="Q219">
        <v>21</v>
      </c>
      <c r="R219" t="s">
        <v>390</v>
      </c>
      <c r="S219" t="s">
        <v>210</v>
      </c>
      <c r="T219" t="s">
        <v>212</v>
      </c>
      <c r="U219">
        <v>2000</v>
      </c>
      <c r="V219" t="s">
        <v>148</v>
      </c>
      <c r="W219">
        <v>2700</v>
      </c>
      <c r="X219" t="s">
        <v>225</v>
      </c>
      <c r="Y219">
        <v>2710</v>
      </c>
      <c r="Z219" t="s">
        <v>148</v>
      </c>
      <c r="AA219">
        <v>2711</v>
      </c>
      <c r="AB219" t="s">
        <v>226</v>
      </c>
      <c r="AC219">
        <v>0</v>
      </c>
      <c r="AD219" t="s">
        <v>53</v>
      </c>
      <c r="AE219" s="1">
        <v>2000000</v>
      </c>
      <c r="AF219" s="1">
        <v>2000000</v>
      </c>
      <c r="AG219" s="1">
        <v>1754836.4</v>
      </c>
      <c r="AH219" s="1">
        <v>1754836.4</v>
      </c>
      <c r="AI219" s="1">
        <v>0</v>
      </c>
      <c r="AJ219" s="1">
        <v>0</v>
      </c>
      <c r="AK219" s="1">
        <v>0</v>
      </c>
      <c r="AL219" s="1">
        <f t="shared" si="20"/>
        <v>245163.60000000009</v>
      </c>
      <c r="AM219" s="1"/>
      <c r="AN219" s="1"/>
      <c r="AO219" s="1">
        <f t="shared" si="17"/>
        <v>0</v>
      </c>
      <c r="AP219" s="1">
        <f t="shared" si="18"/>
        <v>2000000</v>
      </c>
      <c r="AQ219" s="1">
        <f t="shared" si="16"/>
        <v>245163.60000000009</v>
      </c>
    </row>
    <row r="220" spans="1:43" x14ac:dyDescent="0.35">
      <c r="A220" t="s">
        <v>235</v>
      </c>
      <c r="B220" t="s">
        <v>240</v>
      </c>
      <c r="C220" t="s">
        <v>40</v>
      </c>
      <c r="D220" t="s">
        <v>49</v>
      </c>
      <c r="E220">
        <v>2</v>
      </c>
      <c r="F220" t="s">
        <v>105</v>
      </c>
      <c r="G220">
        <v>2.2999999999999998</v>
      </c>
      <c r="H220" t="s">
        <v>420</v>
      </c>
      <c r="I220" t="s">
        <v>421</v>
      </c>
      <c r="J220" t="s">
        <v>422</v>
      </c>
      <c r="K220" t="s">
        <v>68</v>
      </c>
      <c r="L220" t="s">
        <v>69</v>
      </c>
      <c r="M220" t="s">
        <v>199</v>
      </c>
      <c r="N220" t="s">
        <v>202</v>
      </c>
      <c r="O220">
        <v>2</v>
      </c>
      <c r="P220" t="s">
        <v>122</v>
      </c>
      <c r="Q220">
        <v>24</v>
      </c>
      <c r="R220" t="s">
        <v>424</v>
      </c>
      <c r="S220" t="s">
        <v>423</v>
      </c>
      <c r="T220" t="s">
        <v>425</v>
      </c>
      <c r="U220">
        <v>2000</v>
      </c>
      <c r="V220" t="s">
        <v>148</v>
      </c>
      <c r="W220">
        <v>2700</v>
      </c>
      <c r="X220" t="s">
        <v>225</v>
      </c>
      <c r="Y220">
        <v>2710</v>
      </c>
      <c r="Z220" t="s">
        <v>148</v>
      </c>
      <c r="AA220">
        <v>2711</v>
      </c>
      <c r="AB220" t="s">
        <v>226</v>
      </c>
      <c r="AC220">
        <v>0</v>
      </c>
      <c r="AD220" t="s">
        <v>53</v>
      </c>
      <c r="AE220" s="1">
        <v>87022</v>
      </c>
      <c r="AF220" s="1">
        <v>1200000</v>
      </c>
      <c r="AG220" s="1">
        <v>36656</v>
      </c>
      <c r="AH220" s="1">
        <v>36656</v>
      </c>
      <c r="AI220" s="1">
        <v>36656</v>
      </c>
      <c r="AJ220" s="1">
        <v>36656</v>
      </c>
      <c r="AK220" s="1">
        <v>36656</v>
      </c>
      <c r="AL220" s="1">
        <f t="shared" si="20"/>
        <v>50366</v>
      </c>
      <c r="AM220" s="1"/>
      <c r="AN220" s="1"/>
      <c r="AO220" s="1">
        <f t="shared" si="17"/>
        <v>0</v>
      </c>
      <c r="AP220" s="1">
        <f t="shared" si="18"/>
        <v>87022</v>
      </c>
      <c r="AQ220" s="1">
        <f t="shared" si="16"/>
        <v>50366</v>
      </c>
    </row>
    <row r="221" spans="1:43" x14ac:dyDescent="0.35">
      <c r="A221" t="s">
        <v>235</v>
      </c>
      <c r="B221" t="s">
        <v>240</v>
      </c>
      <c r="C221" t="s">
        <v>40</v>
      </c>
      <c r="D221" t="s">
        <v>49</v>
      </c>
      <c r="E221">
        <v>1</v>
      </c>
      <c r="F221" t="s">
        <v>41</v>
      </c>
      <c r="G221">
        <v>1.3</v>
      </c>
      <c r="H221" t="s">
        <v>42</v>
      </c>
      <c r="I221" t="s">
        <v>43</v>
      </c>
      <c r="J221" t="s">
        <v>44</v>
      </c>
      <c r="K221" t="s">
        <v>45</v>
      </c>
      <c r="L221" t="s">
        <v>46</v>
      </c>
      <c r="M221" t="s">
        <v>47</v>
      </c>
      <c r="N221" t="s">
        <v>55</v>
      </c>
      <c r="O221">
        <v>5</v>
      </c>
      <c r="P221" t="s">
        <v>56</v>
      </c>
      <c r="Q221">
        <v>5</v>
      </c>
      <c r="R221" t="s">
        <v>253</v>
      </c>
      <c r="S221" t="s">
        <v>252</v>
      </c>
      <c r="T221" t="s">
        <v>254</v>
      </c>
      <c r="U221">
        <v>2000</v>
      </c>
      <c r="V221" t="s">
        <v>148</v>
      </c>
      <c r="W221">
        <v>2700</v>
      </c>
      <c r="X221" t="s">
        <v>225</v>
      </c>
      <c r="Y221">
        <v>2720</v>
      </c>
      <c r="Z221" t="s">
        <v>148</v>
      </c>
      <c r="AA221">
        <v>2721</v>
      </c>
      <c r="AB221" t="s">
        <v>274</v>
      </c>
      <c r="AC221">
        <v>0</v>
      </c>
      <c r="AD221" t="s">
        <v>53</v>
      </c>
      <c r="AE221" s="1">
        <v>35000</v>
      </c>
      <c r="AF221" s="1">
        <v>30000</v>
      </c>
      <c r="AG221" s="1">
        <v>14880</v>
      </c>
      <c r="AH221" s="1">
        <v>14880</v>
      </c>
      <c r="AI221" s="1">
        <v>14880</v>
      </c>
      <c r="AJ221" s="1">
        <v>14880</v>
      </c>
      <c r="AK221" s="1">
        <v>14880</v>
      </c>
      <c r="AL221" s="1">
        <f t="shared" si="20"/>
        <v>20120</v>
      </c>
      <c r="AM221" s="1"/>
      <c r="AN221" s="1"/>
      <c r="AO221" s="1">
        <f t="shared" si="17"/>
        <v>0</v>
      </c>
      <c r="AP221" s="1">
        <f t="shared" si="18"/>
        <v>35000</v>
      </c>
      <c r="AQ221" s="1">
        <f t="shared" si="16"/>
        <v>20120</v>
      </c>
    </row>
    <row r="222" spans="1:43" x14ac:dyDescent="0.35">
      <c r="A222" t="s">
        <v>235</v>
      </c>
      <c r="B222" t="s">
        <v>240</v>
      </c>
      <c r="C222" t="s">
        <v>40</v>
      </c>
      <c r="D222" t="s">
        <v>49</v>
      </c>
      <c r="E222">
        <v>1</v>
      </c>
      <c r="F222" t="s">
        <v>41</v>
      </c>
      <c r="G222">
        <v>1.3</v>
      </c>
      <c r="H222" t="s">
        <v>42</v>
      </c>
      <c r="I222" t="s">
        <v>43</v>
      </c>
      <c r="J222" t="s">
        <v>44</v>
      </c>
      <c r="K222" t="s">
        <v>68</v>
      </c>
      <c r="L222" t="s">
        <v>69</v>
      </c>
      <c r="M222" t="s">
        <v>119</v>
      </c>
      <c r="N222" t="s">
        <v>121</v>
      </c>
      <c r="O222">
        <v>2</v>
      </c>
      <c r="P222" t="s">
        <v>122</v>
      </c>
      <c r="Q222">
        <v>25</v>
      </c>
      <c r="R222" t="s">
        <v>368</v>
      </c>
      <c r="S222" t="s">
        <v>367</v>
      </c>
      <c r="T222" t="s">
        <v>369</v>
      </c>
      <c r="U222">
        <v>2000</v>
      </c>
      <c r="V222" t="s">
        <v>148</v>
      </c>
      <c r="W222">
        <v>2700</v>
      </c>
      <c r="X222" t="s">
        <v>225</v>
      </c>
      <c r="Y222">
        <v>2720</v>
      </c>
      <c r="Z222" t="s">
        <v>148</v>
      </c>
      <c r="AA222">
        <v>2721</v>
      </c>
      <c r="AB222" t="s">
        <v>274</v>
      </c>
      <c r="AC222">
        <v>0</v>
      </c>
      <c r="AD222" t="s">
        <v>53</v>
      </c>
      <c r="AE222" s="1">
        <v>1750000</v>
      </c>
      <c r="AF222" s="1">
        <v>750000</v>
      </c>
      <c r="AG222" s="1">
        <v>857811.76</v>
      </c>
      <c r="AH222" s="1">
        <v>655913.76</v>
      </c>
      <c r="AI222" s="1">
        <v>503841.24</v>
      </c>
      <c r="AJ222" s="1">
        <v>2025.24</v>
      </c>
      <c r="AK222" s="1">
        <v>2025.24</v>
      </c>
      <c r="AL222" s="1">
        <f t="shared" si="20"/>
        <v>892188.24</v>
      </c>
      <c r="AM222" s="1">
        <v>0</v>
      </c>
      <c r="AN222" s="1">
        <v>892188.24</v>
      </c>
      <c r="AO222" s="1">
        <f t="shared" si="17"/>
        <v>-892188.24</v>
      </c>
      <c r="AP222" s="1">
        <f t="shared" si="18"/>
        <v>857811.76</v>
      </c>
      <c r="AQ222" s="1">
        <f t="shared" si="16"/>
        <v>0</v>
      </c>
    </row>
    <row r="223" spans="1:43" x14ac:dyDescent="0.35">
      <c r="A223" t="s">
        <v>235</v>
      </c>
      <c r="B223" t="s">
        <v>240</v>
      </c>
      <c r="C223" t="s">
        <v>40</v>
      </c>
      <c r="D223" t="s">
        <v>49</v>
      </c>
      <c r="E223">
        <v>1</v>
      </c>
      <c r="F223" t="s">
        <v>41</v>
      </c>
      <c r="G223">
        <v>1.3</v>
      </c>
      <c r="H223" t="s">
        <v>42</v>
      </c>
      <c r="I223" t="s">
        <v>43</v>
      </c>
      <c r="J223" t="s">
        <v>44</v>
      </c>
      <c r="K223" t="s">
        <v>68</v>
      </c>
      <c r="L223" t="s">
        <v>69</v>
      </c>
      <c r="M223" t="s">
        <v>119</v>
      </c>
      <c r="N223" t="s">
        <v>121</v>
      </c>
      <c r="O223">
        <v>2</v>
      </c>
      <c r="P223" t="s">
        <v>122</v>
      </c>
      <c r="Q223">
        <v>28</v>
      </c>
      <c r="R223" t="s">
        <v>375</v>
      </c>
      <c r="S223" t="s">
        <v>373</v>
      </c>
      <c r="T223" t="s">
        <v>376</v>
      </c>
      <c r="U223">
        <v>2000</v>
      </c>
      <c r="V223" t="s">
        <v>148</v>
      </c>
      <c r="W223">
        <v>2700</v>
      </c>
      <c r="X223" t="s">
        <v>225</v>
      </c>
      <c r="Y223">
        <v>2720</v>
      </c>
      <c r="Z223" t="s">
        <v>148</v>
      </c>
      <c r="AA223">
        <v>2721</v>
      </c>
      <c r="AB223" t="s">
        <v>274</v>
      </c>
      <c r="AC223">
        <v>0</v>
      </c>
      <c r="AD223" t="s">
        <v>53</v>
      </c>
      <c r="AE223" s="1">
        <v>100000</v>
      </c>
      <c r="AF223" s="1">
        <v>100000</v>
      </c>
      <c r="AG223" s="1">
        <v>89117.81</v>
      </c>
      <c r="AH223" s="1">
        <v>0</v>
      </c>
      <c r="AI223" s="1">
        <v>0</v>
      </c>
      <c r="AJ223" s="1">
        <v>0</v>
      </c>
      <c r="AK223" s="1">
        <v>0</v>
      </c>
      <c r="AL223" s="1">
        <f t="shared" si="20"/>
        <v>10882.190000000002</v>
      </c>
      <c r="AM223" s="1"/>
      <c r="AN223" s="1"/>
      <c r="AO223" s="1">
        <f t="shared" si="17"/>
        <v>0</v>
      </c>
      <c r="AP223" s="1">
        <f t="shared" si="18"/>
        <v>100000</v>
      </c>
      <c r="AQ223" s="1">
        <f t="shared" si="16"/>
        <v>10882.190000000002</v>
      </c>
    </row>
    <row r="224" spans="1:43" x14ac:dyDescent="0.35">
      <c r="A224" t="s">
        <v>235</v>
      </c>
      <c r="B224" t="s">
        <v>240</v>
      </c>
      <c r="C224" t="s">
        <v>40</v>
      </c>
      <c r="D224" t="s">
        <v>49</v>
      </c>
      <c r="E224">
        <v>1</v>
      </c>
      <c r="F224" t="s">
        <v>41</v>
      </c>
      <c r="G224">
        <v>1.3</v>
      </c>
      <c r="H224" t="s">
        <v>42</v>
      </c>
      <c r="I224" t="s">
        <v>43</v>
      </c>
      <c r="J224" t="s">
        <v>44</v>
      </c>
      <c r="K224" t="s">
        <v>68</v>
      </c>
      <c r="L224" t="s">
        <v>69</v>
      </c>
      <c r="M224" t="s">
        <v>70</v>
      </c>
      <c r="N224" t="s">
        <v>76</v>
      </c>
      <c r="O224">
        <v>5</v>
      </c>
      <c r="P224" t="s">
        <v>56</v>
      </c>
      <c r="Q224">
        <v>9</v>
      </c>
      <c r="R224" t="s">
        <v>146</v>
      </c>
      <c r="S224" t="s">
        <v>71</v>
      </c>
      <c r="T224" t="s">
        <v>77</v>
      </c>
      <c r="U224">
        <v>2000</v>
      </c>
      <c r="V224" t="s">
        <v>148</v>
      </c>
      <c r="W224">
        <v>2700</v>
      </c>
      <c r="X224" t="s">
        <v>225</v>
      </c>
      <c r="Y224">
        <v>2720</v>
      </c>
      <c r="Z224" t="s">
        <v>148</v>
      </c>
      <c r="AA224">
        <v>2721</v>
      </c>
      <c r="AB224" t="s">
        <v>274</v>
      </c>
      <c r="AC224">
        <v>0</v>
      </c>
      <c r="AD224" t="s">
        <v>53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1">
        <f t="shared" si="20"/>
        <v>0</v>
      </c>
      <c r="AM224" s="1"/>
      <c r="AN224" s="1"/>
      <c r="AO224" s="1">
        <f t="shared" si="17"/>
        <v>0</v>
      </c>
      <c r="AP224" s="1">
        <f t="shared" si="18"/>
        <v>0</v>
      </c>
      <c r="AQ224" s="1">
        <f t="shared" si="16"/>
        <v>0</v>
      </c>
    </row>
    <row r="225" spans="1:43" x14ac:dyDescent="0.35">
      <c r="A225" t="s">
        <v>235</v>
      </c>
      <c r="B225" t="s">
        <v>240</v>
      </c>
      <c r="C225" t="s">
        <v>40</v>
      </c>
      <c r="D225" t="s">
        <v>49</v>
      </c>
      <c r="E225">
        <v>1</v>
      </c>
      <c r="F225" t="s">
        <v>41</v>
      </c>
      <c r="G225">
        <v>1.7</v>
      </c>
      <c r="H225" t="s">
        <v>96</v>
      </c>
      <c r="I225" t="s">
        <v>208</v>
      </c>
      <c r="J225" t="s">
        <v>209</v>
      </c>
      <c r="K225" t="s">
        <v>68</v>
      </c>
      <c r="L225" t="s">
        <v>69</v>
      </c>
      <c r="M225" t="s">
        <v>199</v>
      </c>
      <c r="N225" t="s">
        <v>202</v>
      </c>
      <c r="O225">
        <v>6</v>
      </c>
      <c r="P225" t="s">
        <v>101</v>
      </c>
      <c r="Q225">
        <v>22</v>
      </c>
      <c r="R225" t="s">
        <v>393</v>
      </c>
      <c r="S225" t="s">
        <v>210</v>
      </c>
      <c r="T225" t="s">
        <v>212</v>
      </c>
      <c r="U225">
        <v>2000</v>
      </c>
      <c r="V225" t="s">
        <v>148</v>
      </c>
      <c r="W225">
        <v>2700</v>
      </c>
      <c r="X225" t="s">
        <v>225</v>
      </c>
      <c r="Y225">
        <v>2720</v>
      </c>
      <c r="Z225" t="s">
        <v>148</v>
      </c>
      <c r="AA225">
        <v>2721</v>
      </c>
      <c r="AB225" t="s">
        <v>274</v>
      </c>
      <c r="AC225">
        <v>0</v>
      </c>
      <c r="AD225" t="s">
        <v>53</v>
      </c>
      <c r="AE225" s="1">
        <v>2500000</v>
      </c>
      <c r="AF225" s="1">
        <v>2500000</v>
      </c>
      <c r="AG225" s="1">
        <v>2223883.56</v>
      </c>
      <c r="AH225" s="1">
        <v>2223883.56</v>
      </c>
      <c r="AI225" s="1">
        <v>0</v>
      </c>
      <c r="AJ225" s="1">
        <v>0</v>
      </c>
      <c r="AK225" s="1">
        <v>0</v>
      </c>
      <c r="AL225" s="1">
        <f t="shared" si="20"/>
        <v>276116.43999999994</v>
      </c>
      <c r="AM225" s="1"/>
      <c r="AN225" s="1"/>
      <c r="AO225" s="1">
        <f t="shared" si="17"/>
        <v>0</v>
      </c>
      <c r="AP225" s="1">
        <f t="shared" si="18"/>
        <v>2500000</v>
      </c>
      <c r="AQ225" s="1">
        <f t="shared" si="16"/>
        <v>276116.43999999994</v>
      </c>
    </row>
    <row r="226" spans="1:43" x14ac:dyDescent="0.35">
      <c r="A226" t="s">
        <v>235</v>
      </c>
      <c r="B226" t="s">
        <v>240</v>
      </c>
      <c r="C226" t="s">
        <v>40</v>
      </c>
      <c r="D226" t="s">
        <v>49</v>
      </c>
      <c r="E226">
        <v>2</v>
      </c>
      <c r="F226" t="s">
        <v>105</v>
      </c>
      <c r="G226">
        <v>2.1</v>
      </c>
      <c r="H226" t="s">
        <v>213</v>
      </c>
      <c r="I226" t="s">
        <v>214</v>
      </c>
      <c r="J226" t="s">
        <v>215</v>
      </c>
      <c r="K226" t="s">
        <v>68</v>
      </c>
      <c r="L226" t="s">
        <v>69</v>
      </c>
      <c r="M226" t="s">
        <v>119</v>
      </c>
      <c r="N226" t="s">
        <v>121</v>
      </c>
      <c r="O226">
        <v>2</v>
      </c>
      <c r="P226" t="s">
        <v>122</v>
      </c>
      <c r="Q226">
        <v>27</v>
      </c>
      <c r="R226" t="s">
        <v>219</v>
      </c>
      <c r="S226" t="s">
        <v>216</v>
      </c>
      <c r="T226" t="s">
        <v>220</v>
      </c>
      <c r="U226">
        <v>2000</v>
      </c>
      <c r="V226" t="s">
        <v>148</v>
      </c>
      <c r="W226">
        <v>2700</v>
      </c>
      <c r="X226" t="s">
        <v>225</v>
      </c>
      <c r="Y226">
        <v>2720</v>
      </c>
      <c r="Z226" t="s">
        <v>148</v>
      </c>
      <c r="AA226">
        <v>2721</v>
      </c>
      <c r="AB226" t="s">
        <v>274</v>
      </c>
      <c r="AC226">
        <v>0</v>
      </c>
      <c r="AD226" t="s">
        <v>53</v>
      </c>
      <c r="AE226" s="1">
        <v>0</v>
      </c>
      <c r="AF226" s="1">
        <v>100000</v>
      </c>
      <c r="AG226" s="1">
        <v>0</v>
      </c>
      <c r="AH226" s="1">
        <v>0</v>
      </c>
      <c r="AI226" s="1">
        <v>0</v>
      </c>
      <c r="AJ226" s="1">
        <v>0</v>
      </c>
      <c r="AK226" s="1">
        <v>0</v>
      </c>
      <c r="AL226" s="1">
        <f t="shared" si="20"/>
        <v>0</v>
      </c>
      <c r="AM226" s="1"/>
      <c r="AN226" s="1"/>
      <c r="AO226" s="1">
        <f t="shared" si="17"/>
        <v>0</v>
      </c>
      <c r="AP226" s="1">
        <f t="shared" si="18"/>
        <v>0</v>
      </c>
      <c r="AQ226" s="1">
        <f t="shared" si="16"/>
        <v>0</v>
      </c>
    </row>
    <row r="227" spans="1:43" x14ac:dyDescent="0.35">
      <c r="A227" t="s">
        <v>235</v>
      </c>
      <c r="B227" t="s">
        <v>240</v>
      </c>
      <c r="C227" t="s">
        <v>40</v>
      </c>
      <c r="D227" t="s">
        <v>49</v>
      </c>
      <c r="E227">
        <v>2</v>
      </c>
      <c r="F227" t="s">
        <v>105</v>
      </c>
      <c r="G227">
        <v>2.1</v>
      </c>
      <c r="H227" t="s">
        <v>213</v>
      </c>
      <c r="I227" t="s">
        <v>400</v>
      </c>
      <c r="J227" t="s">
        <v>401</v>
      </c>
      <c r="K227" t="s">
        <v>99</v>
      </c>
      <c r="L227" t="s">
        <v>100</v>
      </c>
      <c r="M227" t="s">
        <v>119</v>
      </c>
      <c r="N227" t="s">
        <v>121</v>
      </c>
      <c r="O227">
        <v>3</v>
      </c>
      <c r="P227" t="s">
        <v>403</v>
      </c>
      <c r="Q227">
        <v>30</v>
      </c>
      <c r="R227" t="s">
        <v>404</v>
      </c>
      <c r="S227" t="s">
        <v>402</v>
      </c>
      <c r="T227" t="s">
        <v>405</v>
      </c>
      <c r="U227">
        <v>2000</v>
      </c>
      <c r="V227" t="s">
        <v>148</v>
      </c>
      <c r="W227">
        <v>2700</v>
      </c>
      <c r="X227" t="s">
        <v>225</v>
      </c>
      <c r="Y227">
        <v>2720</v>
      </c>
      <c r="Z227" t="s">
        <v>148</v>
      </c>
      <c r="AA227">
        <v>2721</v>
      </c>
      <c r="AB227" t="s">
        <v>274</v>
      </c>
      <c r="AC227">
        <v>0</v>
      </c>
      <c r="AD227" t="s">
        <v>53</v>
      </c>
      <c r="AE227" s="1">
        <v>100000</v>
      </c>
      <c r="AF227" s="1">
        <v>100000</v>
      </c>
      <c r="AG227" s="1">
        <v>44333.46</v>
      </c>
      <c r="AH227" s="1">
        <v>44333.46</v>
      </c>
      <c r="AI227" s="1">
        <v>0</v>
      </c>
      <c r="AJ227" s="1">
        <v>0</v>
      </c>
      <c r="AK227" s="1">
        <v>0</v>
      </c>
      <c r="AL227" s="1">
        <f t="shared" si="20"/>
        <v>55666.54</v>
      </c>
      <c r="AM227" s="1"/>
      <c r="AN227" s="1"/>
      <c r="AO227" s="1">
        <f t="shared" si="17"/>
        <v>0</v>
      </c>
      <c r="AP227" s="1">
        <f t="shared" si="18"/>
        <v>100000</v>
      </c>
      <c r="AQ227" s="1">
        <f t="shared" si="16"/>
        <v>55666.54</v>
      </c>
    </row>
    <row r="228" spans="1:43" x14ac:dyDescent="0.35">
      <c r="A228" t="s">
        <v>235</v>
      </c>
      <c r="B228" t="s">
        <v>240</v>
      </c>
      <c r="C228" t="s">
        <v>40</v>
      </c>
      <c r="D228" t="s">
        <v>49</v>
      </c>
      <c r="E228">
        <v>2</v>
      </c>
      <c r="F228" t="s">
        <v>105</v>
      </c>
      <c r="G228">
        <v>2.2000000000000002</v>
      </c>
      <c r="H228" t="s">
        <v>106</v>
      </c>
      <c r="I228" t="s">
        <v>107</v>
      </c>
      <c r="J228" t="s">
        <v>108</v>
      </c>
      <c r="K228" t="s">
        <v>68</v>
      </c>
      <c r="L228" t="s">
        <v>69</v>
      </c>
      <c r="M228" t="s">
        <v>119</v>
      </c>
      <c r="N228" t="s">
        <v>121</v>
      </c>
      <c r="O228">
        <v>1</v>
      </c>
      <c r="P228" t="s">
        <v>114</v>
      </c>
      <c r="Q228">
        <v>29</v>
      </c>
      <c r="R228" t="s">
        <v>115</v>
      </c>
      <c r="S228" t="s">
        <v>131</v>
      </c>
      <c r="T228" t="s">
        <v>132</v>
      </c>
      <c r="U228">
        <v>2000</v>
      </c>
      <c r="V228" t="s">
        <v>148</v>
      </c>
      <c r="W228">
        <v>2700</v>
      </c>
      <c r="X228" t="s">
        <v>225</v>
      </c>
      <c r="Y228">
        <v>2720</v>
      </c>
      <c r="Z228" t="s">
        <v>148</v>
      </c>
      <c r="AA228">
        <v>2721</v>
      </c>
      <c r="AB228" t="s">
        <v>274</v>
      </c>
      <c r="AC228">
        <v>0</v>
      </c>
      <c r="AD228" t="s">
        <v>53</v>
      </c>
      <c r="AE228" s="1">
        <v>350390</v>
      </c>
      <c r="AF228" s="1">
        <v>580000</v>
      </c>
      <c r="AG228" s="1">
        <v>350390</v>
      </c>
      <c r="AH228" s="1">
        <v>350390</v>
      </c>
      <c r="AI228" s="1">
        <v>41073.67</v>
      </c>
      <c r="AJ228" s="1">
        <v>0</v>
      </c>
      <c r="AK228" s="1">
        <v>0</v>
      </c>
      <c r="AL228" s="1">
        <f t="shared" si="20"/>
        <v>0</v>
      </c>
      <c r="AM228" s="1"/>
      <c r="AN228" s="1"/>
      <c r="AO228" s="1">
        <f t="shared" si="17"/>
        <v>0</v>
      </c>
      <c r="AP228" s="1">
        <f t="shared" si="18"/>
        <v>350390</v>
      </c>
      <c r="AQ228" s="1">
        <f t="shared" si="16"/>
        <v>0</v>
      </c>
    </row>
    <row r="229" spans="1:43" x14ac:dyDescent="0.35">
      <c r="A229" t="s">
        <v>235</v>
      </c>
      <c r="B229" t="s">
        <v>240</v>
      </c>
      <c r="C229" t="s">
        <v>40</v>
      </c>
      <c r="D229" t="s">
        <v>49</v>
      </c>
      <c r="E229">
        <v>2</v>
      </c>
      <c r="F229" t="s">
        <v>105</v>
      </c>
      <c r="G229">
        <v>2.2000000000000002</v>
      </c>
      <c r="H229" t="s">
        <v>106</v>
      </c>
      <c r="I229" t="s">
        <v>107</v>
      </c>
      <c r="J229" t="s">
        <v>108</v>
      </c>
      <c r="K229" t="s">
        <v>68</v>
      </c>
      <c r="L229" t="s">
        <v>69</v>
      </c>
      <c r="M229" t="s">
        <v>109</v>
      </c>
      <c r="N229" t="s">
        <v>113</v>
      </c>
      <c r="O229">
        <v>1</v>
      </c>
      <c r="P229" t="s">
        <v>114</v>
      </c>
      <c r="Q229">
        <v>63</v>
      </c>
      <c r="R229" t="s">
        <v>416</v>
      </c>
      <c r="S229" t="s">
        <v>414</v>
      </c>
      <c r="T229" t="s">
        <v>417</v>
      </c>
      <c r="U229">
        <v>2000</v>
      </c>
      <c r="V229" t="s">
        <v>148</v>
      </c>
      <c r="W229">
        <v>2700</v>
      </c>
      <c r="X229" t="s">
        <v>225</v>
      </c>
      <c r="Y229">
        <v>2720</v>
      </c>
      <c r="Z229" t="s">
        <v>148</v>
      </c>
      <c r="AA229">
        <v>2721</v>
      </c>
      <c r="AB229" t="s">
        <v>274</v>
      </c>
      <c r="AC229">
        <v>0</v>
      </c>
      <c r="AD229" t="s">
        <v>53</v>
      </c>
      <c r="AE229" s="1">
        <v>300000</v>
      </c>
      <c r="AF229" s="1">
        <v>0</v>
      </c>
      <c r="AG229" s="1">
        <v>0</v>
      </c>
      <c r="AH229" s="1">
        <v>0</v>
      </c>
      <c r="AI229" s="1">
        <v>0</v>
      </c>
      <c r="AJ229" s="1">
        <v>0</v>
      </c>
      <c r="AK229" s="1">
        <v>0</v>
      </c>
      <c r="AL229" s="1">
        <f t="shared" si="20"/>
        <v>300000</v>
      </c>
      <c r="AM229" s="1"/>
      <c r="AN229" s="1"/>
      <c r="AO229" s="1">
        <f t="shared" si="17"/>
        <v>0</v>
      </c>
      <c r="AP229" s="1">
        <f t="shared" si="18"/>
        <v>300000</v>
      </c>
      <c r="AQ229" s="1">
        <f t="shared" si="16"/>
        <v>300000</v>
      </c>
    </row>
    <row r="230" spans="1:43" x14ac:dyDescent="0.35">
      <c r="A230" t="s">
        <v>235</v>
      </c>
      <c r="B230" t="s">
        <v>240</v>
      </c>
      <c r="C230" t="s">
        <v>40</v>
      </c>
      <c r="D230" t="s">
        <v>49</v>
      </c>
      <c r="E230">
        <v>2</v>
      </c>
      <c r="F230" t="s">
        <v>105</v>
      </c>
      <c r="G230">
        <v>2.2000000000000002</v>
      </c>
      <c r="H230" t="s">
        <v>106</v>
      </c>
      <c r="I230" t="s">
        <v>107</v>
      </c>
      <c r="J230" t="s">
        <v>108</v>
      </c>
      <c r="K230" t="s">
        <v>68</v>
      </c>
      <c r="L230" t="s">
        <v>69</v>
      </c>
      <c r="M230" t="s">
        <v>109</v>
      </c>
      <c r="N230" t="s">
        <v>113</v>
      </c>
      <c r="O230">
        <v>1</v>
      </c>
      <c r="P230" t="s">
        <v>114</v>
      </c>
      <c r="Q230">
        <v>68</v>
      </c>
      <c r="R230" t="s">
        <v>115</v>
      </c>
      <c r="S230" t="s">
        <v>110</v>
      </c>
      <c r="T230" t="s">
        <v>116</v>
      </c>
      <c r="U230">
        <v>2000</v>
      </c>
      <c r="V230" t="s">
        <v>148</v>
      </c>
      <c r="W230">
        <v>2700</v>
      </c>
      <c r="X230" t="s">
        <v>225</v>
      </c>
      <c r="Y230">
        <v>2720</v>
      </c>
      <c r="Z230" t="s">
        <v>148</v>
      </c>
      <c r="AA230">
        <v>2721</v>
      </c>
      <c r="AB230" t="s">
        <v>274</v>
      </c>
      <c r="AC230">
        <v>0</v>
      </c>
      <c r="AD230" t="s">
        <v>53</v>
      </c>
      <c r="AE230" s="1">
        <v>499610</v>
      </c>
      <c r="AF230" s="1">
        <v>0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f t="shared" si="20"/>
        <v>499610</v>
      </c>
      <c r="AM230" s="1"/>
      <c r="AN230" s="1"/>
      <c r="AO230" s="1">
        <f t="shared" si="17"/>
        <v>0</v>
      </c>
      <c r="AP230" s="1">
        <f t="shared" si="18"/>
        <v>499610</v>
      </c>
      <c r="AQ230" s="1">
        <f t="shared" si="16"/>
        <v>499610</v>
      </c>
    </row>
    <row r="231" spans="1:43" x14ac:dyDescent="0.35">
      <c r="A231" t="s">
        <v>235</v>
      </c>
      <c r="B231" t="s">
        <v>240</v>
      </c>
      <c r="C231" t="s">
        <v>40</v>
      </c>
      <c r="D231" t="s">
        <v>49</v>
      </c>
      <c r="E231">
        <v>2</v>
      </c>
      <c r="F231" t="s">
        <v>105</v>
      </c>
      <c r="G231">
        <v>2.2000000000000002</v>
      </c>
      <c r="H231" t="s">
        <v>106</v>
      </c>
      <c r="I231" t="s">
        <v>117</v>
      </c>
      <c r="J231" t="s">
        <v>118</v>
      </c>
      <c r="K231" t="s">
        <v>68</v>
      </c>
      <c r="L231" t="s">
        <v>69</v>
      </c>
      <c r="M231" t="s">
        <v>119</v>
      </c>
      <c r="N231" t="s">
        <v>121</v>
      </c>
      <c r="O231">
        <v>2</v>
      </c>
      <c r="P231" t="s">
        <v>122</v>
      </c>
      <c r="Q231">
        <v>26</v>
      </c>
      <c r="R231" t="s">
        <v>123</v>
      </c>
      <c r="S231" t="s">
        <v>120</v>
      </c>
      <c r="T231" t="s">
        <v>124</v>
      </c>
      <c r="U231">
        <v>2000</v>
      </c>
      <c r="V231" t="s">
        <v>148</v>
      </c>
      <c r="W231">
        <v>2700</v>
      </c>
      <c r="X231" t="s">
        <v>225</v>
      </c>
      <c r="Y231">
        <v>2720</v>
      </c>
      <c r="Z231" t="s">
        <v>148</v>
      </c>
      <c r="AA231">
        <v>2721</v>
      </c>
      <c r="AB231" t="s">
        <v>274</v>
      </c>
      <c r="AC231">
        <v>0</v>
      </c>
      <c r="AD231" t="s">
        <v>53</v>
      </c>
      <c r="AE231" s="1">
        <v>90000</v>
      </c>
      <c r="AF231" s="1">
        <v>90000</v>
      </c>
      <c r="AG231" s="1">
        <v>51635.3</v>
      </c>
      <c r="AH231" s="1">
        <v>51635.3</v>
      </c>
      <c r="AI231" s="1">
        <v>51635.3</v>
      </c>
      <c r="AJ231" s="1">
        <v>51635.3</v>
      </c>
      <c r="AK231" s="1">
        <v>51635.3</v>
      </c>
      <c r="AL231" s="1">
        <f t="shared" si="20"/>
        <v>38364.699999999997</v>
      </c>
      <c r="AM231" s="1"/>
      <c r="AN231" s="1"/>
      <c r="AO231" s="1">
        <f t="shared" si="17"/>
        <v>0</v>
      </c>
      <c r="AP231" s="1">
        <f t="shared" si="18"/>
        <v>90000</v>
      </c>
      <c r="AQ231" s="1">
        <f t="shared" si="16"/>
        <v>38364.699999999997</v>
      </c>
    </row>
    <row r="232" spans="1:43" x14ac:dyDescent="0.35">
      <c r="A232" t="s">
        <v>235</v>
      </c>
      <c r="B232" t="s">
        <v>240</v>
      </c>
      <c r="C232" t="s">
        <v>40</v>
      </c>
      <c r="D232" t="s">
        <v>49</v>
      </c>
      <c r="E232">
        <v>2</v>
      </c>
      <c r="F232" t="s">
        <v>105</v>
      </c>
      <c r="G232">
        <v>2.2999999999999998</v>
      </c>
      <c r="H232" t="s">
        <v>420</v>
      </c>
      <c r="I232" t="s">
        <v>421</v>
      </c>
      <c r="J232" t="s">
        <v>422</v>
      </c>
      <c r="K232" t="s">
        <v>68</v>
      </c>
      <c r="L232" t="s">
        <v>69</v>
      </c>
      <c r="M232" t="s">
        <v>199</v>
      </c>
      <c r="N232" t="s">
        <v>202</v>
      </c>
      <c r="O232">
        <v>2</v>
      </c>
      <c r="P232" t="s">
        <v>122</v>
      </c>
      <c r="Q232">
        <v>24</v>
      </c>
      <c r="R232" t="s">
        <v>424</v>
      </c>
      <c r="S232" t="s">
        <v>423</v>
      </c>
      <c r="T232" t="s">
        <v>425</v>
      </c>
      <c r="U232">
        <v>2000</v>
      </c>
      <c r="V232" t="s">
        <v>148</v>
      </c>
      <c r="W232">
        <v>2700</v>
      </c>
      <c r="X232" t="s">
        <v>225</v>
      </c>
      <c r="Y232">
        <v>2720</v>
      </c>
      <c r="Z232" t="s">
        <v>148</v>
      </c>
      <c r="AA232">
        <v>2721</v>
      </c>
      <c r="AB232" t="s">
        <v>274</v>
      </c>
      <c r="AC232">
        <v>0</v>
      </c>
      <c r="AD232" t="s">
        <v>53</v>
      </c>
      <c r="AE232" s="1">
        <v>300000</v>
      </c>
      <c r="AF232" s="1">
        <v>300000</v>
      </c>
      <c r="AG232" s="1">
        <v>183494.6</v>
      </c>
      <c r="AH232" s="1">
        <v>183494.6</v>
      </c>
      <c r="AI232" s="1">
        <v>47101.8</v>
      </c>
      <c r="AJ232" s="1">
        <v>47101.8</v>
      </c>
      <c r="AK232" s="1">
        <v>47101.8</v>
      </c>
      <c r="AL232" s="1">
        <f t="shared" si="20"/>
        <v>116505.4</v>
      </c>
      <c r="AM232" s="1"/>
      <c r="AN232" s="1"/>
      <c r="AO232" s="1">
        <f t="shared" si="17"/>
        <v>0</v>
      </c>
      <c r="AP232" s="1">
        <f t="shared" si="18"/>
        <v>300000</v>
      </c>
      <c r="AQ232" s="1">
        <f t="shared" si="16"/>
        <v>116505.4</v>
      </c>
    </row>
    <row r="233" spans="1:43" x14ac:dyDescent="0.35">
      <c r="A233" t="s">
        <v>235</v>
      </c>
      <c r="B233" t="s">
        <v>240</v>
      </c>
      <c r="C233" t="s">
        <v>40</v>
      </c>
      <c r="D233" t="s">
        <v>49</v>
      </c>
      <c r="E233">
        <v>2</v>
      </c>
      <c r="F233" t="s">
        <v>105</v>
      </c>
      <c r="G233">
        <v>2.7</v>
      </c>
      <c r="H233" t="s">
        <v>160</v>
      </c>
      <c r="I233" t="s">
        <v>161</v>
      </c>
      <c r="J233" t="s">
        <v>160</v>
      </c>
      <c r="K233" t="s">
        <v>451</v>
      </c>
      <c r="L233" t="s">
        <v>452</v>
      </c>
      <c r="M233" t="s">
        <v>164</v>
      </c>
      <c r="N233" t="s">
        <v>166</v>
      </c>
      <c r="O233">
        <v>0</v>
      </c>
      <c r="P233" t="s">
        <v>167</v>
      </c>
      <c r="Q233">
        <v>41</v>
      </c>
      <c r="R233" t="s">
        <v>486</v>
      </c>
      <c r="S233" t="s">
        <v>453</v>
      </c>
      <c r="T233" t="s">
        <v>455</v>
      </c>
      <c r="U233">
        <v>2000</v>
      </c>
      <c r="V233" t="s">
        <v>148</v>
      </c>
      <c r="W233">
        <v>2700</v>
      </c>
      <c r="X233" t="s">
        <v>225</v>
      </c>
      <c r="Y233">
        <v>2720</v>
      </c>
      <c r="Z233" t="s">
        <v>148</v>
      </c>
      <c r="AA233">
        <v>2721</v>
      </c>
      <c r="AB233" t="s">
        <v>274</v>
      </c>
      <c r="AC233">
        <v>0</v>
      </c>
      <c r="AD233" t="s">
        <v>53</v>
      </c>
      <c r="AE233" s="1">
        <v>290000</v>
      </c>
      <c r="AF233" s="1">
        <v>0</v>
      </c>
      <c r="AG233" s="1">
        <v>0</v>
      </c>
      <c r="AH233" s="1">
        <v>0</v>
      </c>
      <c r="AI233" s="1">
        <v>0</v>
      </c>
      <c r="AJ233" s="1">
        <v>0</v>
      </c>
      <c r="AK233" s="1">
        <v>0</v>
      </c>
      <c r="AL233" s="1">
        <f t="shared" si="20"/>
        <v>290000</v>
      </c>
      <c r="AM233" s="1"/>
      <c r="AN233" s="1"/>
      <c r="AO233" s="1">
        <f t="shared" si="17"/>
        <v>0</v>
      </c>
      <c r="AP233" s="1">
        <f t="shared" si="18"/>
        <v>290000</v>
      </c>
      <c r="AQ233" s="1">
        <f t="shared" si="16"/>
        <v>290000</v>
      </c>
    </row>
    <row r="234" spans="1:43" x14ac:dyDescent="0.35">
      <c r="A234" t="s">
        <v>235</v>
      </c>
      <c r="B234" t="s">
        <v>240</v>
      </c>
      <c r="C234" t="s">
        <v>40</v>
      </c>
      <c r="D234" t="s">
        <v>49</v>
      </c>
      <c r="E234">
        <v>2</v>
      </c>
      <c r="F234" t="s">
        <v>105</v>
      </c>
      <c r="G234">
        <v>2.7</v>
      </c>
      <c r="H234" t="s">
        <v>160</v>
      </c>
      <c r="I234" t="s">
        <v>161</v>
      </c>
      <c r="J234" t="s">
        <v>160</v>
      </c>
      <c r="K234" t="s">
        <v>162</v>
      </c>
      <c r="L234" t="s">
        <v>163</v>
      </c>
      <c r="M234" t="s">
        <v>164</v>
      </c>
      <c r="N234" t="s">
        <v>166</v>
      </c>
      <c r="O234">
        <v>0</v>
      </c>
      <c r="P234" t="s">
        <v>167</v>
      </c>
      <c r="Q234">
        <v>36</v>
      </c>
      <c r="R234" t="s">
        <v>497</v>
      </c>
      <c r="S234" t="s">
        <v>496</v>
      </c>
      <c r="T234" t="s">
        <v>498</v>
      </c>
      <c r="U234">
        <v>2000</v>
      </c>
      <c r="V234" t="s">
        <v>148</v>
      </c>
      <c r="W234">
        <v>2700</v>
      </c>
      <c r="X234" t="s">
        <v>225</v>
      </c>
      <c r="Y234">
        <v>2720</v>
      </c>
      <c r="Z234" t="s">
        <v>148</v>
      </c>
      <c r="AA234">
        <v>2721</v>
      </c>
      <c r="AB234" t="s">
        <v>274</v>
      </c>
      <c r="AC234">
        <v>0</v>
      </c>
      <c r="AD234" t="s">
        <v>53</v>
      </c>
      <c r="AE234" s="1">
        <v>8832.43</v>
      </c>
      <c r="AF234" s="1">
        <v>0</v>
      </c>
      <c r="AG234" s="1">
        <v>8832.43</v>
      </c>
      <c r="AH234" s="1">
        <v>8832.43</v>
      </c>
      <c r="AI234" s="1">
        <v>8832.43</v>
      </c>
      <c r="AJ234" s="1">
        <v>8832.43</v>
      </c>
      <c r="AK234" s="1">
        <v>8832.43</v>
      </c>
      <c r="AL234" s="1">
        <f t="shared" si="20"/>
        <v>0</v>
      </c>
      <c r="AM234" s="1"/>
      <c r="AN234" s="1"/>
      <c r="AO234" s="1">
        <f t="shared" si="17"/>
        <v>0</v>
      </c>
      <c r="AP234" s="1">
        <f t="shared" si="18"/>
        <v>8832.43</v>
      </c>
      <c r="AQ234" s="1">
        <f t="shared" si="16"/>
        <v>0</v>
      </c>
    </row>
    <row r="235" spans="1:43" x14ac:dyDescent="0.35">
      <c r="A235" t="s">
        <v>235</v>
      </c>
      <c r="B235" t="s">
        <v>240</v>
      </c>
      <c r="C235" t="s">
        <v>40</v>
      </c>
      <c r="D235" t="s">
        <v>49</v>
      </c>
      <c r="E235">
        <v>3</v>
      </c>
      <c r="F235" t="s">
        <v>174</v>
      </c>
      <c r="G235">
        <v>3.2</v>
      </c>
      <c r="H235" t="s">
        <v>544</v>
      </c>
      <c r="I235" t="s">
        <v>545</v>
      </c>
      <c r="J235" t="s">
        <v>546</v>
      </c>
      <c r="K235" t="s">
        <v>451</v>
      </c>
      <c r="L235" t="s">
        <v>452</v>
      </c>
      <c r="M235" t="s">
        <v>530</v>
      </c>
      <c r="N235" t="s">
        <v>532</v>
      </c>
      <c r="O235">
        <v>7</v>
      </c>
      <c r="P235" t="s">
        <v>533</v>
      </c>
      <c r="Q235">
        <v>51</v>
      </c>
      <c r="R235" t="s">
        <v>548</v>
      </c>
      <c r="S235" t="s">
        <v>547</v>
      </c>
      <c r="T235" t="s">
        <v>549</v>
      </c>
      <c r="U235">
        <v>2000</v>
      </c>
      <c r="V235" t="s">
        <v>148</v>
      </c>
      <c r="W235">
        <v>2700</v>
      </c>
      <c r="X235" t="s">
        <v>225</v>
      </c>
      <c r="Y235">
        <v>2720</v>
      </c>
      <c r="Z235" t="s">
        <v>148</v>
      </c>
      <c r="AA235">
        <v>2721</v>
      </c>
      <c r="AB235" t="s">
        <v>274</v>
      </c>
      <c r="AC235">
        <v>0</v>
      </c>
      <c r="AD235" t="s">
        <v>53</v>
      </c>
      <c r="AE235" s="1">
        <v>170058</v>
      </c>
      <c r="AF235" s="1">
        <v>0</v>
      </c>
      <c r="AG235" s="1">
        <v>151761.45000000001</v>
      </c>
      <c r="AH235" s="1">
        <v>27739.08</v>
      </c>
      <c r="AI235" s="1">
        <v>27739.08</v>
      </c>
      <c r="AJ235" s="1">
        <v>27739.08</v>
      </c>
      <c r="AK235" s="1">
        <v>27739.08</v>
      </c>
      <c r="AL235" s="1">
        <f t="shared" si="20"/>
        <v>18296.549999999988</v>
      </c>
      <c r="AM235" s="1"/>
      <c r="AN235" s="1"/>
      <c r="AO235" s="1">
        <f t="shared" si="17"/>
        <v>0</v>
      </c>
      <c r="AP235" s="1">
        <f t="shared" si="18"/>
        <v>170058</v>
      </c>
      <c r="AQ235" s="1">
        <f t="shared" si="16"/>
        <v>18296.549999999988</v>
      </c>
    </row>
    <row r="236" spans="1:43" x14ac:dyDescent="0.35">
      <c r="A236" t="s">
        <v>235</v>
      </c>
      <c r="B236" t="s">
        <v>240</v>
      </c>
      <c r="C236" t="s">
        <v>40</v>
      </c>
      <c r="D236" t="s">
        <v>49</v>
      </c>
      <c r="E236">
        <v>3</v>
      </c>
      <c r="F236" t="s">
        <v>174</v>
      </c>
      <c r="G236">
        <v>3.8</v>
      </c>
      <c r="H236" t="s">
        <v>175</v>
      </c>
      <c r="I236" t="s">
        <v>176</v>
      </c>
      <c r="J236" t="s">
        <v>177</v>
      </c>
      <c r="K236" t="s">
        <v>68</v>
      </c>
      <c r="L236" t="s">
        <v>69</v>
      </c>
      <c r="M236" t="s">
        <v>178</v>
      </c>
      <c r="N236" t="s">
        <v>181</v>
      </c>
      <c r="O236">
        <v>5</v>
      </c>
      <c r="P236" t="s">
        <v>56</v>
      </c>
      <c r="Q236">
        <v>55</v>
      </c>
      <c r="R236" t="s">
        <v>182</v>
      </c>
      <c r="S236" t="s">
        <v>179</v>
      </c>
      <c r="T236" t="s">
        <v>183</v>
      </c>
      <c r="U236">
        <v>2000</v>
      </c>
      <c r="V236" t="s">
        <v>148</v>
      </c>
      <c r="W236">
        <v>2700</v>
      </c>
      <c r="X236" t="s">
        <v>225</v>
      </c>
      <c r="Y236">
        <v>2720</v>
      </c>
      <c r="Z236" t="s">
        <v>148</v>
      </c>
      <c r="AA236">
        <v>2721</v>
      </c>
      <c r="AB236" t="s">
        <v>274</v>
      </c>
      <c r="AC236">
        <v>0</v>
      </c>
      <c r="AD236" t="s">
        <v>53</v>
      </c>
      <c r="AE236" s="1">
        <v>50000</v>
      </c>
      <c r="AF236" s="1">
        <v>50000</v>
      </c>
      <c r="AG236" s="1">
        <v>0</v>
      </c>
      <c r="AH236" s="1">
        <v>0</v>
      </c>
      <c r="AI236" s="1">
        <v>0</v>
      </c>
      <c r="AJ236" s="1">
        <v>0</v>
      </c>
      <c r="AK236" s="1">
        <v>0</v>
      </c>
      <c r="AL236" s="1">
        <f t="shared" si="20"/>
        <v>50000</v>
      </c>
      <c r="AM236" s="1"/>
      <c r="AN236" s="1"/>
      <c r="AO236" s="1">
        <f t="shared" si="17"/>
        <v>0</v>
      </c>
      <c r="AP236" s="1">
        <f t="shared" si="18"/>
        <v>50000</v>
      </c>
      <c r="AQ236" s="1">
        <f t="shared" si="16"/>
        <v>50000</v>
      </c>
    </row>
    <row r="237" spans="1:43" x14ac:dyDescent="0.35">
      <c r="A237" t="s">
        <v>235</v>
      </c>
      <c r="B237" t="s">
        <v>240</v>
      </c>
      <c r="C237" t="s">
        <v>40</v>
      </c>
      <c r="D237" t="s">
        <v>49</v>
      </c>
      <c r="E237">
        <v>2</v>
      </c>
      <c r="F237" t="s">
        <v>105</v>
      </c>
      <c r="G237">
        <v>2.7</v>
      </c>
      <c r="H237" t="s">
        <v>160</v>
      </c>
      <c r="I237" t="s">
        <v>161</v>
      </c>
      <c r="J237" t="s">
        <v>160</v>
      </c>
      <c r="K237" t="s">
        <v>162</v>
      </c>
      <c r="L237" t="s">
        <v>163</v>
      </c>
      <c r="M237" t="s">
        <v>164</v>
      </c>
      <c r="N237" t="s">
        <v>166</v>
      </c>
      <c r="O237">
        <v>0</v>
      </c>
      <c r="P237" t="s">
        <v>167</v>
      </c>
      <c r="Q237">
        <v>36</v>
      </c>
      <c r="R237" t="s">
        <v>497</v>
      </c>
      <c r="S237" t="s">
        <v>496</v>
      </c>
      <c r="T237" t="s">
        <v>498</v>
      </c>
      <c r="U237">
        <v>2000</v>
      </c>
      <c r="V237" t="s">
        <v>148</v>
      </c>
      <c r="W237">
        <v>2700</v>
      </c>
      <c r="X237" t="s">
        <v>225</v>
      </c>
      <c r="Y237">
        <v>2730</v>
      </c>
      <c r="Z237" t="s">
        <v>148</v>
      </c>
      <c r="AA237">
        <v>2731</v>
      </c>
      <c r="AB237" t="s">
        <v>499</v>
      </c>
      <c r="AC237">
        <v>0</v>
      </c>
      <c r="AD237" t="s">
        <v>53</v>
      </c>
      <c r="AE237" s="1">
        <v>0</v>
      </c>
      <c r="AF237" s="1">
        <v>20000</v>
      </c>
      <c r="AG237" s="1">
        <v>0</v>
      </c>
      <c r="AH237" s="1">
        <v>0</v>
      </c>
      <c r="AI237" s="1">
        <v>0</v>
      </c>
      <c r="AJ237" s="1">
        <v>0</v>
      </c>
      <c r="AK237" s="1">
        <v>0</v>
      </c>
      <c r="AL237" s="1">
        <f t="shared" si="20"/>
        <v>0</v>
      </c>
      <c r="AM237" s="1"/>
      <c r="AN237" s="1"/>
      <c r="AO237" s="1">
        <f t="shared" si="17"/>
        <v>0</v>
      </c>
      <c r="AP237" s="1">
        <f t="shared" si="18"/>
        <v>0</v>
      </c>
      <c r="AQ237" s="1">
        <f t="shared" si="16"/>
        <v>0</v>
      </c>
    </row>
    <row r="238" spans="1:43" x14ac:dyDescent="0.35">
      <c r="A238" t="s">
        <v>235</v>
      </c>
      <c r="B238" t="s">
        <v>240</v>
      </c>
      <c r="C238" t="s">
        <v>40</v>
      </c>
      <c r="D238" t="s">
        <v>49</v>
      </c>
      <c r="E238">
        <v>1</v>
      </c>
      <c r="F238" t="s">
        <v>41</v>
      </c>
      <c r="G238">
        <v>1.3</v>
      </c>
      <c r="H238" t="s">
        <v>42</v>
      </c>
      <c r="I238" t="s">
        <v>43</v>
      </c>
      <c r="J238" t="s">
        <v>44</v>
      </c>
      <c r="K238" t="s">
        <v>68</v>
      </c>
      <c r="L238" t="s">
        <v>69</v>
      </c>
      <c r="M238" t="s">
        <v>153</v>
      </c>
      <c r="N238" t="s">
        <v>157</v>
      </c>
      <c r="O238">
        <v>5</v>
      </c>
      <c r="P238" t="s">
        <v>56</v>
      </c>
      <c r="Q238">
        <v>16</v>
      </c>
      <c r="R238" t="s">
        <v>356</v>
      </c>
      <c r="S238" t="s">
        <v>355</v>
      </c>
      <c r="T238" t="s">
        <v>357</v>
      </c>
      <c r="U238">
        <v>2000</v>
      </c>
      <c r="V238" t="s">
        <v>148</v>
      </c>
      <c r="W238">
        <v>2700</v>
      </c>
      <c r="X238" t="s">
        <v>225</v>
      </c>
      <c r="Y238">
        <v>2740</v>
      </c>
      <c r="Z238" t="s">
        <v>148</v>
      </c>
      <c r="AA238">
        <v>2741</v>
      </c>
      <c r="AB238" t="s">
        <v>359</v>
      </c>
      <c r="AC238">
        <v>0</v>
      </c>
      <c r="AD238" t="s">
        <v>53</v>
      </c>
      <c r="AE238" s="1">
        <v>15000</v>
      </c>
      <c r="AF238" s="1">
        <v>0</v>
      </c>
      <c r="AG238" s="1">
        <v>14647</v>
      </c>
      <c r="AH238" s="1">
        <v>14647</v>
      </c>
      <c r="AI238" s="1">
        <v>14647</v>
      </c>
      <c r="AJ238" s="1">
        <v>14647</v>
      </c>
      <c r="AK238" s="1">
        <v>14647</v>
      </c>
      <c r="AL238" s="1">
        <f t="shared" si="20"/>
        <v>353</v>
      </c>
      <c r="AM238" s="1"/>
      <c r="AN238" s="1"/>
      <c r="AO238" s="1">
        <f t="shared" si="17"/>
        <v>0</v>
      </c>
      <c r="AP238" s="1">
        <f t="shared" si="18"/>
        <v>15000</v>
      </c>
      <c r="AQ238" s="1">
        <f t="shared" si="16"/>
        <v>353</v>
      </c>
    </row>
    <row r="239" spans="1:43" x14ac:dyDescent="0.35">
      <c r="A239" t="s">
        <v>235</v>
      </c>
      <c r="B239" t="s">
        <v>240</v>
      </c>
      <c r="C239" t="s">
        <v>40</v>
      </c>
      <c r="D239" t="s">
        <v>49</v>
      </c>
      <c r="E239">
        <v>1</v>
      </c>
      <c r="F239" t="s">
        <v>41</v>
      </c>
      <c r="G239">
        <v>1.7</v>
      </c>
      <c r="H239" t="s">
        <v>96</v>
      </c>
      <c r="I239" t="s">
        <v>97</v>
      </c>
      <c r="J239" t="s">
        <v>98</v>
      </c>
      <c r="K239" t="s">
        <v>99</v>
      </c>
      <c r="L239" t="s">
        <v>100</v>
      </c>
      <c r="M239" t="s">
        <v>199</v>
      </c>
      <c r="N239" t="s">
        <v>202</v>
      </c>
      <c r="O239">
        <v>6</v>
      </c>
      <c r="P239" t="s">
        <v>101</v>
      </c>
      <c r="Q239">
        <v>19</v>
      </c>
      <c r="R239" t="s">
        <v>207</v>
      </c>
      <c r="S239" t="s">
        <v>200</v>
      </c>
      <c r="T239" t="s">
        <v>204</v>
      </c>
      <c r="U239">
        <v>2000</v>
      </c>
      <c r="V239" t="s">
        <v>148</v>
      </c>
      <c r="W239">
        <v>2800</v>
      </c>
      <c r="X239" t="s">
        <v>205</v>
      </c>
      <c r="Y239">
        <v>2820</v>
      </c>
      <c r="Z239" t="s">
        <v>386</v>
      </c>
      <c r="AA239">
        <v>2821</v>
      </c>
      <c r="AB239" t="s">
        <v>387</v>
      </c>
      <c r="AC239">
        <v>0</v>
      </c>
      <c r="AD239" t="s">
        <v>53</v>
      </c>
      <c r="AE239" s="1">
        <v>2641259.6800000002</v>
      </c>
      <c r="AF239" s="1">
        <v>300000</v>
      </c>
      <c r="AG239" s="1">
        <v>2641241.48</v>
      </c>
      <c r="AH239" s="1">
        <v>2641241.48</v>
      </c>
      <c r="AI239" s="1">
        <v>2641241.48</v>
      </c>
      <c r="AJ239" s="1">
        <v>2641241.48</v>
      </c>
      <c r="AK239" s="1">
        <v>2641241.48</v>
      </c>
      <c r="AL239" s="1">
        <f t="shared" si="20"/>
        <v>18.200000000186265</v>
      </c>
      <c r="AM239" s="1"/>
      <c r="AN239" s="1"/>
      <c r="AO239" s="1">
        <f t="shared" si="17"/>
        <v>0</v>
      </c>
      <c r="AP239" s="1">
        <f t="shared" si="18"/>
        <v>2641259.6800000002</v>
      </c>
      <c r="AQ239" s="1">
        <f t="shared" si="16"/>
        <v>18.200000000186265</v>
      </c>
    </row>
    <row r="240" spans="1:43" x14ac:dyDescent="0.35">
      <c r="A240" t="s">
        <v>184</v>
      </c>
      <c r="B240" t="s">
        <v>192</v>
      </c>
      <c r="C240" t="s">
        <v>134</v>
      </c>
      <c r="D240" t="s">
        <v>49</v>
      </c>
      <c r="E240">
        <v>1</v>
      </c>
      <c r="F240" t="s">
        <v>41</v>
      </c>
      <c r="G240">
        <v>1.7</v>
      </c>
      <c r="H240" t="s">
        <v>96</v>
      </c>
      <c r="I240" t="s">
        <v>97</v>
      </c>
      <c r="J240" t="s">
        <v>98</v>
      </c>
      <c r="K240" t="s">
        <v>99</v>
      </c>
      <c r="L240" t="s">
        <v>100</v>
      </c>
      <c r="M240" t="s">
        <v>199</v>
      </c>
      <c r="N240" t="s">
        <v>202</v>
      </c>
      <c r="O240">
        <v>6</v>
      </c>
      <c r="P240" t="s">
        <v>101</v>
      </c>
      <c r="Q240">
        <v>19</v>
      </c>
      <c r="R240" t="s">
        <v>207</v>
      </c>
      <c r="S240" t="s">
        <v>200</v>
      </c>
      <c r="T240" t="s">
        <v>204</v>
      </c>
      <c r="U240">
        <v>2000</v>
      </c>
      <c r="V240" t="s">
        <v>148</v>
      </c>
      <c r="W240">
        <v>2800</v>
      </c>
      <c r="X240" t="s">
        <v>205</v>
      </c>
      <c r="Y240">
        <v>2830</v>
      </c>
      <c r="Z240" t="s">
        <v>148</v>
      </c>
      <c r="AA240">
        <v>2831</v>
      </c>
      <c r="AB240" t="s">
        <v>206</v>
      </c>
      <c r="AC240">
        <v>0</v>
      </c>
      <c r="AD240" t="s">
        <v>53</v>
      </c>
      <c r="AE240" s="1">
        <v>2100000</v>
      </c>
      <c r="AF240" s="1">
        <v>3100000</v>
      </c>
      <c r="AG240" s="1">
        <v>2099990.5499999998</v>
      </c>
      <c r="AH240" s="1">
        <v>0</v>
      </c>
      <c r="AI240" s="1">
        <v>0</v>
      </c>
      <c r="AJ240" s="1">
        <v>0</v>
      </c>
      <c r="AK240" s="1">
        <v>0</v>
      </c>
      <c r="AL240" s="1">
        <f t="shared" si="20"/>
        <v>9.4500000001862645</v>
      </c>
      <c r="AM240" s="1"/>
      <c r="AN240" s="1"/>
      <c r="AO240" s="1">
        <f t="shared" si="17"/>
        <v>0</v>
      </c>
      <c r="AP240" s="1">
        <f t="shared" si="18"/>
        <v>2100000</v>
      </c>
      <c r="AQ240" s="1">
        <f t="shared" si="16"/>
        <v>9.4500000001862645</v>
      </c>
    </row>
    <row r="241" spans="1:43" x14ac:dyDescent="0.35">
      <c r="A241" t="s">
        <v>235</v>
      </c>
      <c r="B241" t="s">
        <v>240</v>
      </c>
      <c r="C241" t="s">
        <v>40</v>
      </c>
      <c r="D241" t="s">
        <v>49</v>
      </c>
      <c r="E241">
        <v>1</v>
      </c>
      <c r="F241" t="s">
        <v>41</v>
      </c>
      <c r="G241">
        <v>1.7</v>
      </c>
      <c r="H241" t="s">
        <v>96</v>
      </c>
      <c r="I241" t="s">
        <v>395</v>
      </c>
      <c r="J241" t="s">
        <v>396</v>
      </c>
      <c r="K241" t="s">
        <v>99</v>
      </c>
      <c r="L241" t="s">
        <v>100</v>
      </c>
      <c r="M241" t="s">
        <v>199</v>
      </c>
      <c r="N241" t="s">
        <v>202</v>
      </c>
      <c r="O241">
        <v>6</v>
      </c>
      <c r="P241" t="s">
        <v>101</v>
      </c>
      <c r="Q241">
        <v>20</v>
      </c>
      <c r="R241" t="s">
        <v>398</v>
      </c>
      <c r="S241" t="s">
        <v>397</v>
      </c>
      <c r="T241" t="s">
        <v>399</v>
      </c>
      <c r="U241">
        <v>2000</v>
      </c>
      <c r="V241" t="s">
        <v>148</v>
      </c>
      <c r="W241">
        <v>2800</v>
      </c>
      <c r="X241" t="s">
        <v>205</v>
      </c>
      <c r="Y241">
        <v>2830</v>
      </c>
      <c r="Z241" t="s">
        <v>148</v>
      </c>
      <c r="AA241">
        <v>2831</v>
      </c>
      <c r="AB241" t="s">
        <v>206</v>
      </c>
      <c r="AC241">
        <v>0</v>
      </c>
      <c r="AD241" t="s">
        <v>53</v>
      </c>
      <c r="AE241" s="1">
        <v>0</v>
      </c>
      <c r="AF241" s="1">
        <v>500000</v>
      </c>
      <c r="AG241" s="1">
        <v>0</v>
      </c>
      <c r="AH241" s="1">
        <v>0</v>
      </c>
      <c r="AI241" s="1">
        <v>0</v>
      </c>
      <c r="AJ241" s="1">
        <v>0</v>
      </c>
      <c r="AK241" s="1">
        <v>0</v>
      </c>
      <c r="AL241" s="1">
        <f t="shared" si="20"/>
        <v>0</v>
      </c>
      <c r="AM241" s="1"/>
      <c r="AN241" s="1"/>
      <c r="AO241" s="1">
        <f t="shared" si="17"/>
        <v>0</v>
      </c>
      <c r="AP241" s="1">
        <f t="shared" si="18"/>
        <v>0</v>
      </c>
      <c r="AQ241" s="1">
        <f t="shared" si="16"/>
        <v>0</v>
      </c>
    </row>
    <row r="242" spans="1:43" x14ac:dyDescent="0.35">
      <c r="A242" t="s">
        <v>235</v>
      </c>
      <c r="B242" t="s">
        <v>240</v>
      </c>
      <c r="C242" t="s">
        <v>40</v>
      </c>
      <c r="D242" t="s">
        <v>49</v>
      </c>
      <c r="E242">
        <v>1</v>
      </c>
      <c r="F242" t="s">
        <v>41</v>
      </c>
      <c r="G242">
        <v>1.3</v>
      </c>
      <c r="H242" t="s">
        <v>42</v>
      </c>
      <c r="I242" t="s">
        <v>43</v>
      </c>
      <c r="J242" t="s">
        <v>44</v>
      </c>
      <c r="K242" t="s">
        <v>68</v>
      </c>
      <c r="L242" t="s">
        <v>69</v>
      </c>
      <c r="M242" t="s">
        <v>70</v>
      </c>
      <c r="N242" t="s">
        <v>76</v>
      </c>
      <c r="O242">
        <v>5</v>
      </c>
      <c r="P242" t="s">
        <v>56</v>
      </c>
      <c r="Q242">
        <v>9</v>
      </c>
      <c r="R242" t="s">
        <v>146</v>
      </c>
      <c r="S242" t="s">
        <v>71</v>
      </c>
      <c r="T242" t="s">
        <v>77</v>
      </c>
      <c r="U242">
        <v>2000</v>
      </c>
      <c r="V242" t="s">
        <v>148</v>
      </c>
      <c r="W242">
        <v>2900</v>
      </c>
      <c r="X242" t="s">
        <v>229</v>
      </c>
      <c r="Y242">
        <v>2910</v>
      </c>
      <c r="Z242" t="s">
        <v>148</v>
      </c>
      <c r="AA242">
        <v>2911</v>
      </c>
      <c r="AB242" t="s">
        <v>275</v>
      </c>
      <c r="AC242">
        <v>0</v>
      </c>
      <c r="AD242" t="s">
        <v>53</v>
      </c>
      <c r="AE242" s="1">
        <v>218994</v>
      </c>
      <c r="AF242" s="1">
        <v>100000</v>
      </c>
      <c r="AG242" s="1">
        <v>127469.02</v>
      </c>
      <c r="AH242" s="1">
        <v>21999.63</v>
      </c>
      <c r="AI242" s="1">
        <v>18594.63</v>
      </c>
      <c r="AJ242" s="1">
        <v>12185.63</v>
      </c>
      <c r="AK242" s="1">
        <v>12185.63</v>
      </c>
      <c r="AL242" s="1">
        <f t="shared" si="20"/>
        <v>91524.98</v>
      </c>
      <c r="AM242" s="1"/>
      <c r="AN242" s="1"/>
      <c r="AO242" s="1">
        <f t="shared" si="17"/>
        <v>0</v>
      </c>
      <c r="AP242" s="1">
        <f t="shared" si="18"/>
        <v>218994</v>
      </c>
      <c r="AQ242" s="1">
        <f t="shared" si="16"/>
        <v>91524.98</v>
      </c>
    </row>
    <row r="243" spans="1:43" x14ac:dyDescent="0.35">
      <c r="A243" t="s">
        <v>235</v>
      </c>
      <c r="B243" t="s">
        <v>240</v>
      </c>
      <c r="C243" t="s">
        <v>40</v>
      </c>
      <c r="D243" t="s">
        <v>49</v>
      </c>
      <c r="E243">
        <v>1</v>
      </c>
      <c r="F243" t="s">
        <v>41</v>
      </c>
      <c r="G243">
        <v>1.3</v>
      </c>
      <c r="H243" t="s">
        <v>42</v>
      </c>
      <c r="I243" t="s">
        <v>43</v>
      </c>
      <c r="J243" t="s">
        <v>44</v>
      </c>
      <c r="K243" t="s">
        <v>45</v>
      </c>
      <c r="L243" t="s">
        <v>46</v>
      </c>
      <c r="M243" t="s">
        <v>47</v>
      </c>
      <c r="N243" t="s">
        <v>55</v>
      </c>
      <c r="O243">
        <v>5</v>
      </c>
      <c r="P243" t="s">
        <v>56</v>
      </c>
      <c r="Q243">
        <v>5</v>
      </c>
      <c r="R243" t="s">
        <v>253</v>
      </c>
      <c r="S243" t="s">
        <v>252</v>
      </c>
      <c r="T243" t="s">
        <v>254</v>
      </c>
      <c r="U243">
        <v>2000</v>
      </c>
      <c r="V243" t="s">
        <v>148</v>
      </c>
      <c r="W243">
        <v>2900</v>
      </c>
      <c r="X243" t="s">
        <v>229</v>
      </c>
      <c r="Y243">
        <v>2910</v>
      </c>
      <c r="Z243" t="s">
        <v>148</v>
      </c>
      <c r="AA243">
        <v>2911</v>
      </c>
      <c r="AB243" t="s">
        <v>275</v>
      </c>
      <c r="AC243">
        <v>0</v>
      </c>
      <c r="AD243" t="s">
        <v>53</v>
      </c>
      <c r="AE243" s="1">
        <v>10000</v>
      </c>
      <c r="AF243" s="1">
        <v>10000</v>
      </c>
      <c r="AG243" s="1">
        <v>0</v>
      </c>
      <c r="AH243" s="1">
        <v>0</v>
      </c>
      <c r="AI243" s="1">
        <v>0</v>
      </c>
      <c r="AJ243" s="1">
        <v>0</v>
      </c>
      <c r="AK243" s="1">
        <v>0</v>
      </c>
      <c r="AL243" s="1">
        <f t="shared" si="20"/>
        <v>10000</v>
      </c>
      <c r="AM243" s="1"/>
      <c r="AN243" s="1"/>
      <c r="AO243" s="1">
        <f t="shared" si="17"/>
        <v>0</v>
      </c>
      <c r="AP243" s="1">
        <f t="shared" si="18"/>
        <v>10000</v>
      </c>
      <c r="AQ243" s="1">
        <f t="shared" si="16"/>
        <v>10000</v>
      </c>
    </row>
    <row r="244" spans="1:43" x14ac:dyDescent="0.35">
      <c r="A244" t="s">
        <v>235</v>
      </c>
      <c r="B244" t="s">
        <v>240</v>
      </c>
      <c r="C244" t="s">
        <v>40</v>
      </c>
      <c r="D244" t="s">
        <v>49</v>
      </c>
      <c r="E244">
        <v>1</v>
      </c>
      <c r="F244" t="s">
        <v>41</v>
      </c>
      <c r="G244">
        <v>1.3</v>
      </c>
      <c r="H244" t="s">
        <v>42</v>
      </c>
      <c r="I244" t="s">
        <v>43</v>
      </c>
      <c r="J244" t="s">
        <v>44</v>
      </c>
      <c r="K244" t="s">
        <v>68</v>
      </c>
      <c r="L244" t="s">
        <v>69</v>
      </c>
      <c r="M244" t="s">
        <v>119</v>
      </c>
      <c r="N244" t="s">
        <v>121</v>
      </c>
      <c r="O244">
        <v>2</v>
      </c>
      <c r="P244" t="s">
        <v>122</v>
      </c>
      <c r="Q244">
        <v>25</v>
      </c>
      <c r="R244" t="s">
        <v>368</v>
      </c>
      <c r="S244" t="s">
        <v>367</v>
      </c>
      <c r="T244" t="s">
        <v>369</v>
      </c>
      <c r="U244">
        <v>2000</v>
      </c>
      <c r="V244" t="s">
        <v>148</v>
      </c>
      <c r="W244">
        <v>2900</v>
      </c>
      <c r="X244" t="s">
        <v>229</v>
      </c>
      <c r="Y244">
        <v>2910</v>
      </c>
      <c r="Z244" t="s">
        <v>148</v>
      </c>
      <c r="AA244">
        <v>2911</v>
      </c>
      <c r="AB244" t="s">
        <v>275</v>
      </c>
      <c r="AC244">
        <v>0</v>
      </c>
      <c r="AD244" t="s">
        <v>53</v>
      </c>
      <c r="AE244" s="1">
        <v>3194464.24</v>
      </c>
      <c r="AF244" s="1">
        <v>1520000</v>
      </c>
      <c r="AG244" s="1">
        <v>1181077.8899999999</v>
      </c>
      <c r="AH244" s="1">
        <v>315591.45</v>
      </c>
      <c r="AI244" s="1">
        <v>315591.45</v>
      </c>
      <c r="AJ244" s="1">
        <v>65508.38</v>
      </c>
      <c r="AK244" s="1">
        <v>65508.38</v>
      </c>
      <c r="AL244" s="1">
        <f t="shared" si="20"/>
        <v>2013386.3500000003</v>
      </c>
      <c r="AM244" s="1">
        <v>0</v>
      </c>
      <c r="AN244" s="1">
        <v>2013386.35</v>
      </c>
      <c r="AO244" s="1">
        <f t="shared" si="17"/>
        <v>-2013386.35</v>
      </c>
      <c r="AP244" s="1">
        <f t="shared" si="18"/>
        <v>1181077.8900000001</v>
      </c>
      <c r="AQ244" s="1">
        <f t="shared" si="16"/>
        <v>0</v>
      </c>
    </row>
    <row r="245" spans="1:43" x14ac:dyDescent="0.35">
      <c r="A245" t="s">
        <v>235</v>
      </c>
      <c r="B245" t="s">
        <v>240</v>
      </c>
      <c r="C245" t="s">
        <v>40</v>
      </c>
      <c r="D245" t="s">
        <v>49</v>
      </c>
      <c r="E245">
        <v>1</v>
      </c>
      <c r="F245" t="s">
        <v>41</v>
      </c>
      <c r="G245">
        <v>1.3</v>
      </c>
      <c r="H245" t="s">
        <v>42</v>
      </c>
      <c r="I245" t="s">
        <v>43</v>
      </c>
      <c r="J245" t="s">
        <v>44</v>
      </c>
      <c r="K245" t="s">
        <v>68</v>
      </c>
      <c r="L245" t="s">
        <v>69</v>
      </c>
      <c r="M245" t="s">
        <v>119</v>
      </c>
      <c r="N245" t="s">
        <v>121</v>
      </c>
      <c r="O245">
        <v>2</v>
      </c>
      <c r="P245" t="s">
        <v>122</v>
      </c>
      <c r="Q245">
        <v>28</v>
      </c>
      <c r="R245" t="s">
        <v>375</v>
      </c>
      <c r="S245" t="s">
        <v>373</v>
      </c>
      <c r="T245" t="s">
        <v>376</v>
      </c>
      <c r="U245">
        <v>2000</v>
      </c>
      <c r="V245" t="s">
        <v>148</v>
      </c>
      <c r="W245">
        <v>2900</v>
      </c>
      <c r="X245" t="s">
        <v>229</v>
      </c>
      <c r="Y245">
        <v>2910</v>
      </c>
      <c r="Z245" t="s">
        <v>148</v>
      </c>
      <c r="AA245">
        <v>2911</v>
      </c>
      <c r="AB245" t="s">
        <v>275</v>
      </c>
      <c r="AC245">
        <v>0</v>
      </c>
      <c r="AD245" t="s">
        <v>53</v>
      </c>
      <c r="AE245" s="1">
        <v>300000</v>
      </c>
      <c r="AF245" s="1">
        <v>300000</v>
      </c>
      <c r="AG245" s="1">
        <v>282945.44</v>
      </c>
      <c r="AH245" s="1">
        <v>142647.85</v>
      </c>
      <c r="AI245" s="1">
        <v>142647.85</v>
      </c>
      <c r="AJ245" s="1">
        <v>64567.87</v>
      </c>
      <c r="AK245" s="1">
        <v>64567.87</v>
      </c>
      <c r="AL245" s="1">
        <f t="shared" si="20"/>
        <v>17054.559999999998</v>
      </c>
      <c r="AM245" s="1"/>
      <c r="AN245" s="1"/>
      <c r="AO245" s="1">
        <f t="shared" si="17"/>
        <v>0</v>
      </c>
      <c r="AP245" s="1">
        <f t="shared" si="18"/>
        <v>300000</v>
      </c>
      <c r="AQ245" s="1">
        <f t="shared" si="16"/>
        <v>17054.559999999998</v>
      </c>
    </row>
    <row r="246" spans="1:43" x14ac:dyDescent="0.35">
      <c r="A246" t="s">
        <v>235</v>
      </c>
      <c r="B246" t="s">
        <v>240</v>
      </c>
      <c r="C246" t="s">
        <v>40</v>
      </c>
      <c r="D246" t="s">
        <v>49</v>
      </c>
      <c r="E246">
        <v>1</v>
      </c>
      <c r="F246" t="s">
        <v>41</v>
      </c>
      <c r="G246">
        <v>1.7</v>
      </c>
      <c r="H246" t="s">
        <v>96</v>
      </c>
      <c r="I246" t="s">
        <v>97</v>
      </c>
      <c r="J246" t="s">
        <v>98</v>
      </c>
      <c r="K246" t="s">
        <v>99</v>
      </c>
      <c r="L246" t="s">
        <v>100</v>
      </c>
      <c r="M246" t="s">
        <v>70</v>
      </c>
      <c r="N246" t="s">
        <v>76</v>
      </c>
      <c r="O246">
        <v>6</v>
      </c>
      <c r="P246" t="s">
        <v>101</v>
      </c>
      <c r="Q246">
        <v>67</v>
      </c>
      <c r="R246" t="s">
        <v>102</v>
      </c>
      <c r="S246" t="s">
        <v>94</v>
      </c>
      <c r="T246" t="s">
        <v>95</v>
      </c>
      <c r="U246">
        <v>2000</v>
      </c>
      <c r="V246" t="s">
        <v>148</v>
      </c>
      <c r="W246">
        <v>2900</v>
      </c>
      <c r="X246" t="s">
        <v>229</v>
      </c>
      <c r="Y246">
        <v>2910</v>
      </c>
      <c r="Z246" t="s">
        <v>148</v>
      </c>
      <c r="AA246">
        <v>2911</v>
      </c>
      <c r="AB246" t="s">
        <v>275</v>
      </c>
      <c r="AC246">
        <v>0</v>
      </c>
      <c r="AD246" t="s">
        <v>53</v>
      </c>
      <c r="AE246" s="1">
        <v>0</v>
      </c>
      <c r="AF246" s="1">
        <v>0</v>
      </c>
      <c r="AG246" s="1">
        <v>0</v>
      </c>
      <c r="AH246" s="1">
        <v>0</v>
      </c>
      <c r="AI246" s="1">
        <v>0</v>
      </c>
      <c r="AJ246" s="1">
        <v>0</v>
      </c>
      <c r="AK246" s="1">
        <v>0</v>
      </c>
      <c r="AL246" s="1">
        <f t="shared" si="20"/>
        <v>0</v>
      </c>
      <c r="AM246" s="1"/>
      <c r="AN246" s="1"/>
      <c r="AO246" s="1">
        <f t="shared" si="17"/>
        <v>0</v>
      </c>
      <c r="AP246" s="1">
        <f t="shared" si="18"/>
        <v>0</v>
      </c>
      <c r="AQ246" s="1">
        <f t="shared" si="16"/>
        <v>0</v>
      </c>
    </row>
    <row r="247" spans="1:43" x14ac:dyDescent="0.35">
      <c r="A247" t="s">
        <v>235</v>
      </c>
      <c r="B247" t="s">
        <v>240</v>
      </c>
      <c r="C247" t="s">
        <v>40</v>
      </c>
      <c r="D247" t="s">
        <v>49</v>
      </c>
      <c r="E247">
        <v>1</v>
      </c>
      <c r="F247" t="s">
        <v>41</v>
      </c>
      <c r="G247">
        <v>1.7</v>
      </c>
      <c r="H247" t="s">
        <v>96</v>
      </c>
      <c r="I247" t="s">
        <v>208</v>
      </c>
      <c r="J247" t="s">
        <v>209</v>
      </c>
      <c r="K247" t="s">
        <v>68</v>
      </c>
      <c r="L247" t="s">
        <v>69</v>
      </c>
      <c r="M247" t="s">
        <v>199</v>
      </c>
      <c r="N247" t="s">
        <v>202</v>
      </c>
      <c r="O247">
        <v>6</v>
      </c>
      <c r="P247" t="s">
        <v>101</v>
      </c>
      <c r="Q247">
        <v>22</v>
      </c>
      <c r="R247" t="s">
        <v>393</v>
      </c>
      <c r="S247" t="s">
        <v>210</v>
      </c>
      <c r="T247" t="s">
        <v>212</v>
      </c>
      <c r="U247">
        <v>2000</v>
      </c>
      <c r="V247" t="s">
        <v>148</v>
      </c>
      <c r="W247">
        <v>2900</v>
      </c>
      <c r="X247" t="s">
        <v>229</v>
      </c>
      <c r="Y247">
        <v>2910</v>
      </c>
      <c r="Z247" t="s">
        <v>148</v>
      </c>
      <c r="AA247">
        <v>2911</v>
      </c>
      <c r="AB247" t="s">
        <v>275</v>
      </c>
      <c r="AC247">
        <v>0</v>
      </c>
      <c r="AD247" t="s">
        <v>53</v>
      </c>
      <c r="AE247" s="1">
        <v>50000</v>
      </c>
      <c r="AF247" s="1">
        <v>50000</v>
      </c>
      <c r="AG247" s="1">
        <v>49416</v>
      </c>
      <c r="AH247" s="1">
        <v>0</v>
      </c>
      <c r="AI247" s="1">
        <v>0</v>
      </c>
      <c r="AJ247" s="1">
        <v>0</v>
      </c>
      <c r="AK247" s="1">
        <v>0</v>
      </c>
      <c r="AL247" s="1">
        <f t="shared" si="20"/>
        <v>584</v>
      </c>
      <c r="AM247" s="1"/>
      <c r="AN247" s="1"/>
      <c r="AO247" s="1">
        <f t="shared" si="17"/>
        <v>0</v>
      </c>
      <c r="AP247" s="1">
        <f t="shared" si="18"/>
        <v>50000</v>
      </c>
      <c r="AQ247" s="1">
        <f t="shared" si="16"/>
        <v>584</v>
      </c>
    </row>
    <row r="248" spans="1:43" x14ac:dyDescent="0.35">
      <c r="A248" t="s">
        <v>235</v>
      </c>
      <c r="B248" t="s">
        <v>240</v>
      </c>
      <c r="C248" t="s">
        <v>40</v>
      </c>
      <c r="D248" t="s">
        <v>49</v>
      </c>
      <c r="E248">
        <v>2</v>
      </c>
      <c r="F248" t="s">
        <v>105</v>
      </c>
      <c r="G248">
        <v>2.1</v>
      </c>
      <c r="H248" t="s">
        <v>213</v>
      </c>
      <c r="I248" t="s">
        <v>214</v>
      </c>
      <c r="J248" t="s">
        <v>215</v>
      </c>
      <c r="K248" t="s">
        <v>68</v>
      </c>
      <c r="L248" t="s">
        <v>69</v>
      </c>
      <c r="M248" t="s">
        <v>119</v>
      </c>
      <c r="N248" t="s">
        <v>121</v>
      </c>
      <c r="O248">
        <v>2</v>
      </c>
      <c r="P248" t="s">
        <v>122</v>
      </c>
      <c r="Q248">
        <v>27</v>
      </c>
      <c r="R248" t="s">
        <v>219</v>
      </c>
      <c r="S248" t="s">
        <v>216</v>
      </c>
      <c r="T248" t="s">
        <v>220</v>
      </c>
      <c r="U248">
        <v>2000</v>
      </c>
      <c r="V248" t="s">
        <v>148</v>
      </c>
      <c r="W248">
        <v>2900</v>
      </c>
      <c r="X248" t="s">
        <v>229</v>
      </c>
      <c r="Y248">
        <v>2910</v>
      </c>
      <c r="Z248" t="s">
        <v>148</v>
      </c>
      <c r="AA248">
        <v>2911</v>
      </c>
      <c r="AB248" t="s">
        <v>275</v>
      </c>
      <c r="AC248">
        <v>0</v>
      </c>
      <c r="AD248" t="s">
        <v>53</v>
      </c>
      <c r="AE248" s="1">
        <v>0</v>
      </c>
      <c r="AF248" s="1">
        <v>50000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1">
        <f t="shared" si="20"/>
        <v>0</v>
      </c>
      <c r="AM248" s="1"/>
      <c r="AN248" s="1"/>
      <c r="AO248" s="1">
        <f t="shared" si="17"/>
        <v>0</v>
      </c>
      <c r="AP248" s="1">
        <f t="shared" si="18"/>
        <v>0</v>
      </c>
      <c r="AQ248" s="1">
        <f t="shared" si="16"/>
        <v>0</v>
      </c>
    </row>
    <row r="249" spans="1:43" x14ac:dyDescent="0.35">
      <c r="A249" t="s">
        <v>235</v>
      </c>
      <c r="B249" t="s">
        <v>240</v>
      </c>
      <c r="C249" t="s">
        <v>40</v>
      </c>
      <c r="D249" t="s">
        <v>49</v>
      </c>
      <c r="E249">
        <v>2</v>
      </c>
      <c r="F249" t="s">
        <v>105</v>
      </c>
      <c r="G249">
        <v>2.1</v>
      </c>
      <c r="H249" t="s">
        <v>213</v>
      </c>
      <c r="I249" t="s">
        <v>400</v>
      </c>
      <c r="J249" t="s">
        <v>401</v>
      </c>
      <c r="K249" t="s">
        <v>99</v>
      </c>
      <c r="L249" t="s">
        <v>100</v>
      </c>
      <c r="M249" t="s">
        <v>119</v>
      </c>
      <c r="N249" t="s">
        <v>121</v>
      </c>
      <c r="O249">
        <v>3</v>
      </c>
      <c r="P249" t="s">
        <v>403</v>
      </c>
      <c r="Q249">
        <v>30</v>
      </c>
      <c r="R249" t="s">
        <v>404</v>
      </c>
      <c r="S249" t="s">
        <v>402</v>
      </c>
      <c r="T249" t="s">
        <v>405</v>
      </c>
      <c r="U249">
        <v>2000</v>
      </c>
      <c r="V249" t="s">
        <v>148</v>
      </c>
      <c r="W249">
        <v>2900</v>
      </c>
      <c r="X249" t="s">
        <v>229</v>
      </c>
      <c r="Y249">
        <v>2910</v>
      </c>
      <c r="Z249" t="s">
        <v>148</v>
      </c>
      <c r="AA249">
        <v>2911</v>
      </c>
      <c r="AB249" t="s">
        <v>275</v>
      </c>
      <c r="AC249">
        <v>0</v>
      </c>
      <c r="AD249" t="s">
        <v>53</v>
      </c>
      <c r="AE249" s="1">
        <v>150000</v>
      </c>
      <c r="AF249" s="1">
        <v>150000</v>
      </c>
      <c r="AG249" s="1">
        <v>0</v>
      </c>
      <c r="AH249" s="1">
        <v>0</v>
      </c>
      <c r="AI249" s="1">
        <v>0</v>
      </c>
      <c r="AJ249" s="1">
        <v>0</v>
      </c>
      <c r="AK249" s="1">
        <v>0</v>
      </c>
      <c r="AL249" s="1">
        <f t="shared" si="20"/>
        <v>150000</v>
      </c>
      <c r="AM249" s="1"/>
      <c r="AN249" s="1"/>
      <c r="AO249" s="1">
        <f t="shared" si="17"/>
        <v>0</v>
      </c>
      <c r="AP249" s="1">
        <f t="shared" si="18"/>
        <v>150000</v>
      </c>
      <c r="AQ249" s="1">
        <f t="shared" si="16"/>
        <v>150000</v>
      </c>
    </row>
    <row r="250" spans="1:43" x14ac:dyDescent="0.35">
      <c r="A250" t="s">
        <v>235</v>
      </c>
      <c r="B250" t="s">
        <v>240</v>
      </c>
      <c r="C250" t="s">
        <v>40</v>
      </c>
      <c r="D250" t="s">
        <v>49</v>
      </c>
      <c r="E250">
        <v>2</v>
      </c>
      <c r="F250" t="s">
        <v>105</v>
      </c>
      <c r="G250">
        <v>2.2000000000000002</v>
      </c>
      <c r="H250" t="s">
        <v>106</v>
      </c>
      <c r="I250" t="s">
        <v>107</v>
      </c>
      <c r="J250" t="s">
        <v>108</v>
      </c>
      <c r="K250" t="s">
        <v>68</v>
      </c>
      <c r="L250" t="s">
        <v>69</v>
      </c>
      <c r="M250" t="s">
        <v>119</v>
      </c>
      <c r="N250" t="s">
        <v>121</v>
      </c>
      <c r="O250">
        <v>1</v>
      </c>
      <c r="P250" t="s">
        <v>114</v>
      </c>
      <c r="Q250">
        <v>29</v>
      </c>
      <c r="R250" t="s">
        <v>115</v>
      </c>
      <c r="S250" t="s">
        <v>131</v>
      </c>
      <c r="T250" t="s">
        <v>132</v>
      </c>
      <c r="U250">
        <v>2000</v>
      </c>
      <c r="V250" t="s">
        <v>148</v>
      </c>
      <c r="W250">
        <v>2900</v>
      </c>
      <c r="X250" t="s">
        <v>229</v>
      </c>
      <c r="Y250">
        <v>2910</v>
      </c>
      <c r="Z250" t="s">
        <v>148</v>
      </c>
      <c r="AA250">
        <v>2911</v>
      </c>
      <c r="AB250" t="s">
        <v>275</v>
      </c>
      <c r="AC250">
        <v>0</v>
      </c>
      <c r="AD250" t="s">
        <v>53</v>
      </c>
      <c r="AE250" s="1">
        <v>0</v>
      </c>
      <c r="AF250" s="1">
        <v>2300000</v>
      </c>
      <c r="AG250" s="1">
        <v>0</v>
      </c>
      <c r="AH250" s="1">
        <v>0</v>
      </c>
      <c r="AI250" s="1">
        <v>0</v>
      </c>
      <c r="AJ250" s="1">
        <v>0</v>
      </c>
      <c r="AK250" s="1">
        <v>0</v>
      </c>
      <c r="AL250" s="1">
        <f t="shared" si="20"/>
        <v>0</v>
      </c>
      <c r="AM250" s="1"/>
      <c r="AN250" s="1"/>
      <c r="AO250" s="1">
        <f t="shared" si="17"/>
        <v>0</v>
      </c>
      <c r="AP250" s="1">
        <f t="shared" si="18"/>
        <v>0</v>
      </c>
      <c r="AQ250" s="1">
        <f t="shared" si="16"/>
        <v>0</v>
      </c>
    </row>
    <row r="251" spans="1:43" x14ac:dyDescent="0.35">
      <c r="A251" t="s">
        <v>235</v>
      </c>
      <c r="B251" t="s">
        <v>240</v>
      </c>
      <c r="C251" t="s">
        <v>40</v>
      </c>
      <c r="D251" t="s">
        <v>49</v>
      </c>
      <c r="E251">
        <v>2</v>
      </c>
      <c r="F251" t="s">
        <v>105</v>
      </c>
      <c r="G251">
        <v>2.2000000000000002</v>
      </c>
      <c r="H251" t="s">
        <v>106</v>
      </c>
      <c r="I251" t="s">
        <v>107</v>
      </c>
      <c r="J251" t="s">
        <v>108</v>
      </c>
      <c r="K251" t="s">
        <v>68</v>
      </c>
      <c r="L251" t="s">
        <v>69</v>
      </c>
      <c r="M251" t="s">
        <v>109</v>
      </c>
      <c r="N251" t="s">
        <v>113</v>
      </c>
      <c r="O251">
        <v>1</v>
      </c>
      <c r="P251" t="s">
        <v>114</v>
      </c>
      <c r="Q251">
        <v>63</v>
      </c>
      <c r="R251" t="s">
        <v>416</v>
      </c>
      <c r="S251" t="s">
        <v>414</v>
      </c>
      <c r="T251" t="s">
        <v>417</v>
      </c>
      <c r="U251">
        <v>2000</v>
      </c>
      <c r="V251" t="s">
        <v>148</v>
      </c>
      <c r="W251">
        <v>2900</v>
      </c>
      <c r="X251" t="s">
        <v>229</v>
      </c>
      <c r="Y251">
        <v>2910</v>
      </c>
      <c r="Z251" t="s">
        <v>148</v>
      </c>
      <c r="AA251">
        <v>2911</v>
      </c>
      <c r="AB251" t="s">
        <v>275</v>
      </c>
      <c r="AC251">
        <v>0</v>
      </c>
      <c r="AD251" t="s">
        <v>53</v>
      </c>
      <c r="AE251" s="1">
        <v>100000</v>
      </c>
      <c r="AF251" s="1">
        <v>0</v>
      </c>
      <c r="AG251" s="1">
        <v>0</v>
      </c>
      <c r="AH251" s="1">
        <v>0</v>
      </c>
      <c r="AI251" s="1">
        <v>0</v>
      </c>
      <c r="AJ251" s="1">
        <v>0</v>
      </c>
      <c r="AK251" s="1">
        <v>0</v>
      </c>
      <c r="AL251" s="1">
        <f t="shared" si="20"/>
        <v>100000</v>
      </c>
      <c r="AM251" s="1"/>
      <c r="AN251" s="1"/>
      <c r="AO251" s="1">
        <f t="shared" si="17"/>
        <v>0</v>
      </c>
      <c r="AP251" s="1">
        <f t="shared" si="18"/>
        <v>100000</v>
      </c>
      <c r="AQ251" s="1">
        <f t="shared" si="16"/>
        <v>100000</v>
      </c>
    </row>
    <row r="252" spans="1:43" x14ac:dyDescent="0.35">
      <c r="A252" t="s">
        <v>235</v>
      </c>
      <c r="B252" t="s">
        <v>240</v>
      </c>
      <c r="C252" t="s">
        <v>40</v>
      </c>
      <c r="D252" t="s">
        <v>49</v>
      </c>
      <c r="E252">
        <v>2</v>
      </c>
      <c r="F252" t="s">
        <v>105</v>
      </c>
      <c r="G252">
        <v>2.2000000000000002</v>
      </c>
      <c r="H252" t="s">
        <v>106</v>
      </c>
      <c r="I252" t="s">
        <v>107</v>
      </c>
      <c r="J252" t="s">
        <v>108</v>
      </c>
      <c r="K252" t="s">
        <v>68</v>
      </c>
      <c r="L252" t="s">
        <v>69</v>
      </c>
      <c r="M252" t="s">
        <v>109</v>
      </c>
      <c r="N252" t="s">
        <v>113</v>
      </c>
      <c r="O252">
        <v>1</v>
      </c>
      <c r="P252" t="s">
        <v>114</v>
      </c>
      <c r="Q252">
        <v>68</v>
      </c>
      <c r="R252" t="s">
        <v>115</v>
      </c>
      <c r="S252" t="s">
        <v>110</v>
      </c>
      <c r="T252" t="s">
        <v>116</v>
      </c>
      <c r="U252">
        <v>2000</v>
      </c>
      <c r="V252" t="s">
        <v>148</v>
      </c>
      <c r="W252">
        <v>2900</v>
      </c>
      <c r="X252" t="s">
        <v>229</v>
      </c>
      <c r="Y252">
        <v>2910</v>
      </c>
      <c r="Z252" t="s">
        <v>148</v>
      </c>
      <c r="AA252">
        <v>2911</v>
      </c>
      <c r="AB252" t="s">
        <v>275</v>
      </c>
      <c r="AC252">
        <v>0</v>
      </c>
      <c r="AD252" t="s">
        <v>53</v>
      </c>
      <c r="AE252" s="1">
        <v>1290543.49</v>
      </c>
      <c r="AF252" s="1">
        <v>0</v>
      </c>
      <c r="AG252" s="1">
        <v>0</v>
      </c>
      <c r="AH252" s="1">
        <v>0</v>
      </c>
      <c r="AI252" s="1">
        <v>0</v>
      </c>
      <c r="AJ252" s="1">
        <v>0</v>
      </c>
      <c r="AK252" s="1">
        <v>0</v>
      </c>
      <c r="AL252" s="1">
        <f t="shared" si="20"/>
        <v>1290543.49</v>
      </c>
      <c r="AM252" s="1"/>
      <c r="AN252" s="1"/>
      <c r="AO252" s="1">
        <f t="shared" si="17"/>
        <v>0</v>
      </c>
      <c r="AP252" s="1">
        <f t="shared" si="18"/>
        <v>1290543.49</v>
      </c>
      <c r="AQ252" s="1">
        <f t="shared" si="16"/>
        <v>1290543.49</v>
      </c>
    </row>
    <row r="253" spans="1:43" x14ac:dyDescent="0.35">
      <c r="A253" t="s">
        <v>235</v>
      </c>
      <c r="B253" t="s">
        <v>240</v>
      </c>
      <c r="C253" t="s">
        <v>40</v>
      </c>
      <c r="D253" t="s">
        <v>49</v>
      </c>
      <c r="E253">
        <v>2</v>
      </c>
      <c r="F253" t="s">
        <v>105</v>
      </c>
      <c r="G253">
        <v>2.2000000000000002</v>
      </c>
      <c r="H253" t="s">
        <v>106</v>
      </c>
      <c r="I253" t="s">
        <v>117</v>
      </c>
      <c r="J253" t="s">
        <v>118</v>
      </c>
      <c r="K253" t="s">
        <v>68</v>
      </c>
      <c r="L253" t="s">
        <v>69</v>
      </c>
      <c r="M253" t="s">
        <v>119</v>
      </c>
      <c r="N253" t="s">
        <v>121</v>
      </c>
      <c r="O253">
        <v>2</v>
      </c>
      <c r="P253" t="s">
        <v>122</v>
      </c>
      <c r="Q253">
        <v>26</v>
      </c>
      <c r="R253" t="s">
        <v>123</v>
      </c>
      <c r="S253" t="s">
        <v>120</v>
      </c>
      <c r="T253" t="s">
        <v>124</v>
      </c>
      <c r="U253">
        <v>2000</v>
      </c>
      <c r="V253" t="s">
        <v>148</v>
      </c>
      <c r="W253">
        <v>2900</v>
      </c>
      <c r="X253" t="s">
        <v>229</v>
      </c>
      <c r="Y253">
        <v>2910</v>
      </c>
      <c r="Z253" t="s">
        <v>148</v>
      </c>
      <c r="AA253">
        <v>2911</v>
      </c>
      <c r="AB253" t="s">
        <v>275</v>
      </c>
      <c r="AC253">
        <v>0</v>
      </c>
      <c r="AD253" t="s">
        <v>53</v>
      </c>
      <c r="AE253" s="1">
        <v>261000</v>
      </c>
      <c r="AF253" s="1">
        <v>225000</v>
      </c>
      <c r="AG253" s="1">
        <v>218936.27</v>
      </c>
      <c r="AH253" s="1">
        <v>0</v>
      </c>
      <c r="AI253" s="1">
        <v>0</v>
      </c>
      <c r="AJ253" s="1">
        <v>0</v>
      </c>
      <c r="AK253" s="1">
        <v>0</v>
      </c>
      <c r="AL253" s="1">
        <f t="shared" si="20"/>
        <v>42063.73000000001</v>
      </c>
      <c r="AM253" s="1"/>
      <c r="AN253" s="1"/>
      <c r="AO253" s="1">
        <f t="shared" si="17"/>
        <v>0</v>
      </c>
      <c r="AP253" s="1">
        <f t="shared" si="18"/>
        <v>261000</v>
      </c>
      <c r="AQ253" s="1">
        <f t="shared" si="16"/>
        <v>42063.73000000001</v>
      </c>
    </row>
    <row r="254" spans="1:43" x14ac:dyDescent="0.35">
      <c r="A254" t="s">
        <v>235</v>
      </c>
      <c r="B254" t="s">
        <v>240</v>
      </c>
      <c r="C254" t="s">
        <v>40</v>
      </c>
      <c r="D254" t="s">
        <v>49</v>
      </c>
      <c r="E254">
        <v>2</v>
      </c>
      <c r="F254" t="s">
        <v>105</v>
      </c>
      <c r="G254">
        <v>2.2999999999999998</v>
      </c>
      <c r="H254" t="s">
        <v>420</v>
      </c>
      <c r="I254" t="s">
        <v>421</v>
      </c>
      <c r="J254" t="s">
        <v>422</v>
      </c>
      <c r="K254" t="s">
        <v>68</v>
      </c>
      <c r="L254" t="s">
        <v>69</v>
      </c>
      <c r="M254" t="s">
        <v>199</v>
      </c>
      <c r="N254" t="s">
        <v>202</v>
      </c>
      <c r="O254">
        <v>2</v>
      </c>
      <c r="P254" t="s">
        <v>122</v>
      </c>
      <c r="Q254">
        <v>24</v>
      </c>
      <c r="R254" t="s">
        <v>424</v>
      </c>
      <c r="S254" t="s">
        <v>423</v>
      </c>
      <c r="T254" t="s">
        <v>425</v>
      </c>
      <c r="U254">
        <v>2000</v>
      </c>
      <c r="V254" t="s">
        <v>148</v>
      </c>
      <c r="W254">
        <v>2900</v>
      </c>
      <c r="X254" t="s">
        <v>229</v>
      </c>
      <c r="Y254">
        <v>2910</v>
      </c>
      <c r="Z254" t="s">
        <v>148</v>
      </c>
      <c r="AA254">
        <v>2911</v>
      </c>
      <c r="AB254" t="s">
        <v>275</v>
      </c>
      <c r="AC254">
        <v>0</v>
      </c>
      <c r="AD254" t="s">
        <v>53</v>
      </c>
      <c r="AE254" s="1">
        <v>250000</v>
      </c>
      <c r="AF254" s="1">
        <v>250000</v>
      </c>
      <c r="AG254" s="1">
        <v>1725</v>
      </c>
      <c r="AH254" s="1">
        <v>1725</v>
      </c>
      <c r="AI254" s="1">
        <v>1725</v>
      </c>
      <c r="AJ254" s="1">
        <v>1725</v>
      </c>
      <c r="AK254" s="1">
        <v>1725</v>
      </c>
      <c r="AL254" s="1">
        <f t="shared" si="20"/>
        <v>248275</v>
      </c>
      <c r="AM254" s="1"/>
      <c r="AN254" s="1"/>
      <c r="AO254" s="1">
        <f t="shared" si="17"/>
        <v>0</v>
      </c>
      <c r="AP254" s="1">
        <f t="shared" si="18"/>
        <v>250000</v>
      </c>
      <c r="AQ254" s="1">
        <f t="shared" si="16"/>
        <v>248275</v>
      </c>
    </row>
    <row r="255" spans="1:43" x14ac:dyDescent="0.35">
      <c r="A255" t="s">
        <v>235</v>
      </c>
      <c r="B255" t="s">
        <v>240</v>
      </c>
      <c r="C255" t="s">
        <v>40</v>
      </c>
      <c r="D255" t="s">
        <v>49</v>
      </c>
      <c r="E255">
        <v>2</v>
      </c>
      <c r="F255" t="s">
        <v>105</v>
      </c>
      <c r="G255">
        <v>2.4</v>
      </c>
      <c r="H255" t="s">
        <v>430</v>
      </c>
      <c r="I255" t="s">
        <v>431</v>
      </c>
      <c r="J255" t="s">
        <v>432</v>
      </c>
      <c r="K255" t="s">
        <v>162</v>
      </c>
      <c r="L255" t="s">
        <v>163</v>
      </c>
      <c r="M255" t="s">
        <v>164</v>
      </c>
      <c r="N255" t="s">
        <v>166</v>
      </c>
      <c r="O255">
        <v>0</v>
      </c>
      <c r="P255" t="s">
        <v>167</v>
      </c>
      <c r="Q255">
        <v>37</v>
      </c>
      <c r="R255" t="s">
        <v>434</v>
      </c>
      <c r="S255" t="s">
        <v>433</v>
      </c>
      <c r="T255" t="s">
        <v>435</v>
      </c>
      <c r="U255">
        <v>2000</v>
      </c>
      <c r="V255" t="s">
        <v>148</v>
      </c>
      <c r="W255">
        <v>2900</v>
      </c>
      <c r="X255" t="s">
        <v>229</v>
      </c>
      <c r="Y255">
        <v>2910</v>
      </c>
      <c r="Z255" t="s">
        <v>148</v>
      </c>
      <c r="AA255">
        <v>2911</v>
      </c>
      <c r="AB255" t="s">
        <v>275</v>
      </c>
      <c r="AC255">
        <v>0</v>
      </c>
      <c r="AD255" t="s">
        <v>53</v>
      </c>
      <c r="AE255" s="1">
        <v>3500</v>
      </c>
      <c r="AF255" s="1">
        <v>3500</v>
      </c>
      <c r="AG255" s="1">
        <v>0</v>
      </c>
      <c r="AH255" s="1">
        <v>0</v>
      </c>
      <c r="AI255" s="1">
        <v>0</v>
      </c>
      <c r="AJ255" s="1">
        <v>0</v>
      </c>
      <c r="AK255" s="1">
        <v>0</v>
      </c>
      <c r="AL255" s="1">
        <f t="shared" si="20"/>
        <v>3500</v>
      </c>
      <c r="AM255" s="1"/>
      <c r="AN255" s="1"/>
      <c r="AO255" s="1">
        <f t="shared" si="17"/>
        <v>0</v>
      </c>
      <c r="AP255" s="1">
        <f t="shared" si="18"/>
        <v>3500</v>
      </c>
      <c r="AQ255" s="1">
        <f t="shared" si="16"/>
        <v>3500</v>
      </c>
    </row>
    <row r="256" spans="1:43" x14ac:dyDescent="0.35">
      <c r="A256" t="s">
        <v>235</v>
      </c>
      <c r="B256" t="s">
        <v>240</v>
      </c>
      <c r="C256" t="s">
        <v>40</v>
      </c>
      <c r="D256" t="s">
        <v>49</v>
      </c>
      <c r="E256">
        <v>2</v>
      </c>
      <c r="F256" t="s">
        <v>105</v>
      </c>
      <c r="G256">
        <v>2.7</v>
      </c>
      <c r="H256" t="s">
        <v>160</v>
      </c>
      <c r="I256" t="s">
        <v>161</v>
      </c>
      <c r="J256" t="s">
        <v>160</v>
      </c>
      <c r="K256" t="s">
        <v>451</v>
      </c>
      <c r="L256" t="s">
        <v>452</v>
      </c>
      <c r="M256" t="s">
        <v>164</v>
      </c>
      <c r="N256" t="s">
        <v>166</v>
      </c>
      <c r="O256">
        <v>0</v>
      </c>
      <c r="P256" t="s">
        <v>167</v>
      </c>
      <c r="Q256">
        <v>41</v>
      </c>
      <c r="R256" t="s">
        <v>486</v>
      </c>
      <c r="S256" t="s">
        <v>453</v>
      </c>
      <c r="T256" t="s">
        <v>455</v>
      </c>
      <c r="U256">
        <v>2000</v>
      </c>
      <c r="V256" t="s">
        <v>148</v>
      </c>
      <c r="W256">
        <v>2900</v>
      </c>
      <c r="X256" t="s">
        <v>229</v>
      </c>
      <c r="Y256">
        <v>2910</v>
      </c>
      <c r="Z256" t="s">
        <v>148</v>
      </c>
      <c r="AA256">
        <v>2911</v>
      </c>
      <c r="AB256" t="s">
        <v>275</v>
      </c>
      <c r="AC256">
        <v>0</v>
      </c>
      <c r="AD256" t="s">
        <v>53</v>
      </c>
      <c r="AE256" s="1">
        <v>200000</v>
      </c>
      <c r="AF256" s="1">
        <v>0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1">
        <f t="shared" si="20"/>
        <v>200000</v>
      </c>
      <c r="AM256" s="1"/>
      <c r="AN256" s="1"/>
      <c r="AO256" s="1">
        <f t="shared" si="17"/>
        <v>0</v>
      </c>
      <c r="AP256" s="1">
        <f t="shared" si="18"/>
        <v>200000</v>
      </c>
      <c r="AQ256" s="1">
        <f t="shared" si="16"/>
        <v>200000</v>
      </c>
    </row>
    <row r="257" spans="1:43" x14ac:dyDescent="0.35">
      <c r="A257" t="s">
        <v>235</v>
      </c>
      <c r="B257" t="s">
        <v>240</v>
      </c>
      <c r="C257" t="s">
        <v>40</v>
      </c>
      <c r="D257" t="s">
        <v>49</v>
      </c>
      <c r="E257">
        <v>2</v>
      </c>
      <c r="F257" t="s">
        <v>105</v>
      </c>
      <c r="G257">
        <v>2.7</v>
      </c>
      <c r="H257" t="s">
        <v>160</v>
      </c>
      <c r="I257" t="s">
        <v>161</v>
      </c>
      <c r="J257" t="s">
        <v>160</v>
      </c>
      <c r="K257" t="s">
        <v>162</v>
      </c>
      <c r="L257" t="s">
        <v>163</v>
      </c>
      <c r="M257" t="s">
        <v>164</v>
      </c>
      <c r="N257" t="s">
        <v>166</v>
      </c>
      <c r="O257">
        <v>0</v>
      </c>
      <c r="P257" t="s">
        <v>167</v>
      </c>
      <c r="Q257">
        <v>36</v>
      </c>
      <c r="R257" t="s">
        <v>497</v>
      </c>
      <c r="S257" t="s">
        <v>496</v>
      </c>
      <c r="T257" t="s">
        <v>498</v>
      </c>
      <c r="U257">
        <v>2000</v>
      </c>
      <c r="V257" t="s">
        <v>148</v>
      </c>
      <c r="W257">
        <v>2900</v>
      </c>
      <c r="X257" t="s">
        <v>229</v>
      </c>
      <c r="Y257">
        <v>2910</v>
      </c>
      <c r="Z257" t="s">
        <v>148</v>
      </c>
      <c r="AA257">
        <v>2911</v>
      </c>
      <c r="AB257" t="s">
        <v>275</v>
      </c>
      <c r="AC257">
        <v>0</v>
      </c>
      <c r="AD257" t="s">
        <v>53</v>
      </c>
      <c r="AE257" s="1">
        <v>53000</v>
      </c>
      <c r="AF257" s="1">
        <v>15000</v>
      </c>
      <c r="AG257" s="1">
        <v>50181.5</v>
      </c>
      <c r="AH257" s="1">
        <v>0</v>
      </c>
      <c r="AI257" s="1">
        <v>0</v>
      </c>
      <c r="AJ257" s="1">
        <v>0</v>
      </c>
      <c r="AK257" s="1">
        <v>0</v>
      </c>
      <c r="AL257" s="1">
        <f t="shared" si="20"/>
        <v>2818.5</v>
      </c>
      <c r="AM257" s="1"/>
      <c r="AN257" s="1"/>
      <c r="AO257" s="1">
        <f t="shared" si="17"/>
        <v>0</v>
      </c>
      <c r="AP257" s="1">
        <f t="shared" si="18"/>
        <v>53000</v>
      </c>
      <c r="AQ257" s="1">
        <f t="shared" si="16"/>
        <v>2818.5</v>
      </c>
    </row>
    <row r="258" spans="1:43" x14ac:dyDescent="0.35">
      <c r="A258" t="s">
        <v>235</v>
      </c>
      <c r="B258" t="s">
        <v>240</v>
      </c>
      <c r="C258" t="s">
        <v>40</v>
      </c>
      <c r="D258" t="s">
        <v>49</v>
      </c>
      <c r="E258">
        <v>3</v>
      </c>
      <c r="F258" t="s">
        <v>174</v>
      </c>
      <c r="G258">
        <v>3.2</v>
      </c>
      <c r="H258" t="s">
        <v>544</v>
      </c>
      <c r="I258" t="s">
        <v>545</v>
      </c>
      <c r="J258" t="s">
        <v>546</v>
      </c>
      <c r="K258" t="s">
        <v>451</v>
      </c>
      <c r="L258" t="s">
        <v>452</v>
      </c>
      <c r="M258" t="s">
        <v>530</v>
      </c>
      <c r="N258" t="s">
        <v>532</v>
      </c>
      <c r="O258">
        <v>7</v>
      </c>
      <c r="P258" t="s">
        <v>533</v>
      </c>
      <c r="Q258">
        <v>51</v>
      </c>
      <c r="R258" t="s">
        <v>548</v>
      </c>
      <c r="S258" t="s">
        <v>547</v>
      </c>
      <c r="T258" t="s">
        <v>549</v>
      </c>
      <c r="U258">
        <v>2000</v>
      </c>
      <c r="V258" t="s">
        <v>148</v>
      </c>
      <c r="W258">
        <v>2900</v>
      </c>
      <c r="X258" t="s">
        <v>229</v>
      </c>
      <c r="Y258">
        <v>2910</v>
      </c>
      <c r="Z258" t="s">
        <v>148</v>
      </c>
      <c r="AA258">
        <v>2911</v>
      </c>
      <c r="AB258" t="s">
        <v>275</v>
      </c>
      <c r="AC258">
        <v>0</v>
      </c>
      <c r="AD258" t="s">
        <v>53</v>
      </c>
      <c r="AE258" s="1">
        <v>60000</v>
      </c>
      <c r="AF258" s="1">
        <v>150000</v>
      </c>
      <c r="AG258" s="1">
        <v>53543.199999999997</v>
      </c>
      <c r="AH258" s="1">
        <v>0</v>
      </c>
      <c r="AI258" s="1">
        <v>0</v>
      </c>
      <c r="AJ258" s="1">
        <v>0</v>
      </c>
      <c r="AK258" s="1">
        <v>0</v>
      </c>
      <c r="AL258" s="1">
        <f t="shared" si="20"/>
        <v>6456.8000000000029</v>
      </c>
      <c r="AM258" s="1"/>
      <c r="AN258" s="1"/>
      <c r="AO258" s="1">
        <f t="shared" si="17"/>
        <v>0</v>
      </c>
      <c r="AP258" s="1">
        <f t="shared" si="18"/>
        <v>60000</v>
      </c>
      <c r="AQ258" s="1">
        <f t="shared" ref="AQ258:AQ321" si="21">AP258-AG258</f>
        <v>6456.8000000000029</v>
      </c>
    </row>
    <row r="259" spans="1:43" x14ac:dyDescent="0.35">
      <c r="A259" t="s">
        <v>235</v>
      </c>
      <c r="B259" t="s">
        <v>240</v>
      </c>
      <c r="C259" t="s">
        <v>40</v>
      </c>
      <c r="D259" t="s">
        <v>49</v>
      </c>
      <c r="E259">
        <v>3</v>
      </c>
      <c r="F259" t="s">
        <v>174</v>
      </c>
      <c r="G259">
        <v>3.8</v>
      </c>
      <c r="H259" t="s">
        <v>175</v>
      </c>
      <c r="I259" t="s">
        <v>176</v>
      </c>
      <c r="J259" t="s">
        <v>177</v>
      </c>
      <c r="K259" t="s">
        <v>68</v>
      </c>
      <c r="L259" t="s">
        <v>69</v>
      </c>
      <c r="M259" t="s">
        <v>178</v>
      </c>
      <c r="N259" t="s">
        <v>181</v>
      </c>
      <c r="O259">
        <v>5</v>
      </c>
      <c r="P259" t="s">
        <v>56</v>
      </c>
      <c r="Q259">
        <v>55</v>
      </c>
      <c r="R259" t="s">
        <v>182</v>
      </c>
      <c r="S259" t="s">
        <v>179</v>
      </c>
      <c r="T259" t="s">
        <v>183</v>
      </c>
      <c r="U259">
        <v>2000</v>
      </c>
      <c r="V259" t="s">
        <v>148</v>
      </c>
      <c r="W259">
        <v>2900</v>
      </c>
      <c r="X259" t="s">
        <v>229</v>
      </c>
      <c r="Y259">
        <v>2910</v>
      </c>
      <c r="Z259" t="s">
        <v>148</v>
      </c>
      <c r="AA259">
        <v>2911</v>
      </c>
      <c r="AB259" t="s">
        <v>275</v>
      </c>
      <c r="AC259">
        <v>0</v>
      </c>
      <c r="AD259" t="s">
        <v>53</v>
      </c>
      <c r="AE259" s="1">
        <v>300000</v>
      </c>
      <c r="AF259" s="1">
        <v>500000</v>
      </c>
      <c r="AG259" s="1">
        <v>0</v>
      </c>
      <c r="AH259" s="1">
        <v>0</v>
      </c>
      <c r="AI259" s="1">
        <v>0</v>
      </c>
      <c r="AJ259" s="1">
        <v>0</v>
      </c>
      <c r="AK259" s="1">
        <v>0</v>
      </c>
      <c r="AL259" s="1">
        <f t="shared" si="20"/>
        <v>300000</v>
      </c>
      <c r="AM259" s="1"/>
      <c r="AN259" s="1"/>
      <c r="AO259" s="1">
        <f t="shared" ref="AO259:AO322" si="22">AM259-AN259</f>
        <v>0</v>
      </c>
      <c r="AP259" s="1">
        <f t="shared" ref="AP259:AP322" si="23">AE259+AM259-AN259</f>
        <v>300000</v>
      </c>
      <c r="AQ259" s="1">
        <f t="shared" si="21"/>
        <v>300000</v>
      </c>
    </row>
    <row r="260" spans="1:43" x14ac:dyDescent="0.35">
      <c r="A260" t="s">
        <v>235</v>
      </c>
      <c r="B260" t="s">
        <v>240</v>
      </c>
      <c r="C260" t="s">
        <v>40</v>
      </c>
      <c r="D260" t="s">
        <v>49</v>
      </c>
      <c r="E260">
        <v>1</v>
      </c>
      <c r="F260" t="s">
        <v>41</v>
      </c>
      <c r="G260">
        <v>1.3</v>
      </c>
      <c r="H260" t="s">
        <v>42</v>
      </c>
      <c r="I260" t="s">
        <v>43</v>
      </c>
      <c r="J260" t="s">
        <v>44</v>
      </c>
      <c r="K260" t="s">
        <v>45</v>
      </c>
      <c r="L260" t="s">
        <v>46</v>
      </c>
      <c r="M260" t="s">
        <v>47</v>
      </c>
      <c r="N260" t="s">
        <v>55</v>
      </c>
      <c r="O260">
        <v>5</v>
      </c>
      <c r="P260" t="s">
        <v>56</v>
      </c>
      <c r="Q260">
        <v>5</v>
      </c>
      <c r="R260" t="s">
        <v>253</v>
      </c>
      <c r="S260" t="s">
        <v>252</v>
      </c>
      <c r="T260" t="s">
        <v>254</v>
      </c>
      <c r="U260">
        <v>2000</v>
      </c>
      <c r="V260" t="s">
        <v>148</v>
      </c>
      <c r="W260">
        <v>2900</v>
      </c>
      <c r="X260" t="s">
        <v>229</v>
      </c>
      <c r="Y260">
        <v>2920</v>
      </c>
      <c r="Z260" t="s">
        <v>148</v>
      </c>
      <c r="AA260">
        <v>2921</v>
      </c>
      <c r="AB260" t="s">
        <v>276</v>
      </c>
      <c r="AC260">
        <v>0</v>
      </c>
      <c r="AD260" t="s">
        <v>53</v>
      </c>
      <c r="AE260" s="1">
        <v>3000</v>
      </c>
      <c r="AF260" s="1">
        <v>1000</v>
      </c>
      <c r="AG260" s="1">
        <v>2591</v>
      </c>
      <c r="AH260" s="1">
        <v>2591</v>
      </c>
      <c r="AI260" s="1">
        <v>2591</v>
      </c>
      <c r="AJ260" s="1">
        <v>2591</v>
      </c>
      <c r="AK260" s="1">
        <v>2591</v>
      </c>
      <c r="AL260" s="1">
        <f t="shared" si="20"/>
        <v>409</v>
      </c>
      <c r="AM260" s="1"/>
      <c r="AN260" s="1"/>
      <c r="AO260" s="1">
        <f t="shared" si="22"/>
        <v>0</v>
      </c>
      <c r="AP260" s="1">
        <f t="shared" si="23"/>
        <v>3000</v>
      </c>
      <c r="AQ260" s="1">
        <f t="shared" si="21"/>
        <v>409</v>
      </c>
    </row>
    <row r="261" spans="1:43" x14ac:dyDescent="0.35">
      <c r="A261" t="s">
        <v>235</v>
      </c>
      <c r="B261" t="s">
        <v>240</v>
      </c>
      <c r="C261" t="s">
        <v>40</v>
      </c>
      <c r="D261" t="s">
        <v>49</v>
      </c>
      <c r="E261">
        <v>1</v>
      </c>
      <c r="F261" t="s">
        <v>41</v>
      </c>
      <c r="G261">
        <v>1.3</v>
      </c>
      <c r="H261" t="s">
        <v>42</v>
      </c>
      <c r="I261" t="s">
        <v>43</v>
      </c>
      <c r="J261" t="s">
        <v>44</v>
      </c>
      <c r="K261" t="s">
        <v>68</v>
      </c>
      <c r="L261" t="s">
        <v>69</v>
      </c>
      <c r="M261" t="s">
        <v>70</v>
      </c>
      <c r="N261" t="s">
        <v>76</v>
      </c>
      <c r="O261">
        <v>5</v>
      </c>
      <c r="P261" t="s">
        <v>56</v>
      </c>
      <c r="Q261">
        <v>9</v>
      </c>
      <c r="R261" t="s">
        <v>146</v>
      </c>
      <c r="S261" t="s">
        <v>71</v>
      </c>
      <c r="T261" t="s">
        <v>77</v>
      </c>
      <c r="U261">
        <v>2000</v>
      </c>
      <c r="V261" t="s">
        <v>148</v>
      </c>
      <c r="W261">
        <v>2900</v>
      </c>
      <c r="X261" t="s">
        <v>229</v>
      </c>
      <c r="Y261">
        <v>2920</v>
      </c>
      <c r="Z261" t="s">
        <v>148</v>
      </c>
      <c r="AA261">
        <v>2921</v>
      </c>
      <c r="AB261" t="s">
        <v>276</v>
      </c>
      <c r="AC261">
        <v>0</v>
      </c>
      <c r="AD261" t="s">
        <v>53</v>
      </c>
      <c r="AE261" s="1">
        <v>160000</v>
      </c>
      <c r="AF261" s="1">
        <v>50000</v>
      </c>
      <c r="AG261" s="1">
        <v>114313.86</v>
      </c>
      <c r="AH261" s="1">
        <v>5499.13</v>
      </c>
      <c r="AI261" s="1">
        <v>5499.13</v>
      </c>
      <c r="AJ261" s="1">
        <v>5499.13</v>
      </c>
      <c r="AK261" s="1">
        <v>5499.13</v>
      </c>
      <c r="AL261" s="1">
        <f t="shared" si="20"/>
        <v>45686.14</v>
      </c>
      <c r="AM261" s="1"/>
      <c r="AN261" s="1"/>
      <c r="AO261" s="1">
        <f t="shared" si="22"/>
        <v>0</v>
      </c>
      <c r="AP261" s="1">
        <f t="shared" si="23"/>
        <v>160000</v>
      </c>
      <c r="AQ261" s="1">
        <f t="shared" si="21"/>
        <v>45686.14</v>
      </c>
    </row>
    <row r="262" spans="1:43" x14ac:dyDescent="0.35">
      <c r="A262" t="s">
        <v>235</v>
      </c>
      <c r="B262" t="s">
        <v>240</v>
      </c>
      <c r="C262" t="s">
        <v>40</v>
      </c>
      <c r="D262" t="s">
        <v>49</v>
      </c>
      <c r="E262">
        <v>1</v>
      </c>
      <c r="F262" t="s">
        <v>41</v>
      </c>
      <c r="G262">
        <v>1.7</v>
      </c>
      <c r="H262" t="s">
        <v>96</v>
      </c>
      <c r="I262" t="s">
        <v>97</v>
      </c>
      <c r="J262" t="s">
        <v>98</v>
      </c>
      <c r="K262" t="s">
        <v>99</v>
      </c>
      <c r="L262" t="s">
        <v>100</v>
      </c>
      <c r="M262" t="s">
        <v>199</v>
      </c>
      <c r="N262" t="s">
        <v>202</v>
      </c>
      <c r="O262">
        <v>6</v>
      </c>
      <c r="P262" t="s">
        <v>101</v>
      </c>
      <c r="Q262">
        <v>19</v>
      </c>
      <c r="R262" t="s">
        <v>207</v>
      </c>
      <c r="S262" t="s">
        <v>200</v>
      </c>
      <c r="T262" t="s">
        <v>204</v>
      </c>
      <c r="U262">
        <v>2000</v>
      </c>
      <c r="V262" t="s">
        <v>148</v>
      </c>
      <c r="W262">
        <v>2900</v>
      </c>
      <c r="X262" t="s">
        <v>229</v>
      </c>
      <c r="Y262">
        <v>2920</v>
      </c>
      <c r="Z262" t="s">
        <v>148</v>
      </c>
      <c r="AA262">
        <v>2921</v>
      </c>
      <c r="AB262" t="s">
        <v>276</v>
      </c>
      <c r="AC262">
        <v>0</v>
      </c>
      <c r="AD262" t="s">
        <v>53</v>
      </c>
      <c r="AE262" s="1">
        <v>218.74</v>
      </c>
      <c r="AF262" s="1">
        <v>0</v>
      </c>
      <c r="AG262" s="1">
        <v>218.74</v>
      </c>
      <c r="AH262" s="1">
        <v>218.74</v>
      </c>
      <c r="AI262" s="1">
        <v>218.74</v>
      </c>
      <c r="AJ262" s="1">
        <v>218.74</v>
      </c>
      <c r="AK262" s="1">
        <v>218.74</v>
      </c>
      <c r="AL262" s="1">
        <f t="shared" si="20"/>
        <v>0</v>
      </c>
      <c r="AM262" s="1"/>
      <c r="AN262" s="1"/>
      <c r="AO262" s="1">
        <f t="shared" si="22"/>
        <v>0</v>
      </c>
      <c r="AP262" s="1">
        <f t="shared" si="23"/>
        <v>218.74</v>
      </c>
      <c r="AQ262" s="1">
        <f t="shared" si="21"/>
        <v>0</v>
      </c>
    </row>
    <row r="263" spans="1:43" x14ac:dyDescent="0.35">
      <c r="A263" t="s">
        <v>235</v>
      </c>
      <c r="B263" t="s">
        <v>240</v>
      </c>
      <c r="C263" t="s">
        <v>40</v>
      </c>
      <c r="D263" t="s">
        <v>49</v>
      </c>
      <c r="E263">
        <v>2</v>
      </c>
      <c r="F263" t="s">
        <v>105</v>
      </c>
      <c r="G263">
        <v>2.7</v>
      </c>
      <c r="H263" t="s">
        <v>160</v>
      </c>
      <c r="I263" t="s">
        <v>161</v>
      </c>
      <c r="J263" t="s">
        <v>160</v>
      </c>
      <c r="K263" t="s">
        <v>162</v>
      </c>
      <c r="L263" t="s">
        <v>163</v>
      </c>
      <c r="M263" t="s">
        <v>164</v>
      </c>
      <c r="N263" t="s">
        <v>166</v>
      </c>
      <c r="O263">
        <v>0</v>
      </c>
      <c r="P263" t="s">
        <v>167</v>
      </c>
      <c r="Q263">
        <v>36</v>
      </c>
      <c r="R263" t="s">
        <v>497</v>
      </c>
      <c r="S263" t="s">
        <v>496</v>
      </c>
      <c r="T263" t="s">
        <v>498</v>
      </c>
      <c r="U263">
        <v>2000</v>
      </c>
      <c r="V263" t="s">
        <v>148</v>
      </c>
      <c r="W263">
        <v>2900</v>
      </c>
      <c r="X263" t="s">
        <v>229</v>
      </c>
      <c r="Y263">
        <v>2920</v>
      </c>
      <c r="Z263" t="s">
        <v>148</v>
      </c>
      <c r="AA263">
        <v>2921</v>
      </c>
      <c r="AB263" t="s">
        <v>276</v>
      </c>
      <c r="AC263">
        <v>0</v>
      </c>
      <c r="AD263" t="s">
        <v>53</v>
      </c>
      <c r="AE263" s="1">
        <v>4500</v>
      </c>
      <c r="AF263" s="1">
        <v>0</v>
      </c>
      <c r="AG263" s="1">
        <v>2739.52</v>
      </c>
      <c r="AH263" s="1">
        <v>2739.52</v>
      </c>
      <c r="AI263" s="1">
        <v>0</v>
      </c>
      <c r="AJ263" s="1">
        <v>0</v>
      </c>
      <c r="AK263" s="1">
        <v>0</v>
      </c>
      <c r="AL263" s="1">
        <f t="shared" si="20"/>
        <v>1760.48</v>
      </c>
      <c r="AM263" s="1"/>
      <c r="AN263" s="1"/>
      <c r="AO263" s="1">
        <f t="shared" si="22"/>
        <v>0</v>
      </c>
      <c r="AP263" s="1">
        <f t="shared" si="23"/>
        <v>4500</v>
      </c>
      <c r="AQ263" s="1">
        <f t="shared" si="21"/>
        <v>1760.48</v>
      </c>
    </row>
    <row r="264" spans="1:43" x14ac:dyDescent="0.35">
      <c r="A264" t="s">
        <v>235</v>
      </c>
      <c r="B264" t="s">
        <v>240</v>
      </c>
      <c r="C264" t="s">
        <v>40</v>
      </c>
      <c r="D264" t="s">
        <v>49</v>
      </c>
      <c r="E264">
        <v>1</v>
      </c>
      <c r="F264" t="s">
        <v>41</v>
      </c>
      <c r="G264">
        <v>1.3</v>
      </c>
      <c r="H264" t="s">
        <v>42</v>
      </c>
      <c r="I264" t="s">
        <v>43</v>
      </c>
      <c r="J264" t="s">
        <v>44</v>
      </c>
      <c r="K264" t="s">
        <v>45</v>
      </c>
      <c r="L264" t="s">
        <v>46</v>
      </c>
      <c r="M264" t="s">
        <v>47</v>
      </c>
      <c r="N264" t="s">
        <v>55</v>
      </c>
      <c r="O264">
        <v>5</v>
      </c>
      <c r="P264" t="s">
        <v>56</v>
      </c>
      <c r="Q264">
        <v>5</v>
      </c>
      <c r="R264" t="s">
        <v>253</v>
      </c>
      <c r="S264" t="s">
        <v>252</v>
      </c>
      <c r="T264" t="s">
        <v>254</v>
      </c>
      <c r="U264">
        <v>2000</v>
      </c>
      <c r="V264" t="s">
        <v>148</v>
      </c>
      <c r="W264">
        <v>2900</v>
      </c>
      <c r="X264" t="s">
        <v>229</v>
      </c>
      <c r="Y264">
        <v>2930</v>
      </c>
      <c r="Z264" t="s">
        <v>148</v>
      </c>
      <c r="AA264">
        <v>2931</v>
      </c>
      <c r="AB264" t="s">
        <v>277</v>
      </c>
      <c r="AC264">
        <v>0</v>
      </c>
      <c r="AD264" t="s">
        <v>53</v>
      </c>
      <c r="AE264" s="1">
        <v>20000</v>
      </c>
      <c r="AF264" s="1">
        <v>20000</v>
      </c>
      <c r="AG264" s="1">
        <v>0</v>
      </c>
      <c r="AH264" s="1">
        <v>0</v>
      </c>
      <c r="AI264" s="1">
        <v>0</v>
      </c>
      <c r="AJ264" s="1">
        <v>0</v>
      </c>
      <c r="AK264" s="1">
        <v>0</v>
      </c>
      <c r="AL264" s="1">
        <f t="shared" si="20"/>
        <v>20000</v>
      </c>
      <c r="AM264" s="1"/>
      <c r="AN264" s="1"/>
      <c r="AO264" s="1">
        <f t="shared" si="22"/>
        <v>0</v>
      </c>
      <c r="AP264" s="1">
        <f t="shared" si="23"/>
        <v>20000</v>
      </c>
      <c r="AQ264" s="1">
        <f t="shared" si="21"/>
        <v>20000</v>
      </c>
    </row>
    <row r="265" spans="1:43" x14ac:dyDescent="0.35">
      <c r="A265" t="s">
        <v>235</v>
      </c>
      <c r="B265" t="s">
        <v>240</v>
      </c>
      <c r="C265" t="s">
        <v>40</v>
      </c>
      <c r="D265" t="s">
        <v>49</v>
      </c>
      <c r="E265">
        <v>1</v>
      </c>
      <c r="F265" t="s">
        <v>41</v>
      </c>
      <c r="G265">
        <v>1.3</v>
      </c>
      <c r="H265" t="s">
        <v>42</v>
      </c>
      <c r="I265" t="s">
        <v>43</v>
      </c>
      <c r="J265" t="s">
        <v>44</v>
      </c>
      <c r="K265" t="s">
        <v>68</v>
      </c>
      <c r="L265" t="s">
        <v>69</v>
      </c>
      <c r="M265" t="s">
        <v>70</v>
      </c>
      <c r="N265" t="s">
        <v>76</v>
      </c>
      <c r="O265">
        <v>5</v>
      </c>
      <c r="P265" t="s">
        <v>56</v>
      </c>
      <c r="Q265">
        <v>66</v>
      </c>
      <c r="R265" t="s">
        <v>73</v>
      </c>
      <c r="S265" t="s">
        <v>94</v>
      </c>
      <c r="T265" t="s">
        <v>95</v>
      </c>
      <c r="U265">
        <v>2000</v>
      </c>
      <c r="V265" t="s">
        <v>148</v>
      </c>
      <c r="W265">
        <v>2900</v>
      </c>
      <c r="X265" t="s">
        <v>229</v>
      </c>
      <c r="Y265">
        <v>2930</v>
      </c>
      <c r="Z265" t="s">
        <v>148</v>
      </c>
      <c r="AA265">
        <v>2931</v>
      </c>
      <c r="AB265" t="s">
        <v>277</v>
      </c>
      <c r="AC265">
        <v>0</v>
      </c>
      <c r="AD265" t="s">
        <v>53</v>
      </c>
      <c r="AE265" s="1">
        <v>10000</v>
      </c>
      <c r="AF265" s="1">
        <v>0</v>
      </c>
      <c r="AG265" s="1">
        <v>10000</v>
      </c>
      <c r="AH265" s="1">
        <v>10000</v>
      </c>
      <c r="AI265" s="1">
        <v>0</v>
      </c>
      <c r="AJ265" s="1">
        <v>0</v>
      </c>
      <c r="AK265" s="1">
        <v>0</v>
      </c>
      <c r="AL265" s="1">
        <f t="shared" si="20"/>
        <v>0</v>
      </c>
      <c r="AM265" s="1"/>
      <c r="AN265" s="1"/>
      <c r="AO265" s="1">
        <f t="shared" si="22"/>
        <v>0</v>
      </c>
      <c r="AP265" s="1">
        <f t="shared" si="23"/>
        <v>10000</v>
      </c>
      <c r="AQ265" s="1">
        <f t="shared" si="21"/>
        <v>0</v>
      </c>
    </row>
    <row r="266" spans="1:43" x14ac:dyDescent="0.35">
      <c r="A266" t="s">
        <v>235</v>
      </c>
      <c r="B266" t="s">
        <v>240</v>
      </c>
      <c r="C266" t="s">
        <v>40</v>
      </c>
      <c r="D266" t="s">
        <v>49</v>
      </c>
      <c r="E266">
        <v>1</v>
      </c>
      <c r="F266" t="s">
        <v>41</v>
      </c>
      <c r="G266">
        <v>1.3</v>
      </c>
      <c r="H266" t="s">
        <v>42</v>
      </c>
      <c r="I266" t="s">
        <v>43</v>
      </c>
      <c r="J266" t="s">
        <v>44</v>
      </c>
      <c r="K266" t="s">
        <v>45</v>
      </c>
      <c r="L266" t="s">
        <v>46</v>
      </c>
      <c r="M266" t="s">
        <v>47</v>
      </c>
      <c r="N266" t="s">
        <v>55</v>
      </c>
      <c r="O266">
        <v>5</v>
      </c>
      <c r="P266" t="s">
        <v>56</v>
      </c>
      <c r="Q266">
        <v>5</v>
      </c>
      <c r="R266" t="s">
        <v>253</v>
      </c>
      <c r="S266" t="s">
        <v>252</v>
      </c>
      <c r="T266" t="s">
        <v>254</v>
      </c>
      <c r="U266">
        <v>2000</v>
      </c>
      <c r="V266" t="s">
        <v>148</v>
      </c>
      <c r="W266">
        <v>2900</v>
      </c>
      <c r="X266" t="s">
        <v>229</v>
      </c>
      <c r="Y266">
        <v>2940</v>
      </c>
      <c r="Z266" t="s">
        <v>148</v>
      </c>
      <c r="AA266">
        <v>2941</v>
      </c>
      <c r="AB266" t="s">
        <v>278</v>
      </c>
      <c r="AC266">
        <v>0</v>
      </c>
      <c r="AD266" t="s">
        <v>53</v>
      </c>
      <c r="AE266" s="1">
        <v>27000</v>
      </c>
      <c r="AF266" s="1">
        <v>1000</v>
      </c>
      <c r="AG266" s="1">
        <v>12006.27</v>
      </c>
      <c r="AH266" s="1">
        <v>12006.27</v>
      </c>
      <c r="AI266" s="1">
        <v>12006.27</v>
      </c>
      <c r="AJ266" s="1">
        <v>12006.27</v>
      </c>
      <c r="AK266" s="1">
        <v>12006.27</v>
      </c>
      <c r="AL266" s="1">
        <f t="shared" si="20"/>
        <v>14993.73</v>
      </c>
      <c r="AM266" s="1"/>
      <c r="AN266" s="1"/>
      <c r="AO266" s="1">
        <f t="shared" si="22"/>
        <v>0</v>
      </c>
      <c r="AP266" s="1">
        <f t="shared" si="23"/>
        <v>27000</v>
      </c>
      <c r="AQ266" s="1">
        <f t="shared" si="21"/>
        <v>14993.73</v>
      </c>
    </row>
    <row r="267" spans="1:43" x14ac:dyDescent="0.35">
      <c r="A267" t="s">
        <v>235</v>
      </c>
      <c r="B267" t="s">
        <v>240</v>
      </c>
      <c r="C267" t="s">
        <v>40</v>
      </c>
      <c r="D267" t="s">
        <v>49</v>
      </c>
      <c r="E267">
        <v>1</v>
      </c>
      <c r="F267" t="s">
        <v>41</v>
      </c>
      <c r="G267">
        <v>1.3</v>
      </c>
      <c r="H267" t="s">
        <v>42</v>
      </c>
      <c r="I267" t="s">
        <v>43</v>
      </c>
      <c r="J267" t="s">
        <v>44</v>
      </c>
      <c r="K267" t="s">
        <v>68</v>
      </c>
      <c r="L267" t="s">
        <v>69</v>
      </c>
      <c r="M267" t="s">
        <v>153</v>
      </c>
      <c r="N267" t="s">
        <v>157</v>
      </c>
      <c r="O267">
        <v>5</v>
      </c>
      <c r="P267" t="s">
        <v>56</v>
      </c>
      <c r="Q267">
        <v>14</v>
      </c>
      <c r="R267" t="s">
        <v>158</v>
      </c>
      <c r="S267" t="s">
        <v>154</v>
      </c>
      <c r="T267" t="s">
        <v>159</v>
      </c>
      <c r="U267">
        <v>2000</v>
      </c>
      <c r="V267" t="s">
        <v>148</v>
      </c>
      <c r="W267">
        <v>2900</v>
      </c>
      <c r="X267" t="s">
        <v>229</v>
      </c>
      <c r="Y267">
        <v>2940</v>
      </c>
      <c r="Z267" t="s">
        <v>148</v>
      </c>
      <c r="AA267">
        <v>2941</v>
      </c>
      <c r="AB267" t="s">
        <v>278</v>
      </c>
      <c r="AC267">
        <v>0</v>
      </c>
      <c r="AD267" t="s">
        <v>53</v>
      </c>
      <c r="AE267" s="1">
        <v>0</v>
      </c>
      <c r="AF267" s="1">
        <v>0</v>
      </c>
      <c r="AG267" s="1">
        <v>0</v>
      </c>
      <c r="AH267" s="1">
        <v>0</v>
      </c>
      <c r="AI267" s="1">
        <v>0</v>
      </c>
      <c r="AJ267" s="1">
        <v>0</v>
      </c>
      <c r="AK267" s="1">
        <v>0</v>
      </c>
      <c r="AL267" s="1">
        <f t="shared" si="20"/>
        <v>0</v>
      </c>
      <c r="AM267" s="1"/>
      <c r="AN267" s="1"/>
      <c r="AO267" s="1">
        <f t="shared" si="22"/>
        <v>0</v>
      </c>
      <c r="AP267" s="1">
        <f t="shared" si="23"/>
        <v>0</v>
      </c>
      <c r="AQ267" s="1">
        <f t="shared" si="21"/>
        <v>0</v>
      </c>
    </row>
    <row r="268" spans="1:43" x14ac:dyDescent="0.35">
      <c r="A268" t="s">
        <v>235</v>
      </c>
      <c r="B268" t="s">
        <v>240</v>
      </c>
      <c r="C268" t="s">
        <v>40</v>
      </c>
      <c r="D268" t="s">
        <v>49</v>
      </c>
      <c r="E268">
        <v>2</v>
      </c>
      <c r="F268" t="s">
        <v>105</v>
      </c>
      <c r="G268">
        <v>2.7</v>
      </c>
      <c r="H268" t="s">
        <v>160</v>
      </c>
      <c r="I268" t="s">
        <v>161</v>
      </c>
      <c r="J268" t="s">
        <v>160</v>
      </c>
      <c r="K268" t="s">
        <v>162</v>
      </c>
      <c r="L268" t="s">
        <v>163</v>
      </c>
      <c r="M268" t="s">
        <v>164</v>
      </c>
      <c r="N268" t="s">
        <v>166</v>
      </c>
      <c r="O268">
        <v>0</v>
      </c>
      <c r="P268" t="s">
        <v>167</v>
      </c>
      <c r="Q268">
        <v>36</v>
      </c>
      <c r="R268" t="s">
        <v>497</v>
      </c>
      <c r="S268" t="s">
        <v>496</v>
      </c>
      <c r="T268" t="s">
        <v>498</v>
      </c>
      <c r="U268">
        <v>2000</v>
      </c>
      <c r="V268" t="s">
        <v>148</v>
      </c>
      <c r="W268">
        <v>2900</v>
      </c>
      <c r="X268" t="s">
        <v>229</v>
      </c>
      <c r="Y268">
        <v>2940</v>
      </c>
      <c r="Z268" t="s">
        <v>148</v>
      </c>
      <c r="AA268">
        <v>2941</v>
      </c>
      <c r="AB268" t="s">
        <v>278</v>
      </c>
      <c r="AC268">
        <v>0</v>
      </c>
      <c r="AD268" t="s">
        <v>53</v>
      </c>
      <c r="AE268" s="1">
        <v>4000</v>
      </c>
      <c r="AF268" s="1">
        <v>0</v>
      </c>
      <c r="AG268" s="1">
        <v>3938</v>
      </c>
      <c r="AH268" s="1">
        <v>3938</v>
      </c>
      <c r="AI268" s="1">
        <v>3938</v>
      </c>
      <c r="AJ268" s="1">
        <v>3938</v>
      </c>
      <c r="AK268" s="1">
        <v>3938</v>
      </c>
      <c r="AL268" s="1">
        <f t="shared" si="20"/>
        <v>62</v>
      </c>
      <c r="AM268" s="1"/>
      <c r="AN268" s="1"/>
      <c r="AO268" s="1">
        <f t="shared" si="22"/>
        <v>0</v>
      </c>
      <c r="AP268" s="1">
        <f t="shared" si="23"/>
        <v>4000</v>
      </c>
      <c r="AQ268" s="1">
        <f t="shared" si="21"/>
        <v>62</v>
      </c>
    </row>
    <row r="269" spans="1:43" x14ac:dyDescent="0.35">
      <c r="A269" t="s">
        <v>235</v>
      </c>
      <c r="B269" t="s">
        <v>240</v>
      </c>
      <c r="C269" t="s">
        <v>40</v>
      </c>
      <c r="D269" t="s">
        <v>49</v>
      </c>
      <c r="E269">
        <v>3</v>
      </c>
      <c r="F269" t="s">
        <v>174</v>
      </c>
      <c r="G269">
        <v>3.8</v>
      </c>
      <c r="H269" t="s">
        <v>175</v>
      </c>
      <c r="I269" t="s">
        <v>176</v>
      </c>
      <c r="J269" t="s">
        <v>177</v>
      </c>
      <c r="K269" t="s">
        <v>68</v>
      </c>
      <c r="L269" t="s">
        <v>69</v>
      </c>
      <c r="M269" t="s">
        <v>178</v>
      </c>
      <c r="N269" t="s">
        <v>181</v>
      </c>
      <c r="O269">
        <v>5</v>
      </c>
      <c r="P269" t="s">
        <v>56</v>
      </c>
      <c r="Q269">
        <v>55</v>
      </c>
      <c r="R269" t="s">
        <v>182</v>
      </c>
      <c r="S269" t="s">
        <v>179</v>
      </c>
      <c r="T269" t="s">
        <v>183</v>
      </c>
      <c r="U269">
        <v>2000</v>
      </c>
      <c r="V269" t="s">
        <v>148</v>
      </c>
      <c r="W269">
        <v>2900</v>
      </c>
      <c r="X269" t="s">
        <v>229</v>
      </c>
      <c r="Y269">
        <v>2940</v>
      </c>
      <c r="Z269" t="s">
        <v>148</v>
      </c>
      <c r="AA269">
        <v>2941</v>
      </c>
      <c r="AB269" t="s">
        <v>278</v>
      </c>
      <c r="AC269">
        <v>0</v>
      </c>
      <c r="AD269" t="s">
        <v>53</v>
      </c>
      <c r="AE269" s="1">
        <v>600000</v>
      </c>
      <c r="AF269" s="1">
        <v>0</v>
      </c>
      <c r="AG269" s="1">
        <v>498327.3</v>
      </c>
      <c r="AH269" s="1">
        <v>498327.3</v>
      </c>
      <c r="AI269" s="1">
        <v>498327.3</v>
      </c>
      <c r="AJ269" s="1">
        <v>0</v>
      </c>
      <c r="AK269" s="1">
        <v>0</v>
      </c>
      <c r="AL269" s="1">
        <f t="shared" si="20"/>
        <v>101672.70000000001</v>
      </c>
      <c r="AM269" s="1"/>
      <c r="AN269" s="1"/>
      <c r="AO269" s="1">
        <f t="shared" si="22"/>
        <v>0</v>
      </c>
      <c r="AP269" s="1">
        <f t="shared" si="23"/>
        <v>600000</v>
      </c>
      <c r="AQ269" s="1">
        <f t="shared" si="21"/>
        <v>101672.70000000001</v>
      </c>
    </row>
    <row r="270" spans="1:43" x14ac:dyDescent="0.35">
      <c r="A270" t="s">
        <v>235</v>
      </c>
      <c r="B270" t="s">
        <v>240</v>
      </c>
      <c r="C270" t="s">
        <v>40</v>
      </c>
      <c r="D270" t="s">
        <v>49</v>
      </c>
      <c r="E270">
        <v>1</v>
      </c>
      <c r="F270" t="s">
        <v>41</v>
      </c>
      <c r="G270">
        <v>1.3</v>
      </c>
      <c r="H270" t="s">
        <v>42</v>
      </c>
      <c r="I270" t="s">
        <v>43</v>
      </c>
      <c r="J270" t="s">
        <v>44</v>
      </c>
      <c r="K270" t="s">
        <v>68</v>
      </c>
      <c r="L270" t="s">
        <v>69</v>
      </c>
      <c r="M270" t="s">
        <v>70</v>
      </c>
      <c r="N270" t="s">
        <v>76</v>
      </c>
      <c r="O270">
        <v>5</v>
      </c>
      <c r="P270" t="s">
        <v>56</v>
      </c>
      <c r="Q270">
        <v>9</v>
      </c>
      <c r="R270" t="s">
        <v>146</v>
      </c>
      <c r="S270" t="s">
        <v>71</v>
      </c>
      <c r="T270" t="s">
        <v>77</v>
      </c>
      <c r="U270">
        <v>2000</v>
      </c>
      <c r="V270" t="s">
        <v>148</v>
      </c>
      <c r="W270">
        <v>2900</v>
      </c>
      <c r="X270" t="s">
        <v>229</v>
      </c>
      <c r="Y270">
        <v>2960</v>
      </c>
      <c r="Z270" t="s">
        <v>148</v>
      </c>
      <c r="AA270">
        <v>2961</v>
      </c>
      <c r="AB270" t="s">
        <v>230</v>
      </c>
      <c r="AC270">
        <v>0</v>
      </c>
      <c r="AD270" t="s">
        <v>53</v>
      </c>
      <c r="AE270" s="1">
        <v>2430000</v>
      </c>
      <c r="AF270" s="1">
        <v>400000</v>
      </c>
      <c r="AG270" s="1">
        <v>1837540.86</v>
      </c>
      <c r="AH270" s="1">
        <v>1837540.86</v>
      </c>
      <c r="AI270" s="1">
        <v>78971.34</v>
      </c>
      <c r="AJ270" s="1">
        <v>66891.28</v>
      </c>
      <c r="AK270" s="1">
        <v>66891.28</v>
      </c>
      <c r="AL270" s="1">
        <f t="shared" si="20"/>
        <v>592459.1399999999</v>
      </c>
      <c r="AM270" s="1"/>
      <c r="AN270" s="1"/>
      <c r="AO270" s="1">
        <f t="shared" si="22"/>
        <v>0</v>
      </c>
      <c r="AP270" s="1">
        <f t="shared" si="23"/>
        <v>2430000</v>
      </c>
      <c r="AQ270" s="1">
        <f t="shared" si="21"/>
        <v>592459.1399999999</v>
      </c>
    </row>
    <row r="271" spans="1:43" x14ac:dyDescent="0.35">
      <c r="A271" t="s">
        <v>224</v>
      </c>
      <c r="B271" t="s">
        <v>228</v>
      </c>
      <c r="C271" t="s">
        <v>134</v>
      </c>
      <c r="D271" t="s">
        <v>49</v>
      </c>
      <c r="E271">
        <v>1</v>
      </c>
      <c r="F271" t="s">
        <v>41</v>
      </c>
      <c r="G271">
        <v>1.7</v>
      </c>
      <c r="H271" t="s">
        <v>96</v>
      </c>
      <c r="I271" t="s">
        <v>97</v>
      </c>
      <c r="J271" t="s">
        <v>98</v>
      </c>
      <c r="K271" t="s">
        <v>99</v>
      </c>
      <c r="L271" t="s">
        <v>100</v>
      </c>
      <c r="M271" t="s">
        <v>70</v>
      </c>
      <c r="N271" t="s">
        <v>76</v>
      </c>
      <c r="O271">
        <v>6</v>
      </c>
      <c r="P271" t="s">
        <v>101</v>
      </c>
      <c r="Q271">
        <v>10</v>
      </c>
      <c r="R271" t="s">
        <v>102</v>
      </c>
      <c r="S271" t="s">
        <v>71</v>
      </c>
      <c r="T271" t="s">
        <v>77</v>
      </c>
      <c r="U271">
        <v>2000</v>
      </c>
      <c r="V271" t="s">
        <v>148</v>
      </c>
      <c r="W271">
        <v>2900</v>
      </c>
      <c r="X271" t="s">
        <v>229</v>
      </c>
      <c r="Y271">
        <v>2960</v>
      </c>
      <c r="Z271" t="s">
        <v>148</v>
      </c>
      <c r="AA271">
        <v>2961</v>
      </c>
      <c r="AB271" t="s">
        <v>230</v>
      </c>
      <c r="AC271">
        <v>59</v>
      </c>
      <c r="AD271" t="s">
        <v>227</v>
      </c>
      <c r="AE271" s="1">
        <v>84921.1</v>
      </c>
      <c r="AF271" s="1">
        <v>0</v>
      </c>
      <c r="AG271" s="1">
        <v>0</v>
      </c>
      <c r="AH271" s="1">
        <v>0</v>
      </c>
      <c r="AI271" s="1">
        <v>0</v>
      </c>
      <c r="AJ271" s="1">
        <v>0</v>
      </c>
      <c r="AK271" s="1">
        <v>0</v>
      </c>
      <c r="AL271" s="1">
        <f t="shared" si="20"/>
        <v>84921.1</v>
      </c>
      <c r="AM271" s="1">
        <v>0</v>
      </c>
      <c r="AN271" s="1">
        <v>84921.1</v>
      </c>
      <c r="AO271" s="1">
        <f t="shared" si="22"/>
        <v>-84921.1</v>
      </c>
      <c r="AP271" s="1">
        <f t="shared" si="23"/>
        <v>0</v>
      </c>
      <c r="AQ271" s="1">
        <f t="shared" si="21"/>
        <v>0</v>
      </c>
    </row>
    <row r="272" spans="1:43" x14ac:dyDescent="0.35">
      <c r="A272" t="s">
        <v>235</v>
      </c>
      <c r="B272" t="s">
        <v>240</v>
      </c>
      <c r="C272" t="s">
        <v>40</v>
      </c>
      <c r="D272" t="s">
        <v>49</v>
      </c>
      <c r="E272">
        <v>1</v>
      </c>
      <c r="F272" t="s">
        <v>41</v>
      </c>
      <c r="G272">
        <v>1.3</v>
      </c>
      <c r="H272" t="s">
        <v>42</v>
      </c>
      <c r="I272" t="s">
        <v>43</v>
      </c>
      <c r="J272" t="s">
        <v>44</v>
      </c>
      <c r="K272" t="s">
        <v>45</v>
      </c>
      <c r="L272" t="s">
        <v>46</v>
      </c>
      <c r="M272" t="s">
        <v>47</v>
      </c>
      <c r="N272" t="s">
        <v>55</v>
      </c>
      <c r="O272">
        <v>5</v>
      </c>
      <c r="P272" t="s">
        <v>56</v>
      </c>
      <c r="Q272">
        <v>5</v>
      </c>
      <c r="R272" t="s">
        <v>253</v>
      </c>
      <c r="S272" t="s">
        <v>252</v>
      </c>
      <c r="T272" t="s">
        <v>254</v>
      </c>
      <c r="U272">
        <v>2000</v>
      </c>
      <c r="V272" t="s">
        <v>148</v>
      </c>
      <c r="W272">
        <v>2900</v>
      </c>
      <c r="X272" t="s">
        <v>229</v>
      </c>
      <c r="Y272">
        <v>2960</v>
      </c>
      <c r="Z272" t="s">
        <v>148</v>
      </c>
      <c r="AA272">
        <v>2961</v>
      </c>
      <c r="AB272" t="s">
        <v>230</v>
      </c>
      <c r="AC272">
        <v>0</v>
      </c>
      <c r="AD272" t="s">
        <v>53</v>
      </c>
      <c r="AE272" s="1">
        <v>9000</v>
      </c>
      <c r="AF272" s="1">
        <v>0</v>
      </c>
      <c r="AG272" s="1">
        <v>7760</v>
      </c>
      <c r="AH272" s="1">
        <v>7760</v>
      </c>
      <c r="AI272" s="1">
        <v>7760</v>
      </c>
      <c r="AJ272" s="1">
        <v>7760</v>
      </c>
      <c r="AK272" s="1">
        <v>7760</v>
      </c>
      <c r="AL272" s="1">
        <f t="shared" si="20"/>
        <v>1240</v>
      </c>
      <c r="AM272" s="1"/>
      <c r="AN272" s="1"/>
      <c r="AO272" s="1">
        <f t="shared" si="22"/>
        <v>0</v>
      </c>
      <c r="AP272" s="1">
        <f t="shared" si="23"/>
        <v>9000</v>
      </c>
      <c r="AQ272" s="1">
        <f t="shared" si="21"/>
        <v>1240</v>
      </c>
    </row>
    <row r="273" spans="1:43" x14ac:dyDescent="0.35">
      <c r="A273" t="s">
        <v>235</v>
      </c>
      <c r="B273" t="s">
        <v>240</v>
      </c>
      <c r="C273" t="s">
        <v>40</v>
      </c>
      <c r="D273" t="s">
        <v>49</v>
      </c>
      <c r="E273">
        <v>1</v>
      </c>
      <c r="F273" t="s">
        <v>41</v>
      </c>
      <c r="G273">
        <v>1.7</v>
      </c>
      <c r="H273" t="s">
        <v>96</v>
      </c>
      <c r="I273" t="s">
        <v>97</v>
      </c>
      <c r="J273" t="s">
        <v>98</v>
      </c>
      <c r="K273" t="s">
        <v>99</v>
      </c>
      <c r="L273" t="s">
        <v>100</v>
      </c>
      <c r="M273" t="s">
        <v>199</v>
      </c>
      <c r="N273" t="s">
        <v>202</v>
      </c>
      <c r="O273">
        <v>6</v>
      </c>
      <c r="P273" t="s">
        <v>101</v>
      </c>
      <c r="Q273">
        <v>19</v>
      </c>
      <c r="R273" t="s">
        <v>207</v>
      </c>
      <c r="S273" t="s">
        <v>200</v>
      </c>
      <c r="T273" t="s">
        <v>204</v>
      </c>
      <c r="U273">
        <v>2000</v>
      </c>
      <c r="V273" t="s">
        <v>148</v>
      </c>
      <c r="W273">
        <v>2900</v>
      </c>
      <c r="X273" t="s">
        <v>229</v>
      </c>
      <c r="Y273">
        <v>2960</v>
      </c>
      <c r="Z273" t="s">
        <v>148</v>
      </c>
      <c r="AA273">
        <v>2961</v>
      </c>
      <c r="AB273" t="s">
        <v>230</v>
      </c>
      <c r="AC273">
        <v>0</v>
      </c>
      <c r="AD273" t="s">
        <v>53</v>
      </c>
      <c r="AE273" s="1">
        <v>973.28</v>
      </c>
      <c r="AF273" s="1">
        <v>0</v>
      </c>
      <c r="AG273" s="1">
        <v>967.28</v>
      </c>
      <c r="AH273" s="1">
        <v>967.28</v>
      </c>
      <c r="AI273" s="1">
        <v>967.28</v>
      </c>
      <c r="AJ273" s="1">
        <v>967.28</v>
      </c>
      <c r="AK273" s="1">
        <v>967.28</v>
      </c>
      <c r="AL273" s="1">
        <f t="shared" si="20"/>
        <v>6</v>
      </c>
      <c r="AM273" s="1"/>
      <c r="AN273" s="1"/>
      <c r="AO273" s="1">
        <f t="shared" si="22"/>
        <v>0</v>
      </c>
      <c r="AP273" s="1">
        <f t="shared" si="23"/>
        <v>973.28</v>
      </c>
      <c r="AQ273" s="1">
        <f t="shared" si="21"/>
        <v>6</v>
      </c>
    </row>
    <row r="274" spans="1:43" x14ac:dyDescent="0.35">
      <c r="A274" t="s">
        <v>235</v>
      </c>
      <c r="B274" t="s">
        <v>240</v>
      </c>
      <c r="C274" t="s">
        <v>40</v>
      </c>
      <c r="D274" t="s">
        <v>49</v>
      </c>
      <c r="E274">
        <v>1</v>
      </c>
      <c r="F274" t="s">
        <v>41</v>
      </c>
      <c r="G274">
        <v>1.7</v>
      </c>
      <c r="H274" t="s">
        <v>96</v>
      </c>
      <c r="I274" t="s">
        <v>208</v>
      </c>
      <c r="J274" t="s">
        <v>209</v>
      </c>
      <c r="K274" t="s">
        <v>68</v>
      </c>
      <c r="L274" t="s">
        <v>69</v>
      </c>
      <c r="M274" t="s">
        <v>199</v>
      </c>
      <c r="N274" t="s">
        <v>202</v>
      </c>
      <c r="O274">
        <v>6</v>
      </c>
      <c r="P274" t="s">
        <v>101</v>
      </c>
      <c r="Q274">
        <v>21</v>
      </c>
      <c r="R274" t="s">
        <v>390</v>
      </c>
      <c r="S274" t="s">
        <v>210</v>
      </c>
      <c r="T274" t="s">
        <v>212</v>
      </c>
      <c r="U274">
        <v>2000</v>
      </c>
      <c r="V274" t="s">
        <v>148</v>
      </c>
      <c r="W274">
        <v>2900</v>
      </c>
      <c r="X274" t="s">
        <v>229</v>
      </c>
      <c r="Y274">
        <v>2960</v>
      </c>
      <c r="Z274" t="s">
        <v>148</v>
      </c>
      <c r="AA274">
        <v>2961</v>
      </c>
      <c r="AB274" t="s">
        <v>230</v>
      </c>
      <c r="AC274">
        <v>0</v>
      </c>
      <c r="AD274" t="s">
        <v>53</v>
      </c>
      <c r="AE274" s="1">
        <v>50000</v>
      </c>
      <c r="AF274" s="1">
        <v>50000</v>
      </c>
      <c r="AG274" s="1">
        <v>13474.85</v>
      </c>
      <c r="AH274" s="1">
        <v>13474.85</v>
      </c>
      <c r="AI274" s="1">
        <v>13474.85</v>
      </c>
      <c r="AJ274" s="1">
        <v>13474.85</v>
      </c>
      <c r="AK274" s="1">
        <v>13474.85</v>
      </c>
      <c r="AL274" s="1">
        <f t="shared" si="20"/>
        <v>36525.15</v>
      </c>
      <c r="AM274" s="1"/>
      <c r="AN274" s="1"/>
      <c r="AO274" s="1">
        <f t="shared" si="22"/>
        <v>0</v>
      </c>
      <c r="AP274" s="1">
        <f t="shared" si="23"/>
        <v>50000</v>
      </c>
      <c r="AQ274" s="1">
        <f t="shared" si="21"/>
        <v>36525.15</v>
      </c>
    </row>
    <row r="275" spans="1:43" x14ac:dyDescent="0.35">
      <c r="A275" t="s">
        <v>235</v>
      </c>
      <c r="B275" t="s">
        <v>240</v>
      </c>
      <c r="C275" t="s">
        <v>40</v>
      </c>
      <c r="D275" t="s">
        <v>49</v>
      </c>
      <c r="E275">
        <v>1</v>
      </c>
      <c r="F275" t="s">
        <v>41</v>
      </c>
      <c r="G275">
        <v>1.3</v>
      </c>
      <c r="H275" t="s">
        <v>42</v>
      </c>
      <c r="I275" t="s">
        <v>43</v>
      </c>
      <c r="J275" t="s">
        <v>44</v>
      </c>
      <c r="K275" t="s">
        <v>68</v>
      </c>
      <c r="L275" t="s">
        <v>69</v>
      </c>
      <c r="M275" t="s">
        <v>70</v>
      </c>
      <c r="N275" t="s">
        <v>76</v>
      </c>
      <c r="O275">
        <v>5</v>
      </c>
      <c r="P275" t="s">
        <v>56</v>
      </c>
      <c r="Q275">
        <v>9</v>
      </c>
      <c r="R275" t="s">
        <v>146</v>
      </c>
      <c r="S275" t="s">
        <v>71</v>
      </c>
      <c r="T275" t="s">
        <v>77</v>
      </c>
      <c r="U275">
        <v>2000</v>
      </c>
      <c r="V275" t="s">
        <v>148</v>
      </c>
      <c r="W275">
        <v>2900</v>
      </c>
      <c r="X275" t="s">
        <v>229</v>
      </c>
      <c r="Y275">
        <v>2980</v>
      </c>
      <c r="Z275" t="s">
        <v>148</v>
      </c>
      <c r="AA275">
        <v>2981</v>
      </c>
      <c r="AB275" t="s">
        <v>322</v>
      </c>
      <c r="AC275">
        <v>0</v>
      </c>
      <c r="AD275" t="s">
        <v>53</v>
      </c>
      <c r="AE275" s="1">
        <v>500000</v>
      </c>
      <c r="AF275" s="1">
        <v>500000</v>
      </c>
      <c r="AG275" s="1">
        <v>496738.27</v>
      </c>
      <c r="AH275" s="1">
        <v>353521.57</v>
      </c>
      <c r="AI275" s="1">
        <v>116419.4</v>
      </c>
      <c r="AJ275" s="1">
        <v>86338.26</v>
      </c>
      <c r="AK275" s="1">
        <v>86338.26</v>
      </c>
      <c r="AL275" s="1">
        <f t="shared" si="20"/>
        <v>3261.7299999999814</v>
      </c>
      <c r="AM275" s="1"/>
      <c r="AN275" s="1"/>
      <c r="AO275" s="1">
        <f t="shared" si="22"/>
        <v>0</v>
      </c>
      <c r="AP275" s="1">
        <f t="shared" si="23"/>
        <v>500000</v>
      </c>
      <c r="AQ275" s="1">
        <f t="shared" si="21"/>
        <v>3261.7299999999814</v>
      </c>
    </row>
    <row r="276" spans="1:43" x14ac:dyDescent="0.35">
      <c r="A276" t="s">
        <v>235</v>
      </c>
      <c r="B276" t="s">
        <v>240</v>
      </c>
      <c r="C276" t="s">
        <v>40</v>
      </c>
      <c r="D276" t="s">
        <v>49</v>
      </c>
      <c r="E276">
        <v>1</v>
      </c>
      <c r="F276" t="s">
        <v>41</v>
      </c>
      <c r="G276">
        <v>1.3</v>
      </c>
      <c r="H276" t="s">
        <v>42</v>
      </c>
      <c r="I276" t="s">
        <v>43</v>
      </c>
      <c r="J276" t="s">
        <v>44</v>
      </c>
      <c r="K276" t="s">
        <v>68</v>
      </c>
      <c r="L276" t="s">
        <v>69</v>
      </c>
      <c r="M276" t="s">
        <v>119</v>
      </c>
      <c r="N276" t="s">
        <v>121</v>
      </c>
      <c r="O276">
        <v>2</v>
      </c>
      <c r="P276" t="s">
        <v>122</v>
      </c>
      <c r="Q276">
        <v>25</v>
      </c>
      <c r="R276" t="s">
        <v>368</v>
      </c>
      <c r="S276" t="s">
        <v>367</v>
      </c>
      <c r="T276" t="s">
        <v>369</v>
      </c>
      <c r="U276">
        <v>2000</v>
      </c>
      <c r="V276" t="s">
        <v>148</v>
      </c>
      <c r="W276">
        <v>2900</v>
      </c>
      <c r="X276" t="s">
        <v>229</v>
      </c>
      <c r="Y276">
        <v>2980</v>
      </c>
      <c r="Z276" t="s">
        <v>148</v>
      </c>
      <c r="AA276">
        <v>2981</v>
      </c>
      <c r="AB276" t="s">
        <v>322</v>
      </c>
      <c r="AC276">
        <v>0</v>
      </c>
      <c r="AD276" t="s">
        <v>53</v>
      </c>
      <c r="AE276" s="1">
        <v>3607393.45</v>
      </c>
      <c r="AF276" s="1">
        <v>0</v>
      </c>
      <c r="AG276" s="1">
        <v>3585246.86</v>
      </c>
      <c r="AH276" s="1">
        <v>1633674.4</v>
      </c>
      <c r="AI276" s="1">
        <v>0</v>
      </c>
      <c r="AJ276" s="1">
        <v>0</v>
      </c>
      <c r="AK276" s="1">
        <v>0</v>
      </c>
      <c r="AL276" s="1">
        <f t="shared" si="20"/>
        <v>22146.590000000317</v>
      </c>
      <c r="AM276" s="1"/>
      <c r="AN276" s="1"/>
      <c r="AO276" s="1">
        <f t="shared" si="22"/>
        <v>0</v>
      </c>
      <c r="AP276" s="1">
        <f t="shared" si="23"/>
        <v>3607393.45</v>
      </c>
      <c r="AQ276" s="1">
        <f t="shared" si="21"/>
        <v>22146.590000000317</v>
      </c>
    </row>
    <row r="277" spans="1:43" x14ac:dyDescent="0.35">
      <c r="A277" t="s">
        <v>235</v>
      </c>
      <c r="B277" t="s">
        <v>240</v>
      </c>
      <c r="C277" t="s">
        <v>40</v>
      </c>
      <c r="D277" t="s">
        <v>49</v>
      </c>
      <c r="E277">
        <v>2</v>
      </c>
      <c r="F277" t="s">
        <v>105</v>
      </c>
      <c r="G277">
        <v>2.2000000000000002</v>
      </c>
      <c r="H277" t="s">
        <v>106</v>
      </c>
      <c r="I277" t="s">
        <v>107</v>
      </c>
      <c r="J277" t="s">
        <v>108</v>
      </c>
      <c r="K277" t="s">
        <v>68</v>
      </c>
      <c r="L277" t="s">
        <v>69</v>
      </c>
      <c r="M277" t="s">
        <v>119</v>
      </c>
      <c r="N277" t="s">
        <v>121</v>
      </c>
      <c r="O277">
        <v>1</v>
      </c>
      <c r="P277" t="s">
        <v>114</v>
      </c>
      <c r="Q277">
        <v>29</v>
      </c>
      <c r="R277" t="s">
        <v>115</v>
      </c>
      <c r="S277" t="s">
        <v>131</v>
      </c>
      <c r="T277" t="s">
        <v>132</v>
      </c>
      <c r="U277">
        <v>2000</v>
      </c>
      <c r="V277" t="s">
        <v>148</v>
      </c>
      <c r="W277">
        <v>2900</v>
      </c>
      <c r="X277" t="s">
        <v>229</v>
      </c>
      <c r="Y277">
        <v>2980</v>
      </c>
      <c r="Z277" t="s">
        <v>148</v>
      </c>
      <c r="AA277">
        <v>2981</v>
      </c>
      <c r="AB277" t="s">
        <v>322</v>
      </c>
      <c r="AC277">
        <v>0</v>
      </c>
      <c r="AD277" t="s">
        <v>53</v>
      </c>
      <c r="AE277" s="1">
        <v>812000</v>
      </c>
      <c r="AF277" s="1">
        <v>264000</v>
      </c>
      <c r="AG277" s="1">
        <v>812000</v>
      </c>
      <c r="AH277" s="1">
        <v>812000</v>
      </c>
      <c r="AI277" s="1">
        <v>812000</v>
      </c>
      <c r="AJ277" s="1">
        <v>812000</v>
      </c>
      <c r="AK277" s="1">
        <v>812000</v>
      </c>
      <c r="AL277" s="1">
        <f t="shared" si="20"/>
        <v>0</v>
      </c>
      <c r="AM277" s="1"/>
      <c r="AN277" s="1"/>
      <c r="AO277" s="1">
        <f t="shared" si="22"/>
        <v>0</v>
      </c>
      <c r="AP277" s="1">
        <f t="shared" si="23"/>
        <v>812000</v>
      </c>
      <c r="AQ277" s="1">
        <f t="shared" si="21"/>
        <v>0</v>
      </c>
    </row>
    <row r="278" spans="1:43" x14ac:dyDescent="0.35">
      <c r="A278" t="s">
        <v>235</v>
      </c>
      <c r="B278" t="s">
        <v>240</v>
      </c>
      <c r="C278" t="s">
        <v>40</v>
      </c>
      <c r="D278" t="s">
        <v>49</v>
      </c>
      <c r="E278">
        <v>2</v>
      </c>
      <c r="F278" t="s">
        <v>105</v>
      </c>
      <c r="G278">
        <v>2.2000000000000002</v>
      </c>
      <c r="H278" t="s">
        <v>106</v>
      </c>
      <c r="I278" t="s">
        <v>107</v>
      </c>
      <c r="J278" t="s">
        <v>108</v>
      </c>
      <c r="K278" t="s">
        <v>68</v>
      </c>
      <c r="L278" t="s">
        <v>69</v>
      </c>
      <c r="M278" t="s">
        <v>109</v>
      </c>
      <c r="N278" t="s">
        <v>113</v>
      </c>
      <c r="O278">
        <v>1</v>
      </c>
      <c r="P278" t="s">
        <v>114</v>
      </c>
      <c r="Q278">
        <v>63</v>
      </c>
      <c r="R278" t="s">
        <v>416</v>
      </c>
      <c r="S278" t="s">
        <v>414</v>
      </c>
      <c r="T278" t="s">
        <v>417</v>
      </c>
      <c r="U278">
        <v>2000</v>
      </c>
      <c r="V278" t="s">
        <v>148</v>
      </c>
      <c r="W278">
        <v>2900</v>
      </c>
      <c r="X278" t="s">
        <v>229</v>
      </c>
      <c r="Y278">
        <v>2980</v>
      </c>
      <c r="Z278" t="s">
        <v>148</v>
      </c>
      <c r="AA278">
        <v>2981</v>
      </c>
      <c r="AB278" t="s">
        <v>322</v>
      </c>
      <c r="AC278">
        <v>0</v>
      </c>
      <c r="AD278" t="s">
        <v>53</v>
      </c>
      <c r="AE278" s="1">
        <v>1000000</v>
      </c>
      <c r="AF278" s="1">
        <v>0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1">
        <f t="shared" ref="AL278:AL341" si="24">AE278-AG278</f>
        <v>1000000</v>
      </c>
      <c r="AM278" s="1"/>
      <c r="AN278" s="1"/>
      <c r="AO278" s="1">
        <f t="shared" si="22"/>
        <v>0</v>
      </c>
      <c r="AP278" s="1">
        <f t="shared" si="23"/>
        <v>1000000</v>
      </c>
      <c r="AQ278" s="1">
        <f t="shared" si="21"/>
        <v>1000000</v>
      </c>
    </row>
    <row r="279" spans="1:43" x14ac:dyDescent="0.35">
      <c r="A279" t="s">
        <v>235</v>
      </c>
      <c r="B279" t="s">
        <v>240</v>
      </c>
      <c r="C279" t="s">
        <v>40</v>
      </c>
      <c r="D279" t="s">
        <v>49</v>
      </c>
      <c r="E279">
        <v>1</v>
      </c>
      <c r="F279" t="s">
        <v>41</v>
      </c>
      <c r="G279">
        <v>1.3</v>
      </c>
      <c r="H279" t="s">
        <v>42</v>
      </c>
      <c r="I279" t="s">
        <v>43</v>
      </c>
      <c r="J279" t="s">
        <v>44</v>
      </c>
      <c r="K279" t="s">
        <v>68</v>
      </c>
      <c r="L279" t="s">
        <v>69</v>
      </c>
      <c r="M279" t="s">
        <v>70</v>
      </c>
      <c r="N279" t="s">
        <v>76</v>
      </c>
      <c r="O279">
        <v>5</v>
      </c>
      <c r="P279" t="s">
        <v>56</v>
      </c>
      <c r="Q279">
        <v>9</v>
      </c>
      <c r="R279" t="s">
        <v>146</v>
      </c>
      <c r="S279" t="s">
        <v>71</v>
      </c>
      <c r="T279" t="s">
        <v>77</v>
      </c>
      <c r="U279">
        <v>2000</v>
      </c>
      <c r="V279" t="s">
        <v>148</v>
      </c>
      <c r="W279">
        <v>2900</v>
      </c>
      <c r="X279" t="s">
        <v>229</v>
      </c>
      <c r="Y279">
        <v>2990</v>
      </c>
      <c r="Z279" t="s">
        <v>148</v>
      </c>
      <c r="AA279">
        <v>2991</v>
      </c>
      <c r="AB279" t="s">
        <v>229</v>
      </c>
      <c r="AC279">
        <v>0</v>
      </c>
      <c r="AD279" t="s">
        <v>53</v>
      </c>
      <c r="AE279" s="1">
        <v>154192</v>
      </c>
      <c r="AF279" s="1">
        <v>450000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1">
        <f t="shared" si="24"/>
        <v>154192</v>
      </c>
      <c r="AM279" s="1"/>
      <c r="AN279" s="1"/>
      <c r="AO279" s="1">
        <f t="shared" si="22"/>
        <v>0</v>
      </c>
      <c r="AP279" s="1">
        <f t="shared" si="23"/>
        <v>154192</v>
      </c>
      <c r="AQ279" s="1">
        <f t="shared" si="21"/>
        <v>154192</v>
      </c>
    </row>
    <row r="280" spans="1:43" x14ac:dyDescent="0.35">
      <c r="A280" t="s">
        <v>235</v>
      </c>
      <c r="B280" t="s">
        <v>240</v>
      </c>
      <c r="C280" t="s">
        <v>40</v>
      </c>
      <c r="D280" t="s">
        <v>49</v>
      </c>
      <c r="E280">
        <v>3</v>
      </c>
      <c r="F280" t="s">
        <v>174</v>
      </c>
      <c r="G280">
        <v>3.8</v>
      </c>
      <c r="H280" t="s">
        <v>175</v>
      </c>
      <c r="I280" t="s">
        <v>176</v>
      </c>
      <c r="J280" t="s">
        <v>177</v>
      </c>
      <c r="K280" t="s">
        <v>68</v>
      </c>
      <c r="L280" t="s">
        <v>69</v>
      </c>
      <c r="M280" t="s">
        <v>178</v>
      </c>
      <c r="N280" t="s">
        <v>181</v>
      </c>
      <c r="O280">
        <v>5</v>
      </c>
      <c r="P280" t="s">
        <v>56</v>
      </c>
      <c r="Q280">
        <v>55</v>
      </c>
      <c r="R280" t="s">
        <v>182</v>
      </c>
      <c r="S280" t="s">
        <v>179</v>
      </c>
      <c r="T280" t="s">
        <v>183</v>
      </c>
      <c r="U280">
        <v>2000</v>
      </c>
      <c r="V280" t="s">
        <v>148</v>
      </c>
      <c r="W280">
        <v>2900</v>
      </c>
      <c r="X280" t="s">
        <v>229</v>
      </c>
      <c r="Y280">
        <v>2990</v>
      </c>
      <c r="Z280" t="s">
        <v>148</v>
      </c>
      <c r="AA280">
        <v>2991</v>
      </c>
      <c r="AB280" t="s">
        <v>229</v>
      </c>
      <c r="AC280">
        <v>0</v>
      </c>
      <c r="AD280" t="s">
        <v>53</v>
      </c>
      <c r="AE280" s="1">
        <v>600000</v>
      </c>
      <c r="AF280" s="1">
        <v>900000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1">
        <f t="shared" si="24"/>
        <v>600000</v>
      </c>
      <c r="AM280" s="1"/>
      <c r="AN280" s="1"/>
      <c r="AO280" s="1">
        <f t="shared" si="22"/>
        <v>0</v>
      </c>
      <c r="AP280" s="1">
        <f t="shared" si="23"/>
        <v>600000</v>
      </c>
      <c r="AQ280" s="1">
        <f t="shared" si="21"/>
        <v>600000</v>
      </c>
    </row>
    <row r="281" spans="1:43" x14ac:dyDescent="0.35">
      <c r="A281" t="s">
        <v>235</v>
      </c>
      <c r="B281" t="s">
        <v>240</v>
      </c>
      <c r="C281" t="s">
        <v>40</v>
      </c>
      <c r="D281" t="s">
        <v>49</v>
      </c>
      <c r="E281">
        <v>1</v>
      </c>
      <c r="F281" t="s">
        <v>41</v>
      </c>
      <c r="G281">
        <v>1.3</v>
      </c>
      <c r="H281" t="s">
        <v>42</v>
      </c>
      <c r="I281" t="s">
        <v>43</v>
      </c>
      <c r="J281" t="s">
        <v>44</v>
      </c>
      <c r="K281" t="s">
        <v>68</v>
      </c>
      <c r="L281" t="s">
        <v>69</v>
      </c>
      <c r="M281" t="s">
        <v>70</v>
      </c>
      <c r="N281" t="s">
        <v>76</v>
      </c>
      <c r="O281">
        <v>5</v>
      </c>
      <c r="P281" t="s">
        <v>56</v>
      </c>
      <c r="Q281">
        <v>9</v>
      </c>
      <c r="R281" t="s">
        <v>146</v>
      </c>
      <c r="S281" t="s">
        <v>71</v>
      </c>
      <c r="T281" t="s">
        <v>77</v>
      </c>
      <c r="U281">
        <v>3000</v>
      </c>
      <c r="V281" t="s">
        <v>51</v>
      </c>
      <c r="W281">
        <v>3100</v>
      </c>
      <c r="X281" t="s">
        <v>111</v>
      </c>
      <c r="Y281">
        <v>3110</v>
      </c>
      <c r="Z281" t="s">
        <v>51</v>
      </c>
      <c r="AA281">
        <v>3111</v>
      </c>
      <c r="AB281" t="s">
        <v>112</v>
      </c>
      <c r="AC281">
        <v>0</v>
      </c>
      <c r="AD281" t="s">
        <v>53</v>
      </c>
      <c r="AE281" s="1">
        <v>9250000</v>
      </c>
      <c r="AF281" s="1">
        <v>6500000</v>
      </c>
      <c r="AG281" s="1">
        <v>9241906.4900000002</v>
      </c>
      <c r="AH281" s="1">
        <v>9241906.4900000002</v>
      </c>
      <c r="AI281" s="1">
        <v>7866507.7300000004</v>
      </c>
      <c r="AJ281" s="1">
        <v>7857601.7300000004</v>
      </c>
      <c r="AK281" s="1">
        <v>7857601.7300000004</v>
      </c>
      <c r="AL281" s="1">
        <f t="shared" si="24"/>
        <v>8093.5099999997765</v>
      </c>
      <c r="AM281" s="1"/>
      <c r="AN281" s="1"/>
      <c r="AO281" s="1">
        <f t="shared" si="22"/>
        <v>0</v>
      </c>
      <c r="AP281" s="1">
        <f t="shared" si="23"/>
        <v>9250000</v>
      </c>
      <c r="AQ281" s="1">
        <f t="shared" si="21"/>
        <v>8093.5099999997765</v>
      </c>
    </row>
    <row r="282" spans="1:43" x14ac:dyDescent="0.35">
      <c r="A282" t="s">
        <v>125</v>
      </c>
      <c r="B282" t="s">
        <v>130</v>
      </c>
      <c r="C282" t="s">
        <v>40</v>
      </c>
      <c r="D282" t="s">
        <v>49</v>
      </c>
      <c r="E282">
        <v>2</v>
      </c>
      <c r="F282" t="s">
        <v>105</v>
      </c>
      <c r="G282">
        <v>2.2000000000000002</v>
      </c>
      <c r="H282" t="s">
        <v>106</v>
      </c>
      <c r="I282" t="s">
        <v>107</v>
      </c>
      <c r="J282" t="s">
        <v>108</v>
      </c>
      <c r="K282" t="s">
        <v>68</v>
      </c>
      <c r="L282" t="s">
        <v>69</v>
      </c>
      <c r="M282" t="s">
        <v>119</v>
      </c>
      <c r="N282" t="s">
        <v>121</v>
      </c>
      <c r="O282">
        <v>1</v>
      </c>
      <c r="P282" t="s">
        <v>114</v>
      </c>
      <c r="Q282">
        <v>29</v>
      </c>
      <c r="R282" t="s">
        <v>115</v>
      </c>
      <c r="S282" t="s">
        <v>131</v>
      </c>
      <c r="T282" t="s">
        <v>132</v>
      </c>
      <c r="U282">
        <v>3000</v>
      </c>
      <c r="V282" t="s">
        <v>51</v>
      </c>
      <c r="W282">
        <v>3100</v>
      </c>
      <c r="X282" t="s">
        <v>111</v>
      </c>
      <c r="Y282">
        <v>3110</v>
      </c>
      <c r="Z282" t="s">
        <v>51</v>
      </c>
      <c r="AA282">
        <v>3111</v>
      </c>
      <c r="AB282" t="s">
        <v>112</v>
      </c>
      <c r="AC282">
        <v>0</v>
      </c>
      <c r="AD282" t="s">
        <v>53</v>
      </c>
      <c r="AE282" s="1">
        <v>21005661</v>
      </c>
      <c r="AF282" s="1">
        <v>0</v>
      </c>
      <c r="AG282" s="1">
        <v>21005661</v>
      </c>
      <c r="AH282" s="1">
        <v>21005661</v>
      </c>
      <c r="AI282" s="1">
        <v>21005661</v>
      </c>
      <c r="AJ282" s="1">
        <v>21005661</v>
      </c>
      <c r="AK282" s="1">
        <v>21005661</v>
      </c>
      <c r="AL282" s="1">
        <f t="shared" si="24"/>
        <v>0</v>
      </c>
      <c r="AM282" s="1"/>
      <c r="AN282" s="1"/>
      <c r="AO282" s="1">
        <f t="shared" si="22"/>
        <v>0</v>
      </c>
      <c r="AP282" s="1">
        <f t="shared" si="23"/>
        <v>21005661</v>
      </c>
      <c r="AQ282" s="1">
        <f t="shared" si="21"/>
        <v>0</v>
      </c>
    </row>
    <row r="283" spans="1:43" x14ac:dyDescent="0.35">
      <c r="A283" t="s">
        <v>235</v>
      </c>
      <c r="B283" t="s">
        <v>240</v>
      </c>
      <c r="C283" t="s">
        <v>40</v>
      </c>
      <c r="D283" t="s">
        <v>49</v>
      </c>
      <c r="E283">
        <v>2</v>
      </c>
      <c r="F283" t="s">
        <v>105</v>
      </c>
      <c r="G283">
        <v>2.2000000000000002</v>
      </c>
      <c r="H283" t="s">
        <v>106</v>
      </c>
      <c r="I283" t="s">
        <v>107</v>
      </c>
      <c r="J283" t="s">
        <v>108</v>
      </c>
      <c r="K283" t="s">
        <v>68</v>
      </c>
      <c r="L283" t="s">
        <v>69</v>
      </c>
      <c r="M283" t="s">
        <v>119</v>
      </c>
      <c r="N283" t="s">
        <v>121</v>
      </c>
      <c r="O283">
        <v>1</v>
      </c>
      <c r="P283" t="s">
        <v>114</v>
      </c>
      <c r="Q283">
        <v>29</v>
      </c>
      <c r="R283" t="s">
        <v>115</v>
      </c>
      <c r="S283" t="s">
        <v>131</v>
      </c>
      <c r="T283" t="s">
        <v>132</v>
      </c>
      <c r="U283">
        <v>3000</v>
      </c>
      <c r="V283" t="s">
        <v>51</v>
      </c>
      <c r="W283">
        <v>3100</v>
      </c>
      <c r="X283" t="s">
        <v>111</v>
      </c>
      <c r="Y283">
        <v>3110</v>
      </c>
      <c r="Z283" t="s">
        <v>51</v>
      </c>
      <c r="AA283">
        <v>3111</v>
      </c>
      <c r="AB283" t="s">
        <v>112</v>
      </c>
      <c r="AC283">
        <v>0</v>
      </c>
      <c r="AD283" t="s">
        <v>53</v>
      </c>
      <c r="AE283" s="1">
        <v>146580205.30000001</v>
      </c>
      <c r="AF283" s="1">
        <v>248334549.97</v>
      </c>
      <c r="AG283" s="1">
        <v>146580205.30000001</v>
      </c>
      <c r="AH283" s="1">
        <v>146580205.30000001</v>
      </c>
      <c r="AI283" s="1">
        <v>146580205.30000001</v>
      </c>
      <c r="AJ283" s="1">
        <v>146580205.30000001</v>
      </c>
      <c r="AK283" s="1">
        <v>146580205.30000001</v>
      </c>
      <c r="AL283" s="1">
        <f t="shared" si="24"/>
        <v>0</v>
      </c>
      <c r="AM283" s="1"/>
      <c r="AN283" s="1"/>
      <c r="AO283" s="1">
        <f t="shared" si="22"/>
        <v>0</v>
      </c>
      <c r="AP283" s="1">
        <f t="shared" si="23"/>
        <v>146580205.30000001</v>
      </c>
      <c r="AQ283" s="1">
        <f t="shared" si="21"/>
        <v>0</v>
      </c>
    </row>
    <row r="284" spans="1:43" x14ac:dyDescent="0.35">
      <c r="A284" t="s">
        <v>59</v>
      </c>
      <c r="B284" t="s">
        <v>65</v>
      </c>
      <c r="C284" t="s">
        <v>40</v>
      </c>
      <c r="D284" t="s">
        <v>49</v>
      </c>
      <c r="E284">
        <v>2</v>
      </c>
      <c r="F284" t="s">
        <v>105</v>
      </c>
      <c r="G284">
        <v>2.2000000000000002</v>
      </c>
      <c r="H284" t="s">
        <v>106</v>
      </c>
      <c r="I284" t="s">
        <v>107</v>
      </c>
      <c r="J284" t="s">
        <v>108</v>
      </c>
      <c r="K284" t="s">
        <v>68</v>
      </c>
      <c r="L284" t="s">
        <v>69</v>
      </c>
      <c r="M284" t="s">
        <v>109</v>
      </c>
      <c r="N284" t="s">
        <v>113</v>
      </c>
      <c r="O284">
        <v>1</v>
      </c>
      <c r="P284" t="s">
        <v>114</v>
      </c>
      <c r="Q284">
        <v>68</v>
      </c>
      <c r="R284" t="s">
        <v>115</v>
      </c>
      <c r="S284" t="s">
        <v>110</v>
      </c>
      <c r="T284" t="s">
        <v>116</v>
      </c>
      <c r="U284">
        <v>3000</v>
      </c>
      <c r="V284" t="s">
        <v>51</v>
      </c>
      <c r="W284">
        <v>3100</v>
      </c>
      <c r="X284" t="s">
        <v>111</v>
      </c>
      <c r="Y284">
        <v>3110</v>
      </c>
      <c r="Z284" t="s">
        <v>51</v>
      </c>
      <c r="AA284">
        <v>3111</v>
      </c>
      <c r="AB284" t="s">
        <v>112</v>
      </c>
      <c r="AC284">
        <v>0</v>
      </c>
      <c r="AD284" t="s">
        <v>53</v>
      </c>
      <c r="AE284" s="1">
        <v>0</v>
      </c>
      <c r="AF284" s="1">
        <v>0</v>
      </c>
      <c r="AG284" s="1">
        <v>0</v>
      </c>
      <c r="AH284" s="1">
        <v>0</v>
      </c>
      <c r="AI284" s="1">
        <v>0</v>
      </c>
      <c r="AJ284" s="1">
        <v>0</v>
      </c>
      <c r="AK284" s="1">
        <v>0</v>
      </c>
      <c r="AL284" s="1">
        <f t="shared" si="24"/>
        <v>0</v>
      </c>
      <c r="AM284" s="1"/>
      <c r="AN284" s="1"/>
      <c r="AO284" s="1">
        <f t="shared" si="22"/>
        <v>0</v>
      </c>
      <c r="AP284" s="1">
        <f t="shared" si="23"/>
        <v>0</v>
      </c>
      <c r="AQ284" s="1">
        <f t="shared" si="21"/>
        <v>0</v>
      </c>
    </row>
    <row r="285" spans="1:43" x14ac:dyDescent="0.35">
      <c r="A285" t="s">
        <v>125</v>
      </c>
      <c r="B285" t="s">
        <v>130</v>
      </c>
      <c r="C285" t="s">
        <v>40</v>
      </c>
      <c r="D285" t="s">
        <v>49</v>
      </c>
      <c r="E285">
        <v>2</v>
      </c>
      <c r="F285" t="s">
        <v>105</v>
      </c>
      <c r="G285">
        <v>2.2000000000000002</v>
      </c>
      <c r="H285" t="s">
        <v>106</v>
      </c>
      <c r="I285" t="s">
        <v>107</v>
      </c>
      <c r="J285" t="s">
        <v>108</v>
      </c>
      <c r="K285" t="s">
        <v>68</v>
      </c>
      <c r="L285" t="s">
        <v>69</v>
      </c>
      <c r="M285" t="s">
        <v>109</v>
      </c>
      <c r="N285" t="s">
        <v>113</v>
      </c>
      <c r="O285">
        <v>1</v>
      </c>
      <c r="P285" t="s">
        <v>114</v>
      </c>
      <c r="Q285">
        <v>68</v>
      </c>
      <c r="R285" t="s">
        <v>115</v>
      </c>
      <c r="S285" t="s">
        <v>110</v>
      </c>
      <c r="T285" t="s">
        <v>116</v>
      </c>
      <c r="U285">
        <v>3000</v>
      </c>
      <c r="V285" t="s">
        <v>51</v>
      </c>
      <c r="W285">
        <v>3100</v>
      </c>
      <c r="X285" t="s">
        <v>111</v>
      </c>
      <c r="Y285">
        <v>3110</v>
      </c>
      <c r="Z285" t="s">
        <v>51</v>
      </c>
      <c r="AA285">
        <v>3111</v>
      </c>
      <c r="AB285" t="s">
        <v>112</v>
      </c>
      <c r="AC285">
        <v>0</v>
      </c>
      <c r="AD285" t="s">
        <v>53</v>
      </c>
      <c r="AE285" s="1">
        <v>65922737.5</v>
      </c>
      <c r="AF285" s="1">
        <v>0</v>
      </c>
      <c r="AG285" s="1">
        <v>43595806</v>
      </c>
      <c r="AH285" s="1">
        <v>43595806</v>
      </c>
      <c r="AI285" s="1">
        <v>43595806</v>
      </c>
      <c r="AJ285" s="1">
        <v>43595806</v>
      </c>
      <c r="AK285" s="1">
        <v>43595806</v>
      </c>
      <c r="AL285" s="1">
        <f t="shared" si="24"/>
        <v>22326931.5</v>
      </c>
      <c r="AM285" s="1"/>
      <c r="AN285" s="1">
        <v>0</v>
      </c>
      <c r="AO285" s="1">
        <f t="shared" si="22"/>
        <v>0</v>
      </c>
      <c r="AP285" s="1">
        <f t="shared" si="23"/>
        <v>65922737.5</v>
      </c>
      <c r="AQ285" s="1">
        <f t="shared" si="21"/>
        <v>22326931.5</v>
      </c>
    </row>
    <row r="286" spans="1:43" x14ac:dyDescent="0.35">
      <c r="A286" t="s">
        <v>235</v>
      </c>
      <c r="B286" t="s">
        <v>240</v>
      </c>
      <c r="C286" t="s">
        <v>40</v>
      </c>
      <c r="D286" t="s">
        <v>49</v>
      </c>
      <c r="E286">
        <v>2</v>
      </c>
      <c r="F286" t="s">
        <v>105</v>
      </c>
      <c r="G286">
        <v>2.2000000000000002</v>
      </c>
      <c r="H286" t="s">
        <v>106</v>
      </c>
      <c r="I286" t="s">
        <v>107</v>
      </c>
      <c r="J286" t="s">
        <v>108</v>
      </c>
      <c r="K286" t="s">
        <v>68</v>
      </c>
      <c r="L286" t="s">
        <v>69</v>
      </c>
      <c r="M286" t="s">
        <v>109</v>
      </c>
      <c r="N286" t="s">
        <v>113</v>
      </c>
      <c r="O286">
        <v>1</v>
      </c>
      <c r="P286" t="s">
        <v>114</v>
      </c>
      <c r="Q286">
        <v>68</v>
      </c>
      <c r="R286" t="s">
        <v>115</v>
      </c>
      <c r="S286" t="s">
        <v>110</v>
      </c>
      <c r="T286" t="s">
        <v>116</v>
      </c>
      <c r="U286">
        <v>3000</v>
      </c>
      <c r="V286" t="s">
        <v>51</v>
      </c>
      <c r="W286">
        <v>3100</v>
      </c>
      <c r="X286" t="s">
        <v>111</v>
      </c>
      <c r="Y286">
        <v>3110</v>
      </c>
      <c r="Z286" t="s">
        <v>51</v>
      </c>
      <c r="AA286">
        <v>3111</v>
      </c>
      <c r="AB286" t="s">
        <v>112</v>
      </c>
      <c r="AC286">
        <v>0</v>
      </c>
      <c r="AD286" t="s">
        <v>53</v>
      </c>
      <c r="AE286" s="1">
        <v>18725946.16</v>
      </c>
      <c r="AF286" s="1">
        <v>0</v>
      </c>
      <c r="AG286" s="1">
        <v>0</v>
      </c>
      <c r="AH286" s="1">
        <v>0</v>
      </c>
      <c r="AI286" s="1">
        <v>0</v>
      </c>
      <c r="AJ286" s="1">
        <v>0</v>
      </c>
      <c r="AK286" s="1">
        <v>0</v>
      </c>
      <c r="AL286" s="1">
        <f t="shared" si="24"/>
        <v>18725946.16</v>
      </c>
      <c r="AM286" s="1">
        <v>3774053.84</v>
      </c>
      <c r="AN286" s="1"/>
      <c r="AO286" s="1">
        <f t="shared" si="22"/>
        <v>3774053.84</v>
      </c>
      <c r="AP286" s="1">
        <f t="shared" si="23"/>
        <v>22500000</v>
      </c>
      <c r="AQ286" s="1">
        <f t="shared" si="21"/>
        <v>22500000</v>
      </c>
    </row>
    <row r="287" spans="1:43" x14ac:dyDescent="0.35">
      <c r="A287" t="s">
        <v>59</v>
      </c>
      <c r="B287" t="s">
        <v>65</v>
      </c>
      <c r="C287" t="s">
        <v>40</v>
      </c>
      <c r="D287" t="s">
        <v>49</v>
      </c>
      <c r="E287">
        <v>2</v>
      </c>
      <c r="F287" t="s">
        <v>105</v>
      </c>
      <c r="G287">
        <v>2.2000000000000002</v>
      </c>
      <c r="H287" t="s">
        <v>106</v>
      </c>
      <c r="I287" t="s">
        <v>117</v>
      </c>
      <c r="J287" t="s">
        <v>118</v>
      </c>
      <c r="K287" t="s">
        <v>68</v>
      </c>
      <c r="L287" t="s">
        <v>69</v>
      </c>
      <c r="M287" t="s">
        <v>119</v>
      </c>
      <c r="N287" t="s">
        <v>121</v>
      </c>
      <c r="O287">
        <v>2</v>
      </c>
      <c r="P287" t="s">
        <v>122</v>
      </c>
      <c r="Q287">
        <v>26</v>
      </c>
      <c r="R287" t="s">
        <v>123</v>
      </c>
      <c r="S287" t="s">
        <v>120</v>
      </c>
      <c r="T287" t="s">
        <v>124</v>
      </c>
      <c r="U287">
        <v>3000</v>
      </c>
      <c r="V287" t="s">
        <v>51</v>
      </c>
      <c r="W287">
        <v>3100</v>
      </c>
      <c r="X287" t="s">
        <v>111</v>
      </c>
      <c r="Y287">
        <v>3110</v>
      </c>
      <c r="Z287" t="s">
        <v>51</v>
      </c>
      <c r="AA287">
        <v>3111</v>
      </c>
      <c r="AB287" t="s">
        <v>112</v>
      </c>
      <c r="AC287">
        <v>0</v>
      </c>
      <c r="AD287" t="s">
        <v>53</v>
      </c>
      <c r="AE287" s="1">
        <v>30700000</v>
      </c>
      <c r="AF287" s="1">
        <v>0</v>
      </c>
      <c r="AG287" s="1">
        <v>22259503.640000001</v>
      </c>
      <c r="AH287" s="1">
        <v>22259503.640000001</v>
      </c>
      <c r="AI287" s="1">
        <v>7419503</v>
      </c>
      <c r="AJ287" s="1">
        <v>7419503</v>
      </c>
      <c r="AK287" s="1">
        <v>7419503</v>
      </c>
      <c r="AL287" s="1">
        <f t="shared" si="24"/>
        <v>8440496.3599999994</v>
      </c>
      <c r="AM287" s="1">
        <v>0</v>
      </c>
      <c r="AN287" s="1">
        <v>8440496.3599999994</v>
      </c>
      <c r="AO287" s="1">
        <f t="shared" si="22"/>
        <v>-8440496.3599999994</v>
      </c>
      <c r="AP287" s="1">
        <f t="shared" si="23"/>
        <v>22259503.640000001</v>
      </c>
      <c r="AQ287" s="1">
        <f t="shared" si="21"/>
        <v>0</v>
      </c>
    </row>
    <row r="288" spans="1:43" x14ac:dyDescent="0.35">
      <c r="A288" t="s">
        <v>184</v>
      </c>
      <c r="B288" t="s">
        <v>192</v>
      </c>
      <c r="C288" t="s">
        <v>134</v>
      </c>
      <c r="D288" t="s">
        <v>49</v>
      </c>
      <c r="E288">
        <v>2</v>
      </c>
      <c r="F288" t="s">
        <v>105</v>
      </c>
      <c r="G288">
        <v>2.2000000000000002</v>
      </c>
      <c r="H288" t="s">
        <v>106</v>
      </c>
      <c r="I288" t="s">
        <v>117</v>
      </c>
      <c r="J288" t="s">
        <v>118</v>
      </c>
      <c r="K288" t="s">
        <v>68</v>
      </c>
      <c r="L288" t="s">
        <v>69</v>
      </c>
      <c r="M288" t="s">
        <v>119</v>
      </c>
      <c r="N288" t="s">
        <v>121</v>
      </c>
      <c r="O288">
        <v>2</v>
      </c>
      <c r="P288" t="s">
        <v>122</v>
      </c>
      <c r="Q288">
        <v>26</v>
      </c>
      <c r="R288" t="s">
        <v>123</v>
      </c>
      <c r="S288" t="s">
        <v>120</v>
      </c>
      <c r="T288" t="s">
        <v>124</v>
      </c>
      <c r="U288">
        <v>3000</v>
      </c>
      <c r="V288" t="s">
        <v>51</v>
      </c>
      <c r="W288">
        <v>3100</v>
      </c>
      <c r="X288" t="s">
        <v>111</v>
      </c>
      <c r="Y288">
        <v>3110</v>
      </c>
      <c r="Z288" t="s">
        <v>51</v>
      </c>
      <c r="AA288">
        <v>3111</v>
      </c>
      <c r="AB288" t="s">
        <v>112</v>
      </c>
      <c r="AC288">
        <v>0</v>
      </c>
      <c r="AD288" t="s">
        <v>53</v>
      </c>
      <c r="AE288" s="1">
        <v>71248673.609999999</v>
      </c>
      <c r="AF288" s="1">
        <v>62000000</v>
      </c>
      <c r="AG288" s="1">
        <v>71248673.609999999</v>
      </c>
      <c r="AH288" s="1">
        <v>71248673.609999999</v>
      </c>
      <c r="AI288" s="1">
        <v>71101392.609999999</v>
      </c>
      <c r="AJ288" s="1">
        <v>71072892.609999999</v>
      </c>
      <c r="AK288" s="1">
        <v>71072892.609999999</v>
      </c>
      <c r="AL288" s="1">
        <f t="shared" si="24"/>
        <v>0</v>
      </c>
      <c r="AM288" s="1"/>
      <c r="AN288" s="1"/>
      <c r="AO288" s="1">
        <f t="shared" si="22"/>
        <v>0</v>
      </c>
      <c r="AP288" s="1">
        <f t="shared" si="23"/>
        <v>71248673.609999999</v>
      </c>
      <c r="AQ288" s="1">
        <f t="shared" si="21"/>
        <v>0</v>
      </c>
    </row>
    <row r="289" spans="1:43" x14ac:dyDescent="0.35">
      <c r="A289" t="s">
        <v>235</v>
      </c>
      <c r="B289" t="s">
        <v>240</v>
      </c>
      <c r="C289" t="s">
        <v>40</v>
      </c>
      <c r="D289" t="s">
        <v>49</v>
      </c>
      <c r="E289">
        <v>2</v>
      </c>
      <c r="F289" t="s">
        <v>105</v>
      </c>
      <c r="G289">
        <v>2.2000000000000002</v>
      </c>
      <c r="H289" t="s">
        <v>106</v>
      </c>
      <c r="I289" t="s">
        <v>117</v>
      </c>
      <c r="J289" t="s">
        <v>118</v>
      </c>
      <c r="K289" t="s">
        <v>68</v>
      </c>
      <c r="L289" t="s">
        <v>69</v>
      </c>
      <c r="M289" t="s">
        <v>119</v>
      </c>
      <c r="N289" t="s">
        <v>121</v>
      </c>
      <c r="O289">
        <v>2</v>
      </c>
      <c r="P289" t="s">
        <v>122</v>
      </c>
      <c r="Q289">
        <v>26</v>
      </c>
      <c r="R289" t="s">
        <v>123</v>
      </c>
      <c r="S289" t="s">
        <v>120</v>
      </c>
      <c r="T289" t="s">
        <v>124</v>
      </c>
      <c r="U289">
        <v>3000</v>
      </c>
      <c r="V289" t="s">
        <v>51</v>
      </c>
      <c r="W289">
        <v>3100</v>
      </c>
      <c r="X289" t="s">
        <v>111</v>
      </c>
      <c r="Y289">
        <v>3110</v>
      </c>
      <c r="Z289" t="s">
        <v>51</v>
      </c>
      <c r="AA289">
        <v>3111</v>
      </c>
      <c r="AB289" t="s">
        <v>112</v>
      </c>
      <c r="AC289">
        <v>0</v>
      </c>
      <c r="AD289" t="s">
        <v>53</v>
      </c>
      <c r="AE289" s="1">
        <v>205288</v>
      </c>
      <c r="AF289" s="1">
        <v>0</v>
      </c>
      <c r="AG289" s="1">
        <v>135198</v>
      </c>
      <c r="AH289" s="1">
        <v>135198</v>
      </c>
      <c r="AI289" s="1">
        <v>135198</v>
      </c>
      <c r="AJ289" s="1">
        <v>135198</v>
      </c>
      <c r="AK289" s="1">
        <v>135198</v>
      </c>
      <c r="AL289" s="1">
        <f t="shared" si="24"/>
        <v>70090</v>
      </c>
      <c r="AM289" s="1"/>
      <c r="AN289" s="1"/>
      <c r="AO289" s="1">
        <f t="shared" si="22"/>
        <v>0</v>
      </c>
      <c r="AP289" s="1">
        <f t="shared" si="23"/>
        <v>205288</v>
      </c>
      <c r="AQ289" s="1">
        <f t="shared" si="21"/>
        <v>70090</v>
      </c>
    </row>
    <row r="290" spans="1:43" x14ac:dyDescent="0.35">
      <c r="A290" t="s">
        <v>235</v>
      </c>
      <c r="B290" t="s">
        <v>240</v>
      </c>
      <c r="C290" t="s">
        <v>40</v>
      </c>
      <c r="D290" t="s">
        <v>49</v>
      </c>
      <c r="E290">
        <v>1</v>
      </c>
      <c r="F290" t="s">
        <v>41</v>
      </c>
      <c r="G290">
        <v>1.3</v>
      </c>
      <c r="H290" t="s">
        <v>42</v>
      </c>
      <c r="I290" t="s">
        <v>43</v>
      </c>
      <c r="J290" t="s">
        <v>44</v>
      </c>
      <c r="K290" t="s">
        <v>68</v>
      </c>
      <c r="L290" t="s">
        <v>69</v>
      </c>
      <c r="M290" t="s">
        <v>70</v>
      </c>
      <c r="N290" t="s">
        <v>76</v>
      </c>
      <c r="O290">
        <v>5</v>
      </c>
      <c r="P290" t="s">
        <v>56</v>
      </c>
      <c r="Q290">
        <v>9</v>
      </c>
      <c r="R290" t="s">
        <v>146</v>
      </c>
      <c r="S290" t="s">
        <v>71</v>
      </c>
      <c r="T290" t="s">
        <v>77</v>
      </c>
      <c r="U290">
        <v>3000</v>
      </c>
      <c r="V290" t="s">
        <v>51</v>
      </c>
      <c r="W290">
        <v>3100</v>
      </c>
      <c r="X290" t="s">
        <v>111</v>
      </c>
      <c r="Y290">
        <v>3140</v>
      </c>
      <c r="Z290" t="s">
        <v>51</v>
      </c>
      <c r="AA290">
        <v>3141</v>
      </c>
      <c r="AB290" t="s">
        <v>323</v>
      </c>
      <c r="AC290">
        <v>0</v>
      </c>
      <c r="AD290" t="s">
        <v>53</v>
      </c>
      <c r="AE290" s="1">
        <v>700000</v>
      </c>
      <c r="AF290" s="1">
        <v>700000</v>
      </c>
      <c r="AG290" s="1">
        <v>699480</v>
      </c>
      <c r="AH290" s="1">
        <v>699480</v>
      </c>
      <c r="AI290" s="1">
        <v>463833.15</v>
      </c>
      <c r="AJ290" s="1">
        <v>463833.15</v>
      </c>
      <c r="AK290" s="1">
        <v>417594.03</v>
      </c>
      <c r="AL290" s="1">
        <f t="shared" si="24"/>
        <v>520</v>
      </c>
      <c r="AM290" s="1"/>
      <c r="AN290" s="1"/>
      <c r="AO290" s="1">
        <f t="shared" si="22"/>
        <v>0</v>
      </c>
      <c r="AP290" s="1">
        <f t="shared" si="23"/>
        <v>700000</v>
      </c>
      <c r="AQ290" s="1">
        <f t="shared" si="21"/>
        <v>520</v>
      </c>
    </row>
    <row r="291" spans="1:43" x14ac:dyDescent="0.35">
      <c r="A291" t="s">
        <v>235</v>
      </c>
      <c r="B291" t="s">
        <v>240</v>
      </c>
      <c r="C291" t="s">
        <v>40</v>
      </c>
      <c r="D291" t="s">
        <v>49</v>
      </c>
      <c r="E291">
        <v>3</v>
      </c>
      <c r="F291" t="s">
        <v>174</v>
      </c>
      <c r="G291">
        <v>3.8</v>
      </c>
      <c r="H291" t="s">
        <v>175</v>
      </c>
      <c r="I291" t="s">
        <v>176</v>
      </c>
      <c r="J291" t="s">
        <v>177</v>
      </c>
      <c r="K291" t="s">
        <v>68</v>
      </c>
      <c r="L291" t="s">
        <v>69</v>
      </c>
      <c r="M291" t="s">
        <v>178</v>
      </c>
      <c r="N291" t="s">
        <v>181</v>
      </c>
      <c r="O291">
        <v>5</v>
      </c>
      <c r="P291" t="s">
        <v>56</v>
      </c>
      <c r="Q291">
        <v>55</v>
      </c>
      <c r="R291" t="s">
        <v>182</v>
      </c>
      <c r="S291" t="s">
        <v>179</v>
      </c>
      <c r="T291" t="s">
        <v>183</v>
      </c>
      <c r="U291">
        <v>3000</v>
      </c>
      <c r="V291" t="s">
        <v>51</v>
      </c>
      <c r="W291">
        <v>3100</v>
      </c>
      <c r="X291" t="s">
        <v>111</v>
      </c>
      <c r="Y291">
        <v>3140</v>
      </c>
      <c r="Z291" t="s">
        <v>51</v>
      </c>
      <c r="AA291">
        <v>3141</v>
      </c>
      <c r="AB291" t="s">
        <v>323</v>
      </c>
      <c r="AC291">
        <v>0</v>
      </c>
      <c r="AD291" t="s">
        <v>53</v>
      </c>
      <c r="AE291" s="1">
        <v>1200000</v>
      </c>
      <c r="AF291" s="1">
        <v>1200000</v>
      </c>
      <c r="AG291" s="1">
        <v>1068596.6399999999</v>
      </c>
      <c r="AH291" s="1">
        <v>1068596.6399999999</v>
      </c>
      <c r="AI291" s="1">
        <v>1068596.6399999999</v>
      </c>
      <c r="AJ291" s="1">
        <v>0</v>
      </c>
      <c r="AK291" s="1">
        <v>0</v>
      </c>
      <c r="AL291" s="1">
        <f t="shared" si="24"/>
        <v>131403.3600000001</v>
      </c>
      <c r="AM291" s="1"/>
      <c r="AN291" s="1"/>
      <c r="AO291" s="1">
        <f t="shared" si="22"/>
        <v>0</v>
      </c>
      <c r="AP291" s="1">
        <f t="shared" si="23"/>
        <v>1200000</v>
      </c>
      <c r="AQ291" s="1">
        <f t="shared" si="21"/>
        <v>131403.3600000001</v>
      </c>
    </row>
    <row r="292" spans="1:43" x14ac:dyDescent="0.35">
      <c r="A292" t="s">
        <v>235</v>
      </c>
      <c r="B292" t="s">
        <v>240</v>
      </c>
      <c r="C292" t="s">
        <v>40</v>
      </c>
      <c r="D292" t="s">
        <v>49</v>
      </c>
      <c r="E292">
        <v>1</v>
      </c>
      <c r="F292" t="s">
        <v>41</v>
      </c>
      <c r="G292">
        <v>1.3</v>
      </c>
      <c r="H292" t="s">
        <v>42</v>
      </c>
      <c r="I292" t="s">
        <v>43</v>
      </c>
      <c r="J292" t="s">
        <v>44</v>
      </c>
      <c r="K292" t="s">
        <v>68</v>
      </c>
      <c r="L292" t="s">
        <v>69</v>
      </c>
      <c r="M292" t="s">
        <v>70</v>
      </c>
      <c r="N292" t="s">
        <v>76</v>
      </c>
      <c r="O292">
        <v>5</v>
      </c>
      <c r="P292" t="s">
        <v>56</v>
      </c>
      <c r="Q292">
        <v>9</v>
      </c>
      <c r="R292" t="s">
        <v>146</v>
      </c>
      <c r="S292" t="s">
        <v>71</v>
      </c>
      <c r="T292" t="s">
        <v>77</v>
      </c>
      <c r="U292">
        <v>3000</v>
      </c>
      <c r="V292" t="s">
        <v>51</v>
      </c>
      <c r="W292">
        <v>3100</v>
      </c>
      <c r="X292" t="s">
        <v>111</v>
      </c>
      <c r="Y292">
        <v>3160</v>
      </c>
      <c r="Z292" t="s">
        <v>324</v>
      </c>
      <c r="AA292">
        <v>3161</v>
      </c>
      <c r="AB292" t="s">
        <v>324</v>
      </c>
      <c r="AC292">
        <v>0</v>
      </c>
      <c r="AD292" t="s">
        <v>53</v>
      </c>
      <c r="AE292" s="1">
        <v>2641206</v>
      </c>
      <c r="AF292" s="1">
        <v>2800000</v>
      </c>
      <c r="AG292" s="1">
        <v>2641205.16</v>
      </c>
      <c r="AH292" s="1">
        <v>2641205.16</v>
      </c>
      <c r="AI292" s="1">
        <v>1867013.04</v>
      </c>
      <c r="AJ292" s="1">
        <v>1626903.48</v>
      </c>
      <c r="AK292" s="1">
        <v>1626903.48</v>
      </c>
      <c r="AL292" s="1">
        <f t="shared" si="24"/>
        <v>0.83999999985098839</v>
      </c>
      <c r="AM292" s="1"/>
      <c r="AN292" s="1"/>
      <c r="AO292" s="1">
        <f t="shared" si="22"/>
        <v>0</v>
      </c>
      <c r="AP292" s="1">
        <f t="shared" si="23"/>
        <v>2641206</v>
      </c>
      <c r="AQ292" s="1">
        <f t="shared" si="21"/>
        <v>0.83999999985098839</v>
      </c>
    </row>
    <row r="293" spans="1:43" x14ac:dyDescent="0.35">
      <c r="A293" t="s">
        <v>235</v>
      </c>
      <c r="B293" t="s">
        <v>240</v>
      </c>
      <c r="C293" t="s">
        <v>40</v>
      </c>
      <c r="D293" t="s">
        <v>49</v>
      </c>
      <c r="E293">
        <v>1</v>
      </c>
      <c r="F293" t="s">
        <v>41</v>
      </c>
      <c r="G293">
        <v>1.7</v>
      </c>
      <c r="H293" t="s">
        <v>96</v>
      </c>
      <c r="I293" t="s">
        <v>97</v>
      </c>
      <c r="J293" t="s">
        <v>98</v>
      </c>
      <c r="K293" t="s">
        <v>99</v>
      </c>
      <c r="L293" t="s">
        <v>100</v>
      </c>
      <c r="M293" t="s">
        <v>199</v>
      </c>
      <c r="N293" t="s">
        <v>202</v>
      </c>
      <c r="O293">
        <v>6</v>
      </c>
      <c r="P293" t="s">
        <v>101</v>
      </c>
      <c r="Q293">
        <v>19</v>
      </c>
      <c r="R293" t="s">
        <v>207</v>
      </c>
      <c r="S293" t="s">
        <v>200</v>
      </c>
      <c r="T293" t="s">
        <v>204</v>
      </c>
      <c r="U293">
        <v>3000</v>
      </c>
      <c r="V293" t="s">
        <v>51</v>
      </c>
      <c r="W293">
        <v>3100</v>
      </c>
      <c r="X293" t="s">
        <v>111</v>
      </c>
      <c r="Y293">
        <v>3160</v>
      </c>
      <c r="Z293" t="s">
        <v>324</v>
      </c>
      <c r="AA293">
        <v>3161</v>
      </c>
      <c r="AB293" t="s">
        <v>324</v>
      </c>
      <c r="AC293">
        <v>0</v>
      </c>
      <c r="AD293" t="s">
        <v>53</v>
      </c>
      <c r="AE293" s="1">
        <v>411700</v>
      </c>
      <c r="AF293" s="1">
        <v>200000</v>
      </c>
      <c r="AG293" s="1">
        <v>411689.57</v>
      </c>
      <c r="AH293" s="1">
        <v>411689.57</v>
      </c>
      <c r="AI293" s="1">
        <v>346844.6</v>
      </c>
      <c r="AJ293" s="1">
        <v>314422.14</v>
      </c>
      <c r="AK293" s="1">
        <v>314422.14</v>
      </c>
      <c r="AL293" s="1">
        <f t="shared" si="24"/>
        <v>10.429999999993015</v>
      </c>
      <c r="AM293" s="1"/>
      <c r="AN293" s="1"/>
      <c r="AO293" s="1">
        <f t="shared" si="22"/>
        <v>0</v>
      </c>
      <c r="AP293" s="1">
        <f t="shared" si="23"/>
        <v>411700</v>
      </c>
      <c r="AQ293" s="1">
        <f t="shared" si="21"/>
        <v>10.429999999993015</v>
      </c>
    </row>
    <row r="294" spans="1:43" x14ac:dyDescent="0.35">
      <c r="A294" t="s">
        <v>235</v>
      </c>
      <c r="B294" t="s">
        <v>240</v>
      </c>
      <c r="C294" t="s">
        <v>40</v>
      </c>
      <c r="D294" t="s">
        <v>49</v>
      </c>
      <c r="E294">
        <v>3</v>
      </c>
      <c r="F294" t="s">
        <v>174</v>
      </c>
      <c r="G294">
        <v>3.8</v>
      </c>
      <c r="H294" t="s">
        <v>175</v>
      </c>
      <c r="I294" t="s">
        <v>176</v>
      </c>
      <c r="J294" t="s">
        <v>177</v>
      </c>
      <c r="K294" t="s">
        <v>68</v>
      </c>
      <c r="L294" t="s">
        <v>69</v>
      </c>
      <c r="M294" t="s">
        <v>178</v>
      </c>
      <c r="N294" t="s">
        <v>181</v>
      </c>
      <c r="O294">
        <v>5</v>
      </c>
      <c r="P294" t="s">
        <v>56</v>
      </c>
      <c r="Q294">
        <v>55</v>
      </c>
      <c r="R294" t="s">
        <v>182</v>
      </c>
      <c r="S294" t="s">
        <v>179</v>
      </c>
      <c r="T294" t="s">
        <v>183</v>
      </c>
      <c r="U294">
        <v>3000</v>
      </c>
      <c r="V294" t="s">
        <v>51</v>
      </c>
      <c r="W294">
        <v>3100</v>
      </c>
      <c r="X294" t="s">
        <v>111</v>
      </c>
      <c r="Y294">
        <v>3160</v>
      </c>
      <c r="Z294" t="s">
        <v>324</v>
      </c>
      <c r="AA294">
        <v>3161</v>
      </c>
      <c r="AB294" t="s">
        <v>324</v>
      </c>
      <c r="AC294">
        <v>0</v>
      </c>
      <c r="AD294" t="s">
        <v>53</v>
      </c>
      <c r="AE294" s="1">
        <v>69600</v>
      </c>
      <c r="AF294" s="1">
        <v>13200</v>
      </c>
      <c r="AG294" s="1">
        <v>69600</v>
      </c>
      <c r="AH294" s="1">
        <v>0</v>
      </c>
      <c r="AI294" s="1">
        <v>0</v>
      </c>
      <c r="AJ294" s="1">
        <v>0</v>
      </c>
      <c r="AK294" s="1">
        <v>0</v>
      </c>
      <c r="AL294" s="1">
        <f t="shared" si="24"/>
        <v>0</v>
      </c>
      <c r="AM294" s="1"/>
      <c r="AN294" s="1"/>
      <c r="AO294" s="1">
        <f t="shared" si="22"/>
        <v>0</v>
      </c>
      <c r="AP294" s="1">
        <f t="shared" si="23"/>
        <v>69600</v>
      </c>
      <c r="AQ294" s="1">
        <f t="shared" si="21"/>
        <v>0</v>
      </c>
    </row>
    <row r="295" spans="1:43" x14ac:dyDescent="0.35">
      <c r="A295" t="s">
        <v>184</v>
      </c>
      <c r="B295" t="s">
        <v>192</v>
      </c>
      <c r="C295" t="s">
        <v>134</v>
      </c>
      <c r="D295" t="s">
        <v>49</v>
      </c>
      <c r="E295">
        <v>3</v>
      </c>
      <c r="F295" t="s">
        <v>174</v>
      </c>
      <c r="G295">
        <v>3.8</v>
      </c>
      <c r="H295" t="s">
        <v>175</v>
      </c>
      <c r="I295" t="s">
        <v>176</v>
      </c>
      <c r="J295" t="s">
        <v>177</v>
      </c>
      <c r="K295" t="s">
        <v>68</v>
      </c>
      <c r="L295" t="s">
        <v>69</v>
      </c>
      <c r="M295" t="s">
        <v>178</v>
      </c>
      <c r="N295" t="s">
        <v>181</v>
      </c>
      <c r="O295">
        <v>5</v>
      </c>
      <c r="P295" t="s">
        <v>56</v>
      </c>
      <c r="Q295">
        <v>56</v>
      </c>
      <c r="R295" t="s">
        <v>223</v>
      </c>
      <c r="S295" t="s">
        <v>179</v>
      </c>
      <c r="T295" t="s">
        <v>183</v>
      </c>
      <c r="U295">
        <v>3000</v>
      </c>
      <c r="V295" t="s">
        <v>51</v>
      </c>
      <c r="W295">
        <v>3100</v>
      </c>
      <c r="X295" t="s">
        <v>111</v>
      </c>
      <c r="Y295">
        <v>3170</v>
      </c>
      <c r="Z295" t="s">
        <v>51</v>
      </c>
      <c r="AA295">
        <v>3171</v>
      </c>
      <c r="AB295" t="s">
        <v>221</v>
      </c>
      <c r="AC295">
        <v>43</v>
      </c>
      <c r="AD295" t="s">
        <v>222</v>
      </c>
      <c r="AE295" s="1">
        <v>40000000</v>
      </c>
      <c r="AF295" s="1">
        <v>40000002.520000003</v>
      </c>
      <c r="AG295" s="1">
        <v>39818262.57</v>
      </c>
      <c r="AH295" s="1">
        <v>39818262.57</v>
      </c>
      <c r="AI295" s="1">
        <v>39818262.57</v>
      </c>
      <c r="AJ295" s="1">
        <v>0</v>
      </c>
      <c r="AK295" s="1">
        <v>0</v>
      </c>
      <c r="AL295" s="1">
        <f t="shared" si="24"/>
        <v>181737.4299999997</v>
      </c>
      <c r="AM295" s="1"/>
      <c r="AN295" s="1"/>
      <c r="AO295" s="1">
        <f t="shared" si="22"/>
        <v>0</v>
      </c>
      <c r="AP295" s="1">
        <f t="shared" si="23"/>
        <v>40000000</v>
      </c>
      <c r="AQ295" s="1">
        <f t="shared" si="21"/>
        <v>181737.4299999997</v>
      </c>
    </row>
    <row r="296" spans="1:43" x14ac:dyDescent="0.35">
      <c r="A296" t="s">
        <v>235</v>
      </c>
      <c r="B296" t="s">
        <v>240</v>
      </c>
      <c r="C296" t="s">
        <v>40</v>
      </c>
      <c r="D296" t="s">
        <v>49</v>
      </c>
      <c r="E296">
        <v>3</v>
      </c>
      <c r="F296" t="s">
        <v>174</v>
      </c>
      <c r="G296">
        <v>3.8</v>
      </c>
      <c r="H296" t="s">
        <v>175</v>
      </c>
      <c r="I296" t="s">
        <v>176</v>
      </c>
      <c r="J296" t="s">
        <v>177</v>
      </c>
      <c r="K296" t="s">
        <v>68</v>
      </c>
      <c r="L296" t="s">
        <v>69</v>
      </c>
      <c r="M296" t="s">
        <v>178</v>
      </c>
      <c r="N296" t="s">
        <v>181</v>
      </c>
      <c r="O296">
        <v>5</v>
      </c>
      <c r="P296" t="s">
        <v>56</v>
      </c>
      <c r="Q296">
        <v>56</v>
      </c>
      <c r="R296" t="s">
        <v>223</v>
      </c>
      <c r="S296" t="s">
        <v>179</v>
      </c>
      <c r="T296" t="s">
        <v>183</v>
      </c>
      <c r="U296">
        <v>3000</v>
      </c>
      <c r="V296" t="s">
        <v>51</v>
      </c>
      <c r="W296">
        <v>3100</v>
      </c>
      <c r="X296" t="s">
        <v>111</v>
      </c>
      <c r="Y296">
        <v>3170</v>
      </c>
      <c r="Z296" t="s">
        <v>51</v>
      </c>
      <c r="AA296">
        <v>3171</v>
      </c>
      <c r="AB296" t="s">
        <v>221</v>
      </c>
      <c r="AC296">
        <v>43</v>
      </c>
      <c r="AD296" t="s">
        <v>222</v>
      </c>
      <c r="AE296" s="1">
        <v>5990230.4699999997</v>
      </c>
      <c r="AF296" s="1">
        <v>10075347.949999999</v>
      </c>
      <c r="AG296" s="1">
        <v>5824244.7800000003</v>
      </c>
      <c r="AH296" s="1">
        <v>5824244.7800000003</v>
      </c>
      <c r="AI296" s="1">
        <v>4945080</v>
      </c>
      <c r="AJ296" s="1">
        <v>0</v>
      </c>
      <c r="AK296" s="1">
        <v>0</v>
      </c>
      <c r="AL296" s="1">
        <f t="shared" si="24"/>
        <v>165985.68999999948</v>
      </c>
      <c r="AM296" s="1">
        <v>0</v>
      </c>
      <c r="AN296" s="1">
        <v>40000</v>
      </c>
      <c r="AO296" s="1">
        <f t="shared" si="22"/>
        <v>-40000</v>
      </c>
      <c r="AP296" s="1">
        <f t="shared" si="23"/>
        <v>5950230.4699999997</v>
      </c>
      <c r="AQ296" s="1">
        <f t="shared" si="21"/>
        <v>125985.68999999948</v>
      </c>
    </row>
    <row r="297" spans="1:43" x14ac:dyDescent="0.35">
      <c r="A297" t="s">
        <v>235</v>
      </c>
      <c r="B297" t="s">
        <v>240</v>
      </c>
      <c r="C297" t="s">
        <v>40</v>
      </c>
      <c r="D297" t="s">
        <v>49</v>
      </c>
      <c r="E297">
        <v>1</v>
      </c>
      <c r="F297" t="s">
        <v>41</v>
      </c>
      <c r="G297">
        <v>1.3</v>
      </c>
      <c r="H297" t="s">
        <v>42</v>
      </c>
      <c r="I297" t="s">
        <v>43</v>
      </c>
      <c r="J297" t="s">
        <v>44</v>
      </c>
      <c r="K297" t="s">
        <v>45</v>
      </c>
      <c r="L297" t="s">
        <v>46</v>
      </c>
      <c r="M297" t="s">
        <v>47</v>
      </c>
      <c r="N297" t="s">
        <v>55</v>
      </c>
      <c r="O297">
        <v>5</v>
      </c>
      <c r="P297" t="s">
        <v>56</v>
      </c>
      <c r="Q297">
        <v>5</v>
      </c>
      <c r="R297" t="s">
        <v>253</v>
      </c>
      <c r="S297" t="s">
        <v>252</v>
      </c>
      <c r="T297" t="s">
        <v>254</v>
      </c>
      <c r="U297">
        <v>3000</v>
      </c>
      <c r="V297" t="s">
        <v>51</v>
      </c>
      <c r="W297">
        <v>3100</v>
      </c>
      <c r="X297" t="s">
        <v>111</v>
      </c>
      <c r="Y297">
        <v>3180</v>
      </c>
      <c r="Z297" t="s">
        <v>51</v>
      </c>
      <c r="AA297">
        <v>3181</v>
      </c>
      <c r="AB297" t="s">
        <v>279</v>
      </c>
      <c r="AC297">
        <v>0</v>
      </c>
      <c r="AD297" t="s">
        <v>53</v>
      </c>
      <c r="AE297" s="1">
        <v>15000</v>
      </c>
      <c r="AF297" s="1">
        <v>15000</v>
      </c>
      <c r="AG297" s="1">
        <v>5919.08</v>
      </c>
      <c r="AH297" s="1">
        <v>5919.08</v>
      </c>
      <c r="AI297" s="1">
        <v>5919.08</v>
      </c>
      <c r="AJ297" s="1">
        <v>5919.08</v>
      </c>
      <c r="AK297" s="1">
        <v>5919.08</v>
      </c>
      <c r="AL297" s="1">
        <f t="shared" si="24"/>
        <v>9080.92</v>
      </c>
      <c r="AM297" s="1"/>
      <c r="AN297" s="1"/>
      <c r="AO297" s="1">
        <f t="shared" si="22"/>
        <v>0</v>
      </c>
      <c r="AP297" s="1">
        <f t="shared" si="23"/>
        <v>15000</v>
      </c>
      <c r="AQ297" s="1">
        <f t="shared" si="21"/>
        <v>9080.92</v>
      </c>
    </row>
    <row r="298" spans="1:43" x14ac:dyDescent="0.35">
      <c r="A298" t="s">
        <v>235</v>
      </c>
      <c r="B298" t="s">
        <v>240</v>
      </c>
      <c r="C298" t="s">
        <v>40</v>
      </c>
      <c r="D298" t="s">
        <v>49</v>
      </c>
      <c r="E298">
        <v>1</v>
      </c>
      <c r="F298" t="s">
        <v>41</v>
      </c>
      <c r="G298">
        <v>1.3</v>
      </c>
      <c r="H298" t="s">
        <v>42</v>
      </c>
      <c r="I298" t="s">
        <v>43</v>
      </c>
      <c r="J298" t="s">
        <v>44</v>
      </c>
      <c r="K298" t="s">
        <v>68</v>
      </c>
      <c r="L298" t="s">
        <v>69</v>
      </c>
      <c r="M298" t="s">
        <v>153</v>
      </c>
      <c r="N298" t="s">
        <v>157</v>
      </c>
      <c r="O298">
        <v>5</v>
      </c>
      <c r="P298" t="s">
        <v>56</v>
      </c>
      <c r="Q298">
        <v>13</v>
      </c>
      <c r="R298" t="s">
        <v>339</v>
      </c>
      <c r="S298" t="s">
        <v>338</v>
      </c>
      <c r="T298" t="s">
        <v>340</v>
      </c>
      <c r="U298">
        <v>3000</v>
      </c>
      <c r="V298" t="s">
        <v>51</v>
      </c>
      <c r="W298">
        <v>3100</v>
      </c>
      <c r="X298" t="s">
        <v>111</v>
      </c>
      <c r="Y298">
        <v>3180</v>
      </c>
      <c r="Z298" t="s">
        <v>51</v>
      </c>
      <c r="AA298">
        <v>3181</v>
      </c>
      <c r="AB298" t="s">
        <v>279</v>
      </c>
      <c r="AC298">
        <v>0</v>
      </c>
      <c r="AD298" t="s">
        <v>53</v>
      </c>
      <c r="AE298" s="1">
        <v>5000</v>
      </c>
      <c r="AF298" s="1">
        <v>5000</v>
      </c>
      <c r="AG298" s="1">
        <v>0</v>
      </c>
      <c r="AH298" s="1">
        <v>0</v>
      </c>
      <c r="AI298" s="1">
        <v>0</v>
      </c>
      <c r="AJ298" s="1">
        <v>0</v>
      </c>
      <c r="AK298" s="1">
        <v>0</v>
      </c>
      <c r="AL298" s="1">
        <f t="shared" si="24"/>
        <v>5000</v>
      </c>
      <c r="AM298" s="1"/>
      <c r="AN298" s="1"/>
      <c r="AO298" s="1">
        <f t="shared" si="22"/>
        <v>0</v>
      </c>
      <c r="AP298" s="1">
        <f t="shared" si="23"/>
        <v>5000</v>
      </c>
      <c r="AQ298" s="1">
        <f t="shared" si="21"/>
        <v>5000</v>
      </c>
    </row>
    <row r="299" spans="1:43" x14ac:dyDescent="0.35">
      <c r="A299" t="s">
        <v>235</v>
      </c>
      <c r="B299" t="s">
        <v>240</v>
      </c>
      <c r="C299" t="s">
        <v>40</v>
      </c>
      <c r="D299" t="s">
        <v>49</v>
      </c>
      <c r="E299">
        <v>3</v>
      </c>
      <c r="F299" t="s">
        <v>174</v>
      </c>
      <c r="G299">
        <v>3.8</v>
      </c>
      <c r="H299" t="s">
        <v>175</v>
      </c>
      <c r="I299" t="s">
        <v>176</v>
      </c>
      <c r="J299" t="s">
        <v>177</v>
      </c>
      <c r="K299" t="s">
        <v>68</v>
      </c>
      <c r="L299" t="s">
        <v>69</v>
      </c>
      <c r="M299" t="s">
        <v>178</v>
      </c>
      <c r="N299" t="s">
        <v>181</v>
      </c>
      <c r="O299">
        <v>5</v>
      </c>
      <c r="P299" t="s">
        <v>56</v>
      </c>
      <c r="Q299">
        <v>55</v>
      </c>
      <c r="R299" t="s">
        <v>182</v>
      </c>
      <c r="S299" t="s">
        <v>179</v>
      </c>
      <c r="T299" t="s">
        <v>183</v>
      </c>
      <c r="U299">
        <v>3000</v>
      </c>
      <c r="V299" t="s">
        <v>51</v>
      </c>
      <c r="W299">
        <v>3100</v>
      </c>
      <c r="X299" t="s">
        <v>111</v>
      </c>
      <c r="Y299">
        <v>3180</v>
      </c>
      <c r="Z299" t="s">
        <v>51</v>
      </c>
      <c r="AA299">
        <v>3181</v>
      </c>
      <c r="AB299" t="s">
        <v>279</v>
      </c>
      <c r="AC299">
        <v>0</v>
      </c>
      <c r="AD299" t="s">
        <v>53</v>
      </c>
      <c r="AE299" s="1">
        <v>30000</v>
      </c>
      <c r="AF299" s="1">
        <v>30000</v>
      </c>
      <c r="AG299" s="1">
        <v>0</v>
      </c>
      <c r="AH299" s="1">
        <v>0</v>
      </c>
      <c r="AI299" s="1">
        <v>0</v>
      </c>
      <c r="AJ299" s="1">
        <v>0</v>
      </c>
      <c r="AK299" s="1">
        <v>0</v>
      </c>
      <c r="AL299" s="1">
        <f t="shared" si="24"/>
        <v>30000</v>
      </c>
      <c r="AM299" s="1"/>
      <c r="AN299" s="1"/>
      <c r="AO299" s="1">
        <f t="shared" si="22"/>
        <v>0</v>
      </c>
      <c r="AP299" s="1">
        <f t="shared" si="23"/>
        <v>30000</v>
      </c>
      <c r="AQ299" s="1">
        <f t="shared" si="21"/>
        <v>30000</v>
      </c>
    </row>
    <row r="300" spans="1:43" x14ac:dyDescent="0.35">
      <c r="A300" t="s">
        <v>235</v>
      </c>
      <c r="B300" t="s">
        <v>240</v>
      </c>
      <c r="C300" t="s">
        <v>40</v>
      </c>
      <c r="D300" t="s">
        <v>49</v>
      </c>
      <c r="E300">
        <v>1</v>
      </c>
      <c r="F300" t="s">
        <v>41</v>
      </c>
      <c r="G300">
        <v>1.3</v>
      </c>
      <c r="H300" t="s">
        <v>42</v>
      </c>
      <c r="I300" t="s">
        <v>43</v>
      </c>
      <c r="J300" t="s">
        <v>44</v>
      </c>
      <c r="K300" t="s">
        <v>68</v>
      </c>
      <c r="L300" t="s">
        <v>69</v>
      </c>
      <c r="M300" t="s">
        <v>70</v>
      </c>
      <c r="N300" t="s">
        <v>76</v>
      </c>
      <c r="O300">
        <v>5</v>
      </c>
      <c r="P300" t="s">
        <v>56</v>
      </c>
      <c r="Q300">
        <v>9</v>
      </c>
      <c r="R300" t="s">
        <v>146</v>
      </c>
      <c r="S300" t="s">
        <v>71</v>
      </c>
      <c r="T300" t="s">
        <v>77</v>
      </c>
      <c r="U300">
        <v>3000</v>
      </c>
      <c r="V300" t="s">
        <v>51</v>
      </c>
      <c r="W300">
        <v>3200</v>
      </c>
      <c r="X300" t="s">
        <v>197</v>
      </c>
      <c r="Y300">
        <v>3220</v>
      </c>
      <c r="Z300" t="s">
        <v>51</v>
      </c>
      <c r="AA300">
        <v>3221</v>
      </c>
      <c r="AB300" t="s">
        <v>325</v>
      </c>
      <c r="AC300">
        <v>0</v>
      </c>
      <c r="AD300" t="s">
        <v>53</v>
      </c>
      <c r="AE300" s="1">
        <v>5819421.5499999998</v>
      </c>
      <c r="AF300" s="1">
        <v>2500000</v>
      </c>
      <c r="AG300" s="1">
        <v>5570444.6900000004</v>
      </c>
      <c r="AH300" s="1">
        <v>5570444.6900000004</v>
      </c>
      <c r="AI300" s="1">
        <v>4235543.18</v>
      </c>
      <c r="AJ300" s="1">
        <v>4161693.84</v>
      </c>
      <c r="AK300" s="1">
        <v>4161693.84</v>
      </c>
      <c r="AL300" s="1">
        <f t="shared" si="24"/>
        <v>248976.8599999994</v>
      </c>
      <c r="AM300" s="1"/>
      <c r="AN300" s="1"/>
      <c r="AO300" s="1">
        <f t="shared" si="22"/>
        <v>0</v>
      </c>
      <c r="AP300" s="1">
        <f t="shared" si="23"/>
        <v>5819421.5499999998</v>
      </c>
      <c r="AQ300" s="1">
        <f t="shared" si="21"/>
        <v>248976.8599999994</v>
      </c>
    </row>
    <row r="301" spans="1:43" x14ac:dyDescent="0.35">
      <c r="A301" t="s">
        <v>235</v>
      </c>
      <c r="B301" t="s">
        <v>240</v>
      </c>
      <c r="C301" t="s">
        <v>40</v>
      </c>
      <c r="D301" t="s">
        <v>49</v>
      </c>
      <c r="E301">
        <v>3</v>
      </c>
      <c r="F301" t="s">
        <v>174</v>
      </c>
      <c r="G301">
        <v>3.8</v>
      </c>
      <c r="H301" t="s">
        <v>175</v>
      </c>
      <c r="I301" t="s">
        <v>176</v>
      </c>
      <c r="J301" t="s">
        <v>177</v>
      </c>
      <c r="K301" t="s">
        <v>68</v>
      </c>
      <c r="L301" t="s">
        <v>69</v>
      </c>
      <c r="M301" t="s">
        <v>178</v>
      </c>
      <c r="N301" t="s">
        <v>181</v>
      </c>
      <c r="O301">
        <v>5</v>
      </c>
      <c r="P301" t="s">
        <v>56</v>
      </c>
      <c r="Q301">
        <v>55</v>
      </c>
      <c r="R301" t="s">
        <v>182</v>
      </c>
      <c r="S301" t="s">
        <v>179</v>
      </c>
      <c r="T301" t="s">
        <v>183</v>
      </c>
      <c r="U301">
        <v>3000</v>
      </c>
      <c r="V301" t="s">
        <v>51</v>
      </c>
      <c r="W301">
        <v>3200</v>
      </c>
      <c r="X301" t="s">
        <v>197</v>
      </c>
      <c r="Y301">
        <v>3230</v>
      </c>
      <c r="Z301" t="s">
        <v>51</v>
      </c>
      <c r="AA301">
        <v>3231</v>
      </c>
      <c r="AB301" t="s">
        <v>583</v>
      </c>
      <c r="AC301">
        <v>0</v>
      </c>
      <c r="AD301" t="s">
        <v>53</v>
      </c>
      <c r="AE301" s="1">
        <v>22915400</v>
      </c>
      <c r="AF301" s="1">
        <v>6900000</v>
      </c>
      <c r="AG301" s="1">
        <v>15150314.880000001</v>
      </c>
      <c r="AH301" s="1">
        <v>15150314.880000001</v>
      </c>
      <c r="AI301" s="1">
        <v>0</v>
      </c>
      <c r="AJ301" s="1">
        <v>0</v>
      </c>
      <c r="AK301" s="1">
        <v>0</v>
      </c>
      <c r="AL301" s="1">
        <f t="shared" si="24"/>
        <v>7765085.1199999992</v>
      </c>
      <c r="AM301" s="1">
        <v>0</v>
      </c>
      <c r="AN301" s="1">
        <v>800000</v>
      </c>
      <c r="AO301" s="1">
        <f t="shared" si="22"/>
        <v>-800000</v>
      </c>
      <c r="AP301" s="1">
        <f t="shared" si="23"/>
        <v>22115400</v>
      </c>
      <c r="AQ301" s="1">
        <f t="shared" si="21"/>
        <v>6965085.1199999992</v>
      </c>
    </row>
    <row r="302" spans="1:43" x14ac:dyDescent="0.35">
      <c r="A302" t="s">
        <v>235</v>
      </c>
      <c r="B302" t="s">
        <v>240</v>
      </c>
      <c r="C302" t="s">
        <v>40</v>
      </c>
      <c r="D302" t="s">
        <v>49</v>
      </c>
      <c r="E302">
        <v>3</v>
      </c>
      <c r="F302" t="s">
        <v>174</v>
      </c>
      <c r="G302">
        <v>3.8</v>
      </c>
      <c r="H302" t="s">
        <v>175</v>
      </c>
      <c r="I302" t="s">
        <v>176</v>
      </c>
      <c r="J302" t="s">
        <v>177</v>
      </c>
      <c r="K302" t="s">
        <v>68</v>
      </c>
      <c r="L302" t="s">
        <v>69</v>
      </c>
      <c r="M302" t="s">
        <v>178</v>
      </c>
      <c r="N302" t="s">
        <v>181</v>
      </c>
      <c r="O302">
        <v>5</v>
      </c>
      <c r="P302" t="s">
        <v>56</v>
      </c>
      <c r="Q302">
        <v>56</v>
      </c>
      <c r="R302" t="s">
        <v>223</v>
      </c>
      <c r="S302" t="s">
        <v>179</v>
      </c>
      <c r="T302" t="s">
        <v>183</v>
      </c>
      <c r="U302">
        <v>3000</v>
      </c>
      <c r="V302" t="s">
        <v>51</v>
      </c>
      <c r="W302">
        <v>3200</v>
      </c>
      <c r="X302" t="s">
        <v>197</v>
      </c>
      <c r="Y302">
        <v>3230</v>
      </c>
      <c r="Z302" t="s">
        <v>51</v>
      </c>
      <c r="AA302">
        <v>3231</v>
      </c>
      <c r="AB302" t="s">
        <v>583</v>
      </c>
      <c r="AC302">
        <v>0</v>
      </c>
      <c r="AD302" t="s">
        <v>53</v>
      </c>
      <c r="AE302" s="1">
        <v>5194000</v>
      </c>
      <c r="AF302" s="1">
        <v>4200000</v>
      </c>
      <c r="AG302" s="1">
        <v>5191046.4000000004</v>
      </c>
      <c r="AH302" s="1">
        <v>5191046.4000000004</v>
      </c>
      <c r="AI302" s="1">
        <v>875521.24</v>
      </c>
      <c r="AJ302" s="1">
        <v>792790.04</v>
      </c>
      <c r="AK302" s="1">
        <v>792790.04</v>
      </c>
      <c r="AL302" s="1">
        <f t="shared" si="24"/>
        <v>2953.5999999996275</v>
      </c>
      <c r="AM302" s="1"/>
      <c r="AN302" s="1"/>
      <c r="AO302" s="1">
        <f t="shared" si="22"/>
        <v>0</v>
      </c>
      <c r="AP302" s="1">
        <f t="shared" si="23"/>
        <v>5194000</v>
      </c>
      <c r="AQ302" s="1">
        <f t="shared" si="21"/>
        <v>2953.5999999996275</v>
      </c>
    </row>
    <row r="303" spans="1:43" x14ac:dyDescent="0.35">
      <c r="A303" t="s">
        <v>184</v>
      </c>
      <c r="B303" t="s">
        <v>192</v>
      </c>
      <c r="C303" t="s">
        <v>134</v>
      </c>
      <c r="D303" t="s">
        <v>49</v>
      </c>
      <c r="E303">
        <v>1</v>
      </c>
      <c r="F303" t="s">
        <v>41</v>
      </c>
      <c r="G303">
        <v>1.3</v>
      </c>
      <c r="H303" t="s">
        <v>42</v>
      </c>
      <c r="I303" t="s">
        <v>43</v>
      </c>
      <c r="J303" t="s">
        <v>44</v>
      </c>
      <c r="K303" t="s">
        <v>68</v>
      </c>
      <c r="L303" t="s">
        <v>69</v>
      </c>
      <c r="M303" t="s">
        <v>70</v>
      </c>
      <c r="N303" t="s">
        <v>76</v>
      </c>
      <c r="O303">
        <v>5</v>
      </c>
      <c r="P303" t="s">
        <v>56</v>
      </c>
      <c r="Q303">
        <v>9</v>
      </c>
      <c r="R303" t="s">
        <v>146</v>
      </c>
      <c r="S303" t="s">
        <v>71</v>
      </c>
      <c r="T303" t="s">
        <v>77</v>
      </c>
      <c r="U303">
        <v>3000</v>
      </c>
      <c r="V303" t="s">
        <v>51</v>
      </c>
      <c r="W303">
        <v>3200</v>
      </c>
      <c r="X303" t="s">
        <v>197</v>
      </c>
      <c r="Y303">
        <v>3250</v>
      </c>
      <c r="Z303" t="s">
        <v>51</v>
      </c>
      <c r="AA303">
        <v>3251</v>
      </c>
      <c r="AB303" t="s">
        <v>198</v>
      </c>
      <c r="AC303">
        <v>0</v>
      </c>
      <c r="AD303" t="s">
        <v>53</v>
      </c>
      <c r="AE303" s="1">
        <v>43800000</v>
      </c>
      <c r="AF303" s="1">
        <v>63000000</v>
      </c>
      <c r="AG303" s="1">
        <v>36184929.439999998</v>
      </c>
      <c r="AH303" s="1">
        <v>36184929.439999998</v>
      </c>
      <c r="AI303" s="1">
        <v>22164430.739999998</v>
      </c>
      <c r="AJ303" s="1">
        <v>22164430.739999998</v>
      </c>
      <c r="AK303" s="1">
        <v>22164430.739999998</v>
      </c>
      <c r="AL303" s="1">
        <f t="shared" si="24"/>
        <v>7615070.5600000024</v>
      </c>
      <c r="AM303" s="1"/>
      <c r="AN303" s="1">
        <v>7615070.5599999996</v>
      </c>
      <c r="AO303" s="1">
        <f t="shared" si="22"/>
        <v>-7615070.5599999996</v>
      </c>
      <c r="AP303" s="1">
        <f t="shared" si="23"/>
        <v>36184929.439999998</v>
      </c>
      <c r="AQ303" s="1">
        <f t="shared" si="21"/>
        <v>0</v>
      </c>
    </row>
    <row r="304" spans="1:43" x14ac:dyDescent="0.35">
      <c r="A304" t="s">
        <v>184</v>
      </c>
      <c r="B304" t="s">
        <v>192</v>
      </c>
      <c r="C304" t="s">
        <v>134</v>
      </c>
      <c r="D304" t="s">
        <v>49</v>
      </c>
      <c r="E304">
        <v>1</v>
      </c>
      <c r="F304" t="s">
        <v>41</v>
      </c>
      <c r="G304">
        <v>1.7</v>
      </c>
      <c r="H304" t="s">
        <v>96</v>
      </c>
      <c r="I304" t="s">
        <v>97</v>
      </c>
      <c r="J304" t="s">
        <v>98</v>
      </c>
      <c r="K304" t="s">
        <v>99</v>
      </c>
      <c r="L304" t="s">
        <v>100</v>
      </c>
      <c r="M304" t="s">
        <v>70</v>
      </c>
      <c r="N304" t="s">
        <v>76</v>
      </c>
      <c r="O304">
        <v>6</v>
      </c>
      <c r="P304" t="s">
        <v>101</v>
      </c>
      <c r="Q304">
        <v>10</v>
      </c>
      <c r="R304" t="s">
        <v>102</v>
      </c>
      <c r="S304" t="s">
        <v>71</v>
      </c>
      <c r="T304" t="s">
        <v>77</v>
      </c>
      <c r="U304">
        <v>3000</v>
      </c>
      <c r="V304" t="s">
        <v>51</v>
      </c>
      <c r="W304">
        <v>3200</v>
      </c>
      <c r="X304" t="s">
        <v>197</v>
      </c>
      <c r="Y304">
        <v>3250</v>
      </c>
      <c r="Z304" t="s">
        <v>51</v>
      </c>
      <c r="AA304">
        <v>3251</v>
      </c>
      <c r="AB304" t="s">
        <v>198</v>
      </c>
      <c r="AC304">
        <v>0</v>
      </c>
      <c r="AD304" t="s">
        <v>53</v>
      </c>
      <c r="AE304" s="1">
        <v>68958396.859999999</v>
      </c>
      <c r="AF304" s="1">
        <v>64000000</v>
      </c>
      <c r="AG304" s="1">
        <v>68958396.859999999</v>
      </c>
      <c r="AH304" s="1">
        <v>68958396.859999999</v>
      </c>
      <c r="AI304" s="1">
        <v>51718797.719999999</v>
      </c>
      <c r="AJ304" s="1">
        <v>40225731.560000002</v>
      </c>
      <c r="AK304" s="1">
        <v>40225731.560000002</v>
      </c>
      <c r="AL304" s="1">
        <f t="shared" si="24"/>
        <v>0</v>
      </c>
      <c r="AM304" s="1"/>
      <c r="AN304" s="1"/>
      <c r="AO304" s="1">
        <f t="shared" si="22"/>
        <v>0</v>
      </c>
      <c r="AP304" s="1">
        <f t="shared" si="23"/>
        <v>68958396.859999999</v>
      </c>
      <c r="AQ304" s="1">
        <f t="shared" si="21"/>
        <v>0</v>
      </c>
    </row>
    <row r="305" spans="1:43" x14ac:dyDescent="0.35">
      <c r="A305" t="s">
        <v>184</v>
      </c>
      <c r="B305" t="s">
        <v>192</v>
      </c>
      <c r="C305" t="s">
        <v>134</v>
      </c>
      <c r="D305" t="s">
        <v>49</v>
      </c>
      <c r="E305">
        <v>1</v>
      </c>
      <c r="F305" t="s">
        <v>41</v>
      </c>
      <c r="G305">
        <v>1.7</v>
      </c>
      <c r="H305" t="s">
        <v>96</v>
      </c>
      <c r="I305" t="s">
        <v>208</v>
      </c>
      <c r="J305" t="s">
        <v>209</v>
      </c>
      <c r="K305" t="s">
        <v>68</v>
      </c>
      <c r="L305" t="s">
        <v>69</v>
      </c>
      <c r="M305" t="s">
        <v>199</v>
      </c>
      <c r="N305" t="s">
        <v>202</v>
      </c>
      <c r="O305">
        <v>6</v>
      </c>
      <c r="P305" t="s">
        <v>101</v>
      </c>
      <c r="Q305">
        <v>23</v>
      </c>
      <c r="R305" t="s">
        <v>211</v>
      </c>
      <c r="S305" t="s">
        <v>210</v>
      </c>
      <c r="T305" t="s">
        <v>212</v>
      </c>
      <c r="U305">
        <v>3000</v>
      </c>
      <c r="V305" t="s">
        <v>51</v>
      </c>
      <c r="W305">
        <v>3200</v>
      </c>
      <c r="X305" t="s">
        <v>197</v>
      </c>
      <c r="Y305">
        <v>3250</v>
      </c>
      <c r="Z305" t="s">
        <v>51</v>
      </c>
      <c r="AA305">
        <v>3251</v>
      </c>
      <c r="AB305" t="s">
        <v>198</v>
      </c>
      <c r="AC305">
        <v>0</v>
      </c>
      <c r="AD305" t="s">
        <v>53</v>
      </c>
      <c r="AE305" s="1">
        <v>7000000</v>
      </c>
      <c r="AF305" s="1">
        <v>7000000</v>
      </c>
      <c r="AG305" s="1">
        <v>6934480</v>
      </c>
      <c r="AH305" s="1">
        <v>6934480</v>
      </c>
      <c r="AI305" s="1">
        <v>6183244.6399999997</v>
      </c>
      <c r="AJ305" s="1">
        <v>5723304.6399999997</v>
      </c>
      <c r="AK305" s="1">
        <v>5723304.6399999997</v>
      </c>
      <c r="AL305" s="1">
        <f t="shared" si="24"/>
        <v>65520</v>
      </c>
      <c r="AM305" s="1"/>
      <c r="AN305" s="1">
        <v>65520</v>
      </c>
      <c r="AO305" s="1">
        <f t="shared" si="22"/>
        <v>-65520</v>
      </c>
      <c r="AP305" s="1">
        <f t="shared" si="23"/>
        <v>6934480</v>
      </c>
      <c r="AQ305" s="1">
        <f t="shared" si="21"/>
        <v>0</v>
      </c>
    </row>
    <row r="306" spans="1:43" x14ac:dyDescent="0.35">
      <c r="A306" t="s">
        <v>235</v>
      </c>
      <c r="B306" t="s">
        <v>240</v>
      </c>
      <c r="C306" t="s">
        <v>40</v>
      </c>
      <c r="D306" t="s">
        <v>49</v>
      </c>
      <c r="E306">
        <v>1</v>
      </c>
      <c r="F306" t="s">
        <v>41</v>
      </c>
      <c r="G306">
        <v>1.3</v>
      </c>
      <c r="H306" t="s">
        <v>42</v>
      </c>
      <c r="I306" t="s">
        <v>43</v>
      </c>
      <c r="J306" t="s">
        <v>44</v>
      </c>
      <c r="K306" t="s">
        <v>68</v>
      </c>
      <c r="L306" t="s">
        <v>69</v>
      </c>
      <c r="M306" t="s">
        <v>70</v>
      </c>
      <c r="N306" t="s">
        <v>76</v>
      </c>
      <c r="O306">
        <v>5</v>
      </c>
      <c r="P306" t="s">
        <v>56</v>
      </c>
      <c r="Q306">
        <v>9</v>
      </c>
      <c r="R306" t="s">
        <v>146</v>
      </c>
      <c r="S306" t="s">
        <v>71</v>
      </c>
      <c r="T306" t="s">
        <v>77</v>
      </c>
      <c r="U306">
        <v>3000</v>
      </c>
      <c r="V306" t="s">
        <v>51</v>
      </c>
      <c r="W306">
        <v>3200</v>
      </c>
      <c r="X306" t="s">
        <v>197</v>
      </c>
      <c r="Y306">
        <v>3250</v>
      </c>
      <c r="Z306" t="s">
        <v>51</v>
      </c>
      <c r="AA306">
        <v>3251</v>
      </c>
      <c r="AB306" t="s">
        <v>198</v>
      </c>
      <c r="AC306">
        <v>0</v>
      </c>
      <c r="AD306" t="s">
        <v>53</v>
      </c>
      <c r="AE306" s="1">
        <v>0</v>
      </c>
      <c r="AF306" s="1">
        <v>0</v>
      </c>
      <c r="AG306" s="1">
        <v>0</v>
      </c>
      <c r="AH306" s="1">
        <v>0</v>
      </c>
      <c r="AI306" s="1">
        <v>0</v>
      </c>
      <c r="AJ306" s="1">
        <v>0</v>
      </c>
      <c r="AK306" s="1">
        <v>0</v>
      </c>
      <c r="AL306" s="1">
        <f t="shared" si="24"/>
        <v>0</v>
      </c>
      <c r="AM306" s="1">
        <v>2000000</v>
      </c>
      <c r="AN306" s="1">
        <v>0</v>
      </c>
      <c r="AO306" s="1">
        <f t="shared" si="22"/>
        <v>2000000</v>
      </c>
      <c r="AP306" s="1">
        <f t="shared" si="23"/>
        <v>2000000</v>
      </c>
      <c r="AQ306" s="1">
        <f t="shared" si="21"/>
        <v>2000000</v>
      </c>
    </row>
    <row r="307" spans="1:43" x14ac:dyDescent="0.35">
      <c r="A307" t="s">
        <v>235</v>
      </c>
      <c r="B307" t="s">
        <v>240</v>
      </c>
      <c r="C307" t="s">
        <v>40</v>
      </c>
      <c r="D307" t="s">
        <v>49</v>
      </c>
      <c r="E307">
        <v>1</v>
      </c>
      <c r="F307" t="s">
        <v>41</v>
      </c>
      <c r="G307">
        <v>1.3</v>
      </c>
      <c r="H307" t="s">
        <v>42</v>
      </c>
      <c r="I307" t="s">
        <v>43</v>
      </c>
      <c r="J307" t="s">
        <v>44</v>
      </c>
      <c r="K307" t="s">
        <v>68</v>
      </c>
      <c r="L307" t="s">
        <v>69</v>
      </c>
      <c r="M307" t="s">
        <v>70</v>
      </c>
      <c r="N307" t="s">
        <v>76</v>
      </c>
      <c r="O307">
        <v>5</v>
      </c>
      <c r="P307" t="s">
        <v>56</v>
      </c>
      <c r="Q307">
        <v>9</v>
      </c>
      <c r="R307" t="s">
        <v>146</v>
      </c>
      <c r="S307" t="s">
        <v>71</v>
      </c>
      <c r="T307" t="s">
        <v>77</v>
      </c>
      <c r="U307">
        <v>3000</v>
      </c>
      <c r="V307" t="s">
        <v>51</v>
      </c>
      <c r="W307">
        <v>3200</v>
      </c>
      <c r="X307" t="s">
        <v>197</v>
      </c>
      <c r="Y307">
        <v>3260</v>
      </c>
      <c r="Z307" t="s">
        <v>51</v>
      </c>
      <c r="AA307">
        <v>3261</v>
      </c>
      <c r="AB307" t="s">
        <v>326</v>
      </c>
      <c r="AC307">
        <v>0</v>
      </c>
      <c r="AD307" t="s">
        <v>53</v>
      </c>
      <c r="AE307" s="1">
        <v>79100000</v>
      </c>
      <c r="AF307" s="1">
        <v>0</v>
      </c>
      <c r="AG307" s="1">
        <v>79083735.439999998</v>
      </c>
      <c r="AH307" s="1">
        <v>79083735.439999998</v>
      </c>
      <c r="AI307" s="1">
        <v>47890092.740000002</v>
      </c>
      <c r="AJ307" s="1">
        <v>45425261.350000001</v>
      </c>
      <c r="AK307" s="1">
        <v>45425261.350000001</v>
      </c>
      <c r="AL307" s="1">
        <f t="shared" si="24"/>
        <v>16264.560000002384</v>
      </c>
      <c r="AM307" s="1"/>
      <c r="AN307" s="1"/>
      <c r="AO307" s="1">
        <f t="shared" si="22"/>
        <v>0</v>
      </c>
      <c r="AP307" s="1">
        <f t="shared" si="23"/>
        <v>79100000</v>
      </c>
      <c r="AQ307" s="1">
        <f t="shared" si="21"/>
        <v>16264.560000002384</v>
      </c>
    </row>
    <row r="308" spans="1:43" x14ac:dyDescent="0.35">
      <c r="A308" t="s">
        <v>235</v>
      </c>
      <c r="B308" t="s">
        <v>240</v>
      </c>
      <c r="C308" t="s">
        <v>40</v>
      </c>
      <c r="D308" t="s">
        <v>49</v>
      </c>
      <c r="E308">
        <v>1</v>
      </c>
      <c r="F308" t="s">
        <v>41</v>
      </c>
      <c r="G308">
        <v>1.3</v>
      </c>
      <c r="H308" t="s">
        <v>42</v>
      </c>
      <c r="I308" t="s">
        <v>43</v>
      </c>
      <c r="J308" t="s">
        <v>44</v>
      </c>
      <c r="K308" t="s">
        <v>68</v>
      </c>
      <c r="L308" t="s">
        <v>69</v>
      </c>
      <c r="M308" t="s">
        <v>119</v>
      </c>
      <c r="N308" t="s">
        <v>121</v>
      </c>
      <c r="O308">
        <v>2</v>
      </c>
      <c r="P308" t="s">
        <v>122</v>
      </c>
      <c r="Q308">
        <v>25</v>
      </c>
      <c r="R308" t="s">
        <v>368</v>
      </c>
      <c r="S308" t="s">
        <v>367</v>
      </c>
      <c r="T308" t="s">
        <v>369</v>
      </c>
      <c r="U308">
        <v>3000</v>
      </c>
      <c r="V308" t="s">
        <v>51</v>
      </c>
      <c r="W308">
        <v>3200</v>
      </c>
      <c r="X308" t="s">
        <v>197</v>
      </c>
      <c r="Y308">
        <v>3260</v>
      </c>
      <c r="Z308" t="s">
        <v>51</v>
      </c>
      <c r="AA308">
        <v>3261</v>
      </c>
      <c r="AB308" t="s">
        <v>326</v>
      </c>
      <c r="AC308">
        <v>0</v>
      </c>
      <c r="AD308" t="s">
        <v>53</v>
      </c>
      <c r="AE308" s="1">
        <v>0</v>
      </c>
      <c r="AF308" s="1">
        <v>20000000</v>
      </c>
      <c r="AG308" s="1">
        <v>0</v>
      </c>
      <c r="AH308" s="1">
        <v>0</v>
      </c>
      <c r="AI308" s="1">
        <v>0</v>
      </c>
      <c r="AJ308" s="1">
        <v>0</v>
      </c>
      <c r="AK308" s="1">
        <v>0</v>
      </c>
      <c r="AL308" s="1">
        <f t="shared" si="24"/>
        <v>0</v>
      </c>
      <c r="AM308" s="1"/>
      <c r="AN308" s="1"/>
      <c r="AO308" s="1">
        <f t="shared" si="22"/>
        <v>0</v>
      </c>
      <c r="AP308" s="1">
        <f t="shared" si="23"/>
        <v>0</v>
      </c>
      <c r="AQ308" s="1">
        <f t="shared" si="21"/>
        <v>0</v>
      </c>
    </row>
    <row r="309" spans="1:43" x14ac:dyDescent="0.35">
      <c r="A309" t="s">
        <v>235</v>
      </c>
      <c r="B309" t="s">
        <v>240</v>
      </c>
      <c r="C309" t="s">
        <v>40</v>
      </c>
      <c r="D309" t="s">
        <v>49</v>
      </c>
      <c r="E309">
        <v>2</v>
      </c>
      <c r="F309" t="s">
        <v>105</v>
      </c>
      <c r="G309">
        <v>2.2000000000000002</v>
      </c>
      <c r="H309" t="s">
        <v>106</v>
      </c>
      <c r="I309" t="s">
        <v>107</v>
      </c>
      <c r="J309" t="s">
        <v>108</v>
      </c>
      <c r="K309" t="s">
        <v>68</v>
      </c>
      <c r="L309" t="s">
        <v>69</v>
      </c>
      <c r="M309" t="s">
        <v>119</v>
      </c>
      <c r="N309" t="s">
        <v>121</v>
      </c>
      <c r="O309">
        <v>1</v>
      </c>
      <c r="P309" t="s">
        <v>114</v>
      </c>
      <c r="Q309">
        <v>29</v>
      </c>
      <c r="R309" t="s">
        <v>115</v>
      </c>
      <c r="S309" t="s">
        <v>131</v>
      </c>
      <c r="T309" t="s">
        <v>132</v>
      </c>
      <c r="U309">
        <v>3000</v>
      </c>
      <c r="V309" t="s">
        <v>51</v>
      </c>
      <c r="W309">
        <v>3200</v>
      </c>
      <c r="X309" t="s">
        <v>197</v>
      </c>
      <c r="Y309">
        <v>3260</v>
      </c>
      <c r="Z309" t="s">
        <v>51</v>
      </c>
      <c r="AA309">
        <v>3261</v>
      </c>
      <c r="AB309" t="s">
        <v>326</v>
      </c>
      <c r="AC309">
        <v>0</v>
      </c>
      <c r="AD309" t="s">
        <v>53</v>
      </c>
      <c r="AE309" s="1">
        <v>45922462.799999997</v>
      </c>
      <c r="AF309" s="1">
        <v>50000000</v>
      </c>
      <c r="AG309" s="1">
        <v>45922462.799999997</v>
      </c>
      <c r="AH309" s="1">
        <v>45922462.799999997</v>
      </c>
      <c r="AI309" s="1">
        <v>45922462.799999997</v>
      </c>
      <c r="AJ309" s="1">
        <v>45922462.799999997</v>
      </c>
      <c r="AK309" s="1">
        <v>45922462.799999997</v>
      </c>
      <c r="AL309" s="1">
        <f t="shared" si="24"/>
        <v>0</v>
      </c>
      <c r="AM309" s="1"/>
      <c r="AN309" s="1"/>
      <c r="AO309" s="1">
        <f t="shared" si="22"/>
        <v>0</v>
      </c>
      <c r="AP309" s="1">
        <f t="shared" si="23"/>
        <v>45922462.799999997</v>
      </c>
      <c r="AQ309" s="1">
        <f t="shared" si="21"/>
        <v>0</v>
      </c>
    </row>
    <row r="310" spans="1:43" x14ac:dyDescent="0.35">
      <c r="A310" t="s">
        <v>235</v>
      </c>
      <c r="B310" t="s">
        <v>240</v>
      </c>
      <c r="C310" t="s">
        <v>40</v>
      </c>
      <c r="D310" t="s">
        <v>49</v>
      </c>
      <c r="E310">
        <v>2</v>
      </c>
      <c r="F310" t="s">
        <v>105</v>
      </c>
      <c r="G310">
        <v>2.2000000000000002</v>
      </c>
      <c r="H310" t="s">
        <v>106</v>
      </c>
      <c r="I310" t="s">
        <v>107</v>
      </c>
      <c r="J310" t="s">
        <v>108</v>
      </c>
      <c r="K310" t="s">
        <v>68</v>
      </c>
      <c r="L310" t="s">
        <v>69</v>
      </c>
      <c r="M310" t="s">
        <v>109</v>
      </c>
      <c r="N310" t="s">
        <v>113</v>
      </c>
      <c r="O310">
        <v>1</v>
      </c>
      <c r="P310" t="s">
        <v>114</v>
      </c>
      <c r="Q310">
        <v>63</v>
      </c>
      <c r="R310" t="s">
        <v>416</v>
      </c>
      <c r="S310" t="s">
        <v>414</v>
      </c>
      <c r="T310" t="s">
        <v>417</v>
      </c>
      <c r="U310">
        <v>3000</v>
      </c>
      <c r="V310" t="s">
        <v>51</v>
      </c>
      <c r="W310">
        <v>3200</v>
      </c>
      <c r="X310" t="s">
        <v>197</v>
      </c>
      <c r="Y310">
        <v>3260</v>
      </c>
      <c r="Z310" t="s">
        <v>51</v>
      </c>
      <c r="AA310">
        <v>3261</v>
      </c>
      <c r="AB310" t="s">
        <v>326</v>
      </c>
      <c r="AC310">
        <v>0</v>
      </c>
      <c r="AD310" t="s">
        <v>53</v>
      </c>
      <c r="AE310" s="1">
        <v>5321000</v>
      </c>
      <c r="AF310" s="1">
        <v>0</v>
      </c>
      <c r="AG310" s="1">
        <v>5321000</v>
      </c>
      <c r="AH310" s="1">
        <v>0</v>
      </c>
      <c r="AI310" s="1">
        <v>0</v>
      </c>
      <c r="AJ310" s="1">
        <v>0</v>
      </c>
      <c r="AK310" s="1">
        <v>0</v>
      </c>
      <c r="AL310" s="1">
        <f t="shared" si="24"/>
        <v>0</v>
      </c>
      <c r="AM310" s="1"/>
      <c r="AN310" s="1"/>
      <c r="AO310" s="1">
        <f t="shared" si="22"/>
        <v>0</v>
      </c>
      <c r="AP310" s="1">
        <f t="shared" si="23"/>
        <v>5321000</v>
      </c>
      <c r="AQ310" s="1">
        <f t="shared" si="21"/>
        <v>0</v>
      </c>
    </row>
    <row r="311" spans="1:43" x14ac:dyDescent="0.35">
      <c r="A311" t="s">
        <v>235</v>
      </c>
      <c r="B311" t="s">
        <v>240</v>
      </c>
      <c r="C311" t="s">
        <v>40</v>
      </c>
      <c r="D311" t="s">
        <v>49</v>
      </c>
      <c r="E311">
        <v>2</v>
      </c>
      <c r="F311" t="s">
        <v>105</v>
      </c>
      <c r="G311">
        <v>2.2000000000000002</v>
      </c>
      <c r="H311" t="s">
        <v>106</v>
      </c>
      <c r="I311" t="s">
        <v>107</v>
      </c>
      <c r="J311" t="s">
        <v>108</v>
      </c>
      <c r="K311" t="s">
        <v>68</v>
      </c>
      <c r="L311" t="s">
        <v>69</v>
      </c>
      <c r="M311" t="s">
        <v>109</v>
      </c>
      <c r="N311" t="s">
        <v>113</v>
      </c>
      <c r="O311">
        <v>1</v>
      </c>
      <c r="P311" t="s">
        <v>114</v>
      </c>
      <c r="Q311">
        <v>68</v>
      </c>
      <c r="R311" t="s">
        <v>115</v>
      </c>
      <c r="S311" t="s">
        <v>110</v>
      </c>
      <c r="T311" t="s">
        <v>116</v>
      </c>
      <c r="U311">
        <v>3000</v>
      </c>
      <c r="V311" t="s">
        <v>51</v>
      </c>
      <c r="W311">
        <v>3200</v>
      </c>
      <c r="X311" t="s">
        <v>197</v>
      </c>
      <c r="Y311">
        <v>3260</v>
      </c>
      <c r="Z311" t="s">
        <v>51</v>
      </c>
      <c r="AA311">
        <v>3261</v>
      </c>
      <c r="AB311" t="s">
        <v>326</v>
      </c>
      <c r="AC311">
        <v>0</v>
      </c>
      <c r="AD311" t="s">
        <v>53</v>
      </c>
      <c r="AE311" s="1">
        <v>38077537.200000003</v>
      </c>
      <c r="AF311" s="1">
        <v>0</v>
      </c>
      <c r="AG311" s="1">
        <v>22608319.600000001</v>
      </c>
      <c r="AH311" s="1">
        <v>8646141.1999999993</v>
      </c>
      <c r="AI311" s="1">
        <v>8646141.1999999993</v>
      </c>
      <c r="AJ311" s="1">
        <v>3683197.2</v>
      </c>
      <c r="AK311" s="1">
        <v>3683197.2</v>
      </c>
      <c r="AL311" s="1">
        <f t="shared" si="24"/>
        <v>15469217.600000001</v>
      </c>
      <c r="AM311" s="1"/>
      <c r="AN311" s="1"/>
      <c r="AO311" s="1">
        <f t="shared" si="22"/>
        <v>0</v>
      </c>
      <c r="AP311" s="1">
        <f t="shared" si="23"/>
        <v>38077537.200000003</v>
      </c>
      <c r="AQ311" s="1">
        <f t="shared" si="21"/>
        <v>15469217.600000001</v>
      </c>
    </row>
    <row r="312" spans="1:43" x14ac:dyDescent="0.35">
      <c r="A312" t="s">
        <v>235</v>
      </c>
      <c r="B312" t="s">
        <v>240</v>
      </c>
      <c r="C312" t="s">
        <v>40</v>
      </c>
      <c r="D312" t="s">
        <v>49</v>
      </c>
      <c r="E312">
        <v>3</v>
      </c>
      <c r="F312" t="s">
        <v>174</v>
      </c>
      <c r="G312">
        <v>3.7</v>
      </c>
      <c r="H312" t="s">
        <v>560</v>
      </c>
      <c r="I312" t="s">
        <v>561</v>
      </c>
      <c r="J312" t="s">
        <v>560</v>
      </c>
      <c r="K312" t="s">
        <v>68</v>
      </c>
      <c r="L312" t="s">
        <v>69</v>
      </c>
      <c r="M312" t="s">
        <v>530</v>
      </c>
      <c r="N312" t="s">
        <v>532</v>
      </c>
      <c r="O312">
        <v>7</v>
      </c>
      <c r="P312" t="s">
        <v>533</v>
      </c>
      <c r="Q312">
        <v>53</v>
      </c>
      <c r="R312" t="s">
        <v>564</v>
      </c>
      <c r="S312" t="s">
        <v>562</v>
      </c>
      <c r="T312" t="s">
        <v>565</v>
      </c>
      <c r="U312">
        <v>3000</v>
      </c>
      <c r="V312" t="s">
        <v>51</v>
      </c>
      <c r="W312">
        <v>3200</v>
      </c>
      <c r="X312" t="s">
        <v>197</v>
      </c>
      <c r="Y312">
        <v>3260</v>
      </c>
      <c r="Z312" t="s">
        <v>51</v>
      </c>
      <c r="AA312">
        <v>3261</v>
      </c>
      <c r="AB312" t="s">
        <v>326</v>
      </c>
      <c r="AC312">
        <v>8</v>
      </c>
      <c r="AD312" t="s">
        <v>568</v>
      </c>
      <c r="AE312" s="1">
        <v>556568</v>
      </c>
      <c r="AF312" s="1">
        <v>600000</v>
      </c>
      <c r="AG312" s="1">
        <v>556568</v>
      </c>
      <c r="AH312" s="1">
        <v>556568</v>
      </c>
      <c r="AI312" s="1">
        <v>556568</v>
      </c>
      <c r="AJ312" s="1">
        <v>556568</v>
      </c>
      <c r="AK312" s="1">
        <v>556568</v>
      </c>
      <c r="AL312" s="1">
        <f t="shared" si="24"/>
        <v>0</v>
      </c>
      <c r="AM312" s="1"/>
      <c r="AN312" s="1"/>
      <c r="AO312" s="1">
        <f t="shared" si="22"/>
        <v>0</v>
      </c>
      <c r="AP312" s="1">
        <f t="shared" si="23"/>
        <v>556568</v>
      </c>
      <c r="AQ312" s="1">
        <f t="shared" si="21"/>
        <v>0</v>
      </c>
    </row>
    <row r="313" spans="1:43" x14ac:dyDescent="0.35">
      <c r="A313" t="s">
        <v>235</v>
      </c>
      <c r="B313" t="s">
        <v>240</v>
      </c>
      <c r="C313" t="s">
        <v>40</v>
      </c>
      <c r="D313" t="s">
        <v>49</v>
      </c>
      <c r="E313">
        <v>1</v>
      </c>
      <c r="F313" t="s">
        <v>41</v>
      </c>
      <c r="G313">
        <v>1.3</v>
      </c>
      <c r="H313" t="s">
        <v>42</v>
      </c>
      <c r="I313" t="s">
        <v>43</v>
      </c>
      <c r="J313" t="s">
        <v>44</v>
      </c>
      <c r="K313" t="s">
        <v>45</v>
      </c>
      <c r="L313" t="s">
        <v>46</v>
      </c>
      <c r="M313" t="s">
        <v>47</v>
      </c>
      <c r="N313" t="s">
        <v>55</v>
      </c>
      <c r="O313">
        <v>5</v>
      </c>
      <c r="P313" t="s">
        <v>56</v>
      </c>
      <c r="Q313">
        <v>5</v>
      </c>
      <c r="R313" t="s">
        <v>253</v>
      </c>
      <c r="S313" t="s">
        <v>252</v>
      </c>
      <c r="T313" t="s">
        <v>254</v>
      </c>
      <c r="U313">
        <v>3000</v>
      </c>
      <c r="V313" t="s">
        <v>51</v>
      </c>
      <c r="W313">
        <v>3200</v>
      </c>
      <c r="X313" t="s">
        <v>197</v>
      </c>
      <c r="Y313">
        <v>3270</v>
      </c>
      <c r="Z313" t="s">
        <v>51</v>
      </c>
      <c r="AA313">
        <v>3271</v>
      </c>
      <c r="AB313" t="s">
        <v>280</v>
      </c>
      <c r="AC313">
        <v>0</v>
      </c>
      <c r="AD313" t="s">
        <v>53</v>
      </c>
      <c r="AE313" s="1">
        <v>410000</v>
      </c>
      <c r="AF313" s="1">
        <v>410000</v>
      </c>
      <c r="AG313" s="1">
        <v>0</v>
      </c>
      <c r="AH313" s="1">
        <v>0</v>
      </c>
      <c r="AI313" s="1">
        <v>0</v>
      </c>
      <c r="AJ313" s="1">
        <v>0</v>
      </c>
      <c r="AK313" s="1">
        <v>0</v>
      </c>
      <c r="AL313" s="1">
        <f t="shared" si="24"/>
        <v>410000</v>
      </c>
      <c r="AM313" s="1"/>
      <c r="AN313" s="1"/>
      <c r="AO313" s="1">
        <f t="shared" si="22"/>
        <v>0</v>
      </c>
      <c r="AP313" s="1">
        <f t="shared" si="23"/>
        <v>410000</v>
      </c>
      <c r="AQ313" s="1">
        <f t="shared" si="21"/>
        <v>410000</v>
      </c>
    </row>
    <row r="314" spans="1:43" x14ac:dyDescent="0.35">
      <c r="A314" t="s">
        <v>235</v>
      </c>
      <c r="B314" t="s">
        <v>240</v>
      </c>
      <c r="C314" t="s">
        <v>40</v>
      </c>
      <c r="D314" t="s">
        <v>49</v>
      </c>
      <c r="E314">
        <v>1</v>
      </c>
      <c r="F314" t="s">
        <v>41</v>
      </c>
      <c r="G314">
        <v>1.3</v>
      </c>
      <c r="H314" t="s">
        <v>42</v>
      </c>
      <c r="I314" t="s">
        <v>43</v>
      </c>
      <c r="J314" t="s">
        <v>44</v>
      </c>
      <c r="K314" t="s">
        <v>45</v>
      </c>
      <c r="L314" t="s">
        <v>46</v>
      </c>
      <c r="M314" t="s">
        <v>47</v>
      </c>
      <c r="N314" t="s">
        <v>55</v>
      </c>
      <c r="O314">
        <v>5</v>
      </c>
      <c r="P314" t="s">
        <v>56</v>
      </c>
      <c r="Q314">
        <v>5</v>
      </c>
      <c r="R314" t="s">
        <v>253</v>
      </c>
      <c r="S314" t="s">
        <v>252</v>
      </c>
      <c r="T314" t="s">
        <v>254</v>
      </c>
      <c r="U314">
        <v>3000</v>
      </c>
      <c r="V314" t="s">
        <v>51</v>
      </c>
      <c r="W314">
        <v>3200</v>
      </c>
      <c r="X314" t="s">
        <v>197</v>
      </c>
      <c r="Y314">
        <v>3290</v>
      </c>
      <c r="Z314" t="s">
        <v>51</v>
      </c>
      <c r="AA314">
        <v>3291</v>
      </c>
      <c r="AB314" t="s">
        <v>281</v>
      </c>
      <c r="AC314">
        <v>0</v>
      </c>
      <c r="AD314" t="s">
        <v>53</v>
      </c>
      <c r="AE314" s="1">
        <v>95490.8</v>
      </c>
      <c r="AF314" s="1">
        <v>140000</v>
      </c>
      <c r="AG314" s="1">
        <v>0</v>
      </c>
      <c r="AH314" s="1">
        <v>0</v>
      </c>
      <c r="AI314" s="1">
        <v>0</v>
      </c>
      <c r="AJ314" s="1">
        <v>0</v>
      </c>
      <c r="AK314" s="1">
        <v>0</v>
      </c>
      <c r="AL314" s="1">
        <f t="shared" si="24"/>
        <v>95490.8</v>
      </c>
      <c r="AM314" s="1"/>
      <c r="AN314" s="1"/>
      <c r="AO314" s="1">
        <f t="shared" si="22"/>
        <v>0</v>
      </c>
      <c r="AP314" s="1">
        <f t="shared" si="23"/>
        <v>95490.8</v>
      </c>
      <c r="AQ314" s="1">
        <f t="shared" si="21"/>
        <v>95490.8</v>
      </c>
    </row>
    <row r="315" spans="1:43" x14ac:dyDescent="0.35">
      <c r="A315" t="s">
        <v>235</v>
      </c>
      <c r="B315" t="s">
        <v>240</v>
      </c>
      <c r="C315" t="s">
        <v>40</v>
      </c>
      <c r="D315" t="s">
        <v>49</v>
      </c>
      <c r="E315">
        <v>1</v>
      </c>
      <c r="F315" t="s">
        <v>41</v>
      </c>
      <c r="G315">
        <v>1.3</v>
      </c>
      <c r="H315" t="s">
        <v>42</v>
      </c>
      <c r="I315" t="s">
        <v>43</v>
      </c>
      <c r="J315" t="s">
        <v>44</v>
      </c>
      <c r="K315" t="s">
        <v>68</v>
      </c>
      <c r="L315" t="s">
        <v>69</v>
      </c>
      <c r="M315" t="s">
        <v>70</v>
      </c>
      <c r="N315" t="s">
        <v>76</v>
      </c>
      <c r="O315">
        <v>5</v>
      </c>
      <c r="P315" t="s">
        <v>56</v>
      </c>
      <c r="Q315">
        <v>9</v>
      </c>
      <c r="R315" t="s">
        <v>146</v>
      </c>
      <c r="S315" t="s">
        <v>71</v>
      </c>
      <c r="T315" t="s">
        <v>77</v>
      </c>
      <c r="U315">
        <v>3000</v>
      </c>
      <c r="V315" t="s">
        <v>51</v>
      </c>
      <c r="W315">
        <v>3200</v>
      </c>
      <c r="X315" t="s">
        <v>197</v>
      </c>
      <c r="Y315">
        <v>3290</v>
      </c>
      <c r="Z315" t="s">
        <v>51</v>
      </c>
      <c r="AA315">
        <v>3291</v>
      </c>
      <c r="AB315" t="s">
        <v>281</v>
      </c>
      <c r="AC315">
        <v>0</v>
      </c>
      <c r="AD315" t="s">
        <v>53</v>
      </c>
      <c r="AE315" s="1">
        <v>22330</v>
      </c>
      <c r="AF315" s="1">
        <v>0</v>
      </c>
      <c r="AG315" s="1">
        <v>22330</v>
      </c>
      <c r="AH315" s="1">
        <v>22330</v>
      </c>
      <c r="AI315" s="1">
        <v>0</v>
      </c>
      <c r="AJ315" s="1">
        <v>0</v>
      </c>
      <c r="AK315" s="1">
        <v>0</v>
      </c>
      <c r="AL315" s="1">
        <f t="shared" si="24"/>
        <v>0</v>
      </c>
      <c r="AM315" s="1"/>
      <c r="AN315" s="1"/>
      <c r="AO315" s="1">
        <f t="shared" si="22"/>
        <v>0</v>
      </c>
      <c r="AP315" s="1">
        <f t="shared" si="23"/>
        <v>22330</v>
      </c>
      <c r="AQ315" s="1">
        <f t="shared" si="21"/>
        <v>0</v>
      </c>
    </row>
    <row r="316" spans="1:43" x14ac:dyDescent="0.35">
      <c r="A316" t="s">
        <v>235</v>
      </c>
      <c r="B316" t="s">
        <v>240</v>
      </c>
      <c r="C316" t="s">
        <v>40</v>
      </c>
      <c r="D316" t="s">
        <v>49</v>
      </c>
      <c r="E316">
        <v>1</v>
      </c>
      <c r="F316" t="s">
        <v>41</v>
      </c>
      <c r="G316">
        <v>1.3</v>
      </c>
      <c r="H316" t="s">
        <v>42</v>
      </c>
      <c r="I316" t="s">
        <v>43</v>
      </c>
      <c r="J316" t="s">
        <v>44</v>
      </c>
      <c r="K316" t="s">
        <v>68</v>
      </c>
      <c r="L316" t="s">
        <v>69</v>
      </c>
      <c r="M316" t="s">
        <v>153</v>
      </c>
      <c r="N316" t="s">
        <v>157</v>
      </c>
      <c r="O316">
        <v>5</v>
      </c>
      <c r="P316" t="s">
        <v>56</v>
      </c>
      <c r="Q316">
        <v>16</v>
      </c>
      <c r="R316" t="s">
        <v>356</v>
      </c>
      <c r="S316" t="s">
        <v>355</v>
      </c>
      <c r="T316" t="s">
        <v>357</v>
      </c>
      <c r="U316">
        <v>3000</v>
      </c>
      <c r="V316" t="s">
        <v>51</v>
      </c>
      <c r="W316">
        <v>3200</v>
      </c>
      <c r="X316" t="s">
        <v>197</v>
      </c>
      <c r="Y316">
        <v>3290</v>
      </c>
      <c r="Z316" t="s">
        <v>51</v>
      </c>
      <c r="AA316">
        <v>3291</v>
      </c>
      <c r="AB316" t="s">
        <v>281</v>
      </c>
      <c r="AC316">
        <v>0</v>
      </c>
      <c r="AD316" t="s">
        <v>53</v>
      </c>
      <c r="AE316" s="1">
        <v>944179.19999999995</v>
      </c>
      <c r="AF316" s="1">
        <v>500000</v>
      </c>
      <c r="AG316" s="1">
        <v>870665.86</v>
      </c>
      <c r="AH316" s="1">
        <v>206944.41</v>
      </c>
      <c r="AI316" s="1">
        <v>46400</v>
      </c>
      <c r="AJ316" s="1">
        <v>46400</v>
      </c>
      <c r="AK316" s="1">
        <v>46400</v>
      </c>
      <c r="AL316" s="1">
        <f t="shared" si="24"/>
        <v>73513.339999999967</v>
      </c>
      <c r="AM316" s="1">
        <v>100000</v>
      </c>
      <c r="AN316" s="1">
        <v>0</v>
      </c>
      <c r="AO316" s="1">
        <f t="shared" si="22"/>
        <v>100000</v>
      </c>
      <c r="AP316" s="1">
        <f t="shared" si="23"/>
        <v>1044179.2</v>
      </c>
      <c r="AQ316" s="1">
        <f t="shared" si="21"/>
        <v>173513.33999999997</v>
      </c>
    </row>
    <row r="317" spans="1:43" x14ac:dyDescent="0.35">
      <c r="A317" t="s">
        <v>235</v>
      </c>
      <c r="B317" t="s">
        <v>240</v>
      </c>
      <c r="C317" t="s">
        <v>40</v>
      </c>
      <c r="D317" t="s">
        <v>49</v>
      </c>
      <c r="E317">
        <v>1</v>
      </c>
      <c r="F317" t="s">
        <v>41</v>
      </c>
      <c r="G317">
        <v>1.3</v>
      </c>
      <c r="H317" t="s">
        <v>42</v>
      </c>
      <c r="I317" t="s">
        <v>43</v>
      </c>
      <c r="J317" t="s">
        <v>44</v>
      </c>
      <c r="K317" t="s">
        <v>68</v>
      </c>
      <c r="L317" t="s">
        <v>69</v>
      </c>
      <c r="M317" t="s">
        <v>119</v>
      </c>
      <c r="N317" t="s">
        <v>121</v>
      </c>
      <c r="O317">
        <v>2</v>
      </c>
      <c r="P317" t="s">
        <v>122</v>
      </c>
      <c r="Q317">
        <v>25</v>
      </c>
      <c r="R317" t="s">
        <v>368</v>
      </c>
      <c r="S317" t="s">
        <v>367</v>
      </c>
      <c r="T317" t="s">
        <v>369</v>
      </c>
      <c r="U317">
        <v>3000</v>
      </c>
      <c r="V317" t="s">
        <v>51</v>
      </c>
      <c r="W317">
        <v>3200</v>
      </c>
      <c r="X317" t="s">
        <v>197</v>
      </c>
      <c r="Y317">
        <v>3290</v>
      </c>
      <c r="Z317" t="s">
        <v>51</v>
      </c>
      <c r="AA317">
        <v>3291</v>
      </c>
      <c r="AB317" t="s">
        <v>281</v>
      </c>
      <c r="AC317">
        <v>0</v>
      </c>
      <c r="AD317" t="s">
        <v>53</v>
      </c>
      <c r="AE317" s="1">
        <v>54218.26</v>
      </c>
      <c r="AF317" s="1">
        <v>0</v>
      </c>
      <c r="AG317" s="1">
        <v>54218.26</v>
      </c>
      <c r="AH317" s="1">
        <v>0</v>
      </c>
      <c r="AI317" s="1">
        <v>0</v>
      </c>
      <c r="AJ317" s="1">
        <v>0</v>
      </c>
      <c r="AK317" s="1">
        <v>0</v>
      </c>
      <c r="AL317" s="1">
        <f t="shared" si="24"/>
        <v>0</v>
      </c>
      <c r="AM317" s="1">
        <v>3245114.9</v>
      </c>
      <c r="AN317" s="1">
        <v>0</v>
      </c>
      <c r="AO317" s="1">
        <f t="shared" si="22"/>
        <v>3245114.9</v>
      </c>
      <c r="AP317" s="1">
        <f t="shared" si="23"/>
        <v>3299333.1599999997</v>
      </c>
      <c r="AQ317" s="1">
        <f t="shared" si="21"/>
        <v>3245114.9</v>
      </c>
    </row>
    <row r="318" spans="1:43" x14ac:dyDescent="0.35">
      <c r="A318" t="s">
        <v>235</v>
      </c>
      <c r="B318" t="s">
        <v>240</v>
      </c>
      <c r="C318" t="s">
        <v>40</v>
      </c>
      <c r="D318" t="s">
        <v>49</v>
      </c>
      <c r="E318">
        <v>2</v>
      </c>
      <c r="F318" t="s">
        <v>105</v>
      </c>
      <c r="G318">
        <v>2.2000000000000002</v>
      </c>
      <c r="H318" t="s">
        <v>106</v>
      </c>
      <c r="I318" t="s">
        <v>117</v>
      </c>
      <c r="J318" t="s">
        <v>118</v>
      </c>
      <c r="K318" t="s">
        <v>68</v>
      </c>
      <c r="L318" t="s">
        <v>69</v>
      </c>
      <c r="M318" t="s">
        <v>119</v>
      </c>
      <c r="N318" t="s">
        <v>121</v>
      </c>
      <c r="O318">
        <v>2</v>
      </c>
      <c r="P318" t="s">
        <v>122</v>
      </c>
      <c r="Q318">
        <v>26</v>
      </c>
      <c r="R318" t="s">
        <v>123</v>
      </c>
      <c r="S318" t="s">
        <v>120</v>
      </c>
      <c r="T318" t="s">
        <v>124</v>
      </c>
      <c r="U318">
        <v>3000</v>
      </c>
      <c r="V318" t="s">
        <v>51</v>
      </c>
      <c r="W318">
        <v>3200</v>
      </c>
      <c r="X318" t="s">
        <v>197</v>
      </c>
      <c r="Y318">
        <v>3290</v>
      </c>
      <c r="Z318" t="s">
        <v>51</v>
      </c>
      <c r="AA318">
        <v>3291</v>
      </c>
      <c r="AB318" t="s">
        <v>281</v>
      </c>
      <c r="AC318">
        <v>0</v>
      </c>
      <c r="AD318" t="s">
        <v>53</v>
      </c>
      <c r="AE318" s="1">
        <v>0</v>
      </c>
      <c r="AF318" s="1">
        <v>0</v>
      </c>
      <c r="AG318" s="1">
        <v>0</v>
      </c>
      <c r="AH318" s="1">
        <v>0</v>
      </c>
      <c r="AI318" s="1">
        <v>0</v>
      </c>
      <c r="AJ318" s="1">
        <v>0</v>
      </c>
      <c r="AK318" s="1">
        <v>0</v>
      </c>
      <c r="AL318" s="1">
        <f t="shared" si="24"/>
        <v>0</v>
      </c>
      <c r="AM318" s="1"/>
      <c r="AN318" s="1"/>
      <c r="AO318" s="1">
        <f t="shared" si="22"/>
        <v>0</v>
      </c>
      <c r="AP318" s="1">
        <f t="shared" si="23"/>
        <v>0</v>
      </c>
      <c r="AQ318" s="1">
        <f t="shared" si="21"/>
        <v>0</v>
      </c>
    </row>
    <row r="319" spans="1:43" x14ac:dyDescent="0.35">
      <c r="A319" t="s">
        <v>235</v>
      </c>
      <c r="B319" t="s">
        <v>240</v>
      </c>
      <c r="C319" t="s">
        <v>40</v>
      </c>
      <c r="D319" t="s">
        <v>49</v>
      </c>
      <c r="E319">
        <v>1</v>
      </c>
      <c r="F319" t="s">
        <v>41</v>
      </c>
      <c r="G319">
        <v>1.3</v>
      </c>
      <c r="H319" t="s">
        <v>42</v>
      </c>
      <c r="I319" t="s">
        <v>236</v>
      </c>
      <c r="J319" t="s">
        <v>237</v>
      </c>
      <c r="K319" t="s">
        <v>68</v>
      </c>
      <c r="L319" t="s">
        <v>69</v>
      </c>
      <c r="M319" t="s">
        <v>238</v>
      </c>
      <c r="N319" t="s">
        <v>241</v>
      </c>
      <c r="O319">
        <v>5</v>
      </c>
      <c r="P319" t="s">
        <v>56</v>
      </c>
      <c r="Q319">
        <v>4</v>
      </c>
      <c r="R319" t="s">
        <v>242</v>
      </c>
      <c r="S319" t="s">
        <v>239</v>
      </c>
      <c r="T319" t="s">
        <v>243</v>
      </c>
      <c r="U319">
        <v>3000</v>
      </c>
      <c r="V319" t="s">
        <v>51</v>
      </c>
      <c r="W319">
        <v>3300</v>
      </c>
      <c r="X319" t="s">
        <v>155</v>
      </c>
      <c r="Y319">
        <v>3310</v>
      </c>
      <c r="Z319" t="s">
        <v>51</v>
      </c>
      <c r="AA319">
        <v>3311</v>
      </c>
      <c r="AB319" t="s">
        <v>246</v>
      </c>
      <c r="AC319">
        <v>0</v>
      </c>
      <c r="AD319" t="s">
        <v>53</v>
      </c>
      <c r="AE319" s="1">
        <v>2380000</v>
      </c>
      <c r="AF319" s="1">
        <v>2000000</v>
      </c>
      <c r="AG319" s="1">
        <v>2296960</v>
      </c>
      <c r="AH319" s="1">
        <v>2296960</v>
      </c>
      <c r="AI319" s="1">
        <v>1816288</v>
      </c>
      <c r="AJ319" s="1">
        <v>1387600</v>
      </c>
      <c r="AK319" s="1">
        <v>1207600</v>
      </c>
      <c r="AL319" s="1">
        <f t="shared" si="24"/>
        <v>83040</v>
      </c>
      <c r="AM319" s="1"/>
      <c r="AN319" s="1"/>
      <c r="AO319" s="1">
        <f t="shared" si="22"/>
        <v>0</v>
      </c>
      <c r="AP319" s="1">
        <f t="shared" si="23"/>
        <v>2380000</v>
      </c>
      <c r="AQ319" s="1">
        <f t="shared" si="21"/>
        <v>83040</v>
      </c>
    </row>
    <row r="320" spans="1:43" x14ac:dyDescent="0.35">
      <c r="A320" t="s">
        <v>235</v>
      </c>
      <c r="B320" t="s">
        <v>240</v>
      </c>
      <c r="C320" t="s">
        <v>40</v>
      </c>
      <c r="D320" t="s">
        <v>49</v>
      </c>
      <c r="E320">
        <v>1</v>
      </c>
      <c r="F320" t="s">
        <v>41</v>
      </c>
      <c r="G320">
        <v>1.3</v>
      </c>
      <c r="H320" t="s">
        <v>42</v>
      </c>
      <c r="I320" t="s">
        <v>43</v>
      </c>
      <c r="J320" t="s">
        <v>44</v>
      </c>
      <c r="K320" t="s">
        <v>45</v>
      </c>
      <c r="L320" t="s">
        <v>46</v>
      </c>
      <c r="M320" t="s">
        <v>47</v>
      </c>
      <c r="N320" t="s">
        <v>55</v>
      </c>
      <c r="O320">
        <v>5</v>
      </c>
      <c r="P320" t="s">
        <v>56</v>
      </c>
      <c r="Q320">
        <v>5</v>
      </c>
      <c r="R320" t="s">
        <v>253</v>
      </c>
      <c r="S320" t="s">
        <v>252</v>
      </c>
      <c r="T320" t="s">
        <v>254</v>
      </c>
      <c r="U320">
        <v>3000</v>
      </c>
      <c r="V320" t="s">
        <v>51</v>
      </c>
      <c r="W320">
        <v>3300</v>
      </c>
      <c r="X320" t="s">
        <v>155</v>
      </c>
      <c r="Y320">
        <v>3310</v>
      </c>
      <c r="Z320" t="s">
        <v>51</v>
      </c>
      <c r="AA320">
        <v>3311</v>
      </c>
      <c r="AB320" t="s">
        <v>246</v>
      </c>
      <c r="AC320">
        <v>0</v>
      </c>
      <c r="AD320" t="s">
        <v>53</v>
      </c>
      <c r="AE320" s="1">
        <v>900000</v>
      </c>
      <c r="AF320" s="1">
        <v>700000</v>
      </c>
      <c r="AG320" s="1">
        <v>521543.36</v>
      </c>
      <c r="AH320" s="1">
        <v>521543.36</v>
      </c>
      <c r="AI320" s="1">
        <v>295343.35999999999</v>
      </c>
      <c r="AJ320" s="1">
        <v>295343.35999999999</v>
      </c>
      <c r="AK320" s="1">
        <v>295343.35999999999</v>
      </c>
      <c r="AL320" s="1">
        <f t="shared" si="24"/>
        <v>378456.64</v>
      </c>
      <c r="AM320" s="1"/>
      <c r="AN320" s="1">
        <v>0</v>
      </c>
      <c r="AO320" s="1">
        <f t="shared" si="22"/>
        <v>0</v>
      </c>
      <c r="AP320" s="1">
        <f t="shared" si="23"/>
        <v>900000</v>
      </c>
      <c r="AQ320" s="1">
        <f t="shared" si="21"/>
        <v>378456.64</v>
      </c>
    </row>
    <row r="321" spans="1:43" x14ac:dyDescent="0.35">
      <c r="A321" t="s">
        <v>235</v>
      </c>
      <c r="B321" t="s">
        <v>240</v>
      </c>
      <c r="C321" t="s">
        <v>40</v>
      </c>
      <c r="D321" t="s">
        <v>49</v>
      </c>
      <c r="E321">
        <v>1</v>
      </c>
      <c r="F321" t="s">
        <v>41</v>
      </c>
      <c r="G321">
        <v>1.3</v>
      </c>
      <c r="H321" t="s">
        <v>42</v>
      </c>
      <c r="I321" t="s">
        <v>43</v>
      </c>
      <c r="J321" t="s">
        <v>44</v>
      </c>
      <c r="K321" t="s">
        <v>68</v>
      </c>
      <c r="L321" t="s">
        <v>69</v>
      </c>
      <c r="M321" t="s">
        <v>70</v>
      </c>
      <c r="N321" t="s">
        <v>76</v>
      </c>
      <c r="O321">
        <v>5</v>
      </c>
      <c r="P321" t="s">
        <v>56</v>
      </c>
      <c r="Q321">
        <v>9</v>
      </c>
      <c r="R321" t="s">
        <v>146</v>
      </c>
      <c r="S321" t="s">
        <v>71</v>
      </c>
      <c r="T321" t="s">
        <v>77</v>
      </c>
      <c r="U321">
        <v>3000</v>
      </c>
      <c r="V321" t="s">
        <v>51</v>
      </c>
      <c r="W321">
        <v>3300</v>
      </c>
      <c r="X321" t="s">
        <v>155</v>
      </c>
      <c r="Y321">
        <v>3310</v>
      </c>
      <c r="Z321" t="s">
        <v>51</v>
      </c>
      <c r="AA321">
        <v>3311</v>
      </c>
      <c r="AB321" t="s">
        <v>246</v>
      </c>
      <c r="AC321">
        <v>0</v>
      </c>
      <c r="AD321" t="s">
        <v>53</v>
      </c>
      <c r="AE321" s="1">
        <v>3090000</v>
      </c>
      <c r="AF321" s="1">
        <v>2000000</v>
      </c>
      <c r="AG321" s="1">
        <v>2808360</v>
      </c>
      <c r="AH321" s="1">
        <v>2808360</v>
      </c>
      <c r="AI321" s="1">
        <v>1461600</v>
      </c>
      <c r="AJ321" s="1">
        <v>1461600</v>
      </c>
      <c r="AK321" s="1">
        <v>1461600</v>
      </c>
      <c r="AL321" s="1">
        <f t="shared" si="24"/>
        <v>281640</v>
      </c>
      <c r="AM321" s="1"/>
      <c r="AN321" s="1"/>
      <c r="AO321" s="1">
        <f t="shared" si="22"/>
        <v>0</v>
      </c>
      <c r="AP321" s="1">
        <f t="shared" si="23"/>
        <v>3090000</v>
      </c>
      <c r="AQ321" s="1">
        <f t="shared" si="21"/>
        <v>281640</v>
      </c>
    </row>
    <row r="322" spans="1:43" x14ac:dyDescent="0.35">
      <c r="A322" t="s">
        <v>235</v>
      </c>
      <c r="B322" t="s">
        <v>240</v>
      </c>
      <c r="C322" t="s">
        <v>40</v>
      </c>
      <c r="D322" t="s">
        <v>49</v>
      </c>
      <c r="E322">
        <v>1</v>
      </c>
      <c r="F322" t="s">
        <v>41</v>
      </c>
      <c r="G322">
        <v>1.3</v>
      </c>
      <c r="H322" t="s">
        <v>42</v>
      </c>
      <c r="I322" t="s">
        <v>43</v>
      </c>
      <c r="J322" t="s">
        <v>44</v>
      </c>
      <c r="K322" t="s">
        <v>68</v>
      </c>
      <c r="L322" t="s">
        <v>69</v>
      </c>
      <c r="M322" t="s">
        <v>362</v>
      </c>
      <c r="N322" t="s">
        <v>364</v>
      </c>
      <c r="O322">
        <v>5</v>
      </c>
      <c r="P322" t="s">
        <v>56</v>
      </c>
      <c r="Q322">
        <v>17</v>
      </c>
      <c r="R322" t="s">
        <v>365</v>
      </c>
      <c r="S322" t="s">
        <v>363</v>
      </c>
      <c r="T322" t="s">
        <v>366</v>
      </c>
      <c r="U322">
        <v>3000</v>
      </c>
      <c r="V322" t="s">
        <v>51</v>
      </c>
      <c r="W322">
        <v>3300</v>
      </c>
      <c r="X322" t="s">
        <v>155</v>
      </c>
      <c r="Y322">
        <v>3310</v>
      </c>
      <c r="Z322" t="s">
        <v>51</v>
      </c>
      <c r="AA322">
        <v>3311</v>
      </c>
      <c r="AB322" t="s">
        <v>246</v>
      </c>
      <c r="AC322">
        <v>0</v>
      </c>
      <c r="AD322" t="s">
        <v>53</v>
      </c>
      <c r="AE322" s="1">
        <v>1894499.99</v>
      </c>
      <c r="AF322" s="1">
        <v>1500000</v>
      </c>
      <c r="AG322" s="1">
        <v>1888480</v>
      </c>
      <c r="AH322" s="1">
        <v>1888480</v>
      </c>
      <c r="AI322" s="1">
        <v>861300</v>
      </c>
      <c r="AJ322" s="1">
        <v>730800</v>
      </c>
      <c r="AK322" s="1">
        <v>730800</v>
      </c>
      <c r="AL322" s="1">
        <f t="shared" si="24"/>
        <v>6019.9899999999907</v>
      </c>
      <c r="AM322" s="1"/>
      <c r="AN322" s="1"/>
      <c r="AO322" s="1">
        <f t="shared" si="22"/>
        <v>0</v>
      </c>
      <c r="AP322" s="1">
        <f t="shared" si="23"/>
        <v>1894499.99</v>
      </c>
      <c r="AQ322" s="1">
        <f t="shared" ref="AQ322:AQ385" si="25">AP322-AG322</f>
        <v>6019.9899999999907</v>
      </c>
    </row>
    <row r="323" spans="1:43" x14ac:dyDescent="0.35">
      <c r="A323" t="s">
        <v>235</v>
      </c>
      <c r="B323" t="s">
        <v>240</v>
      </c>
      <c r="C323" t="s">
        <v>40</v>
      </c>
      <c r="D323" t="s">
        <v>49</v>
      </c>
      <c r="E323">
        <v>2</v>
      </c>
      <c r="F323" t="s">
        <v>105</v>
      </c>
      <c r="G323">
        <v>2.2000000000000002</v>
      </c>
      <c r="H323" t="s">
        <v>106</v>
      </c>
      <c r="I323" t="s">
        <v>107</v>
      </c>
      <c r="J323" t="s">
        <v>108</v>
      </c>
      <c r="K323" t="s">
        <v>68</v>
      </c>
      <c r="L323" t="s">
        <v>69</v>
      </c>
      <c r="M323" t="s">
        <v>119</v>
      </c>
      <c r="N323" t="s">
        <v>121</v>
      </c>
      <c r="O323">
        <v>1</v>
      </c>
      <c r="P323" t="s">
        <v>114</v>
      </c>
      <c r="Q323">
        <v>29</v>
      </c>
      <c r="R323" t="s">
        <v>115</v>
      </c>
      <c r="S323" t="s">
        <v>131</v>
      </c>
      <c r="T323" t="s">
        <v>132</v>
      </c>
      <c r="U323">
        <v>3000</v>
      </c>
      <c r="V323" t="s">
        <v>51</v>
      </c>
      <c r="W323">
        <v>3300</v>
      </c>
      <c r="X323" t="s">
        <v>155</v>
      </c>
      <c r="Y323">
        <v>3310</v>
      </c>
      <c r="Z323" t="s">
        <v>51</v>
      </c>
      <c r="AA323">
        <v>3311</v>
      </c>
      <c r="AB323" t="s">
        <v>246</v>
      </c>
      <c r="AC323">
        <v>0</v>
      </c>
      <c r="AD323" t="s">
        <v>53</v>
      </c>
      <c r="AE323" s="1">
        <v>0</v>
      </c>
      <c r="AF323" s="1">
        <v>3150000</v>
      </c>
      <c r="AG323" s="1">
        <v>0</v>
      </c>
      <c r="AH323" s="1">
        <v>0</v>
      </c>
      <c r="AI323" s="1">
        <v>0</v>
      </c>
      <c r="AJ323" s="1">
        <v>0</v>
      </c>
      <c r="AK323" s="1">
        <v>0</v>
      </c>
      <c r="AL323" s="1">
        <f t="shared" si="24"/>
        <v>0</v>
      </c>
      <c r="AM323" s="1"/>
      <c r="AN323" s="1"/>
      <c r="AO323" s="1">
        <f t="shared" ref="AO323:AO386" si="26">AM323-AN323</f>
        <v>0</v>
      </c>
      <c r="AP323" s="1">
        <f t="shared" ref="AP323:AP386" si="27">AE323+AM323-AN323</f>
        <v>0</v>
      </c>
      <c r="AQ323" s="1">
        <f t="shared" si="25"/>
        <v>0</v>
      </c>
    </row>
    <row r="324" spans="1:43" x14ac:dyDescent="0.35">
      <c r="A324" t="s">
        <v>235</v>
      </c>
      <c r="B324" t="s">
        <v>240</v>
      </c>
      <c r="C324" t="s">
        <v>40</v>
      </c>
      <c r="D324" t="s">
        <v>49</v>
      </c>
      <c r="E324">
        <v>2</v>
      </c>
      <c r="F324" t="s">
        <v>105</v>
      </c>
      <c r="G324">
        <v>2.2000000000000002</v>
      </c>
      <c r="H324" t="s">
        <v>106</v>
      </c>
      <c r="I324" t="s">
        <v>107</v>
      </c>
      <c r="J324" t="s">
        <v>108</v>
      </c>
      <c r="K324" t="s">
        <v>68</v>
      </c>
      <c r="L324" t="s">
        <v>69</v>
      </c>
      <c r="M324" t="s">
        <v>109</v>
      </c>
      <c r="N324" t="s">
        <v>113</v>
      </c>
      <c r="O324">
        <v>1</v>
      </c>
      <c r="P324" t="s">
        <v>114</v>
      </c>
      <c r="Q324">
        <v>63</v>
      </c>
      <c r="R324" t="s">
        <v>416</v>
      </c>
      <c r="S324" t="s">
        <v>414</v>
      </c>
      <c r="T324" t="s">
        <v>417</v>
      </c>
      <c r="U324">
        <v>3000</v>
      </c>
      <c r="V324" t="s">
        <v>51</v>
      </c>
      <c r="W324">
        <v>3300</v>
      </c>
      <c r="X324" t="s">
        <v>155</v>
      </c>
      <c r="Y324">
        <v>3310</v>
      </c>
      <c r="Z324" t="s">
        <v>51</v>
      </c>
      <c r="AA324">
        <v>3311</v>
      </c>
      <c r="AB324" t="s">
        <v>246</v>
      </c>
      <c r="AC324">
        <v>0</v>
      </c>
      <c r="AD324" t="s">
        <v>53</v>
      </c>
      <c r="AE324" s="1">
        <v>2000000</v>
      </c>
      <c r="AF324" s="1">
        <v>0</v>
      </c>
      <c r="AG324" s="1">
        <v>0</v>
      </c>
      <c r="AH324" s="1">
        <v>0</v>
      </c>
      <c r="AI324" s="1">
        <v>0</v>
      </c>
      <c r="AJ324" s="1">
        <v>0</v>
      </c>
      <c r="AK324" s="1">
        <v>0</v>
      </c>
      <c r="AL324" s="1">
        <f t="shared" si="24"/>
        <v>2000000</v>
      </c>
      <c r="AM324" s="1"/>
      <c r="AN324" s="1"/>
      <c r="AO324" s="1">
        <f t="shared" si="26"/>
        <v>0</v>
      </c>
      <c r="AP324" s="1">
        <f t="shared" si="27"/>
        <v>2000000</v>
      </c>
      <c r="AQ324" s="1">
        <f t="shared" si="25"/>
        <v>2000000</v>
      </c>
    </row>
    <row r="325" spans="1:43" x14ac:dyDescent="0.35">
      <c r="A325" t="s">
        <v>235</v>
      </c>
      <c r="B325" t="s">
        <v>240</v>
      </c>
      <c r="C325" t="s">
        <v>40</v>
      </c>
      <c r="D325" t="s">
        <v>49</v>
      </c>
      <c r="E325">
        <v>2</v>
      </c>
      <c r="F325" t="s">
        <v>105</v>
      </c>
      <c r="G325">
        <v>2.2000000000000002</v>
      </c>
      <c r="H325" t="s">
        <v>106</v>
      </c>
      <c r="I325" t="s">
        <v>107</v>
      </c>
      <c r="J325" t="s">
        <v>108</v>
      </c>
      <c r="K325" t="s">
        <v>68</v>
      </c>
      <c r="L325" t="s">
        <v>69</v>
      </c>
      <c r="M325" t="s">
        <v>119</v>
      </c>
      <c r="N325" t="s">
        <v>121</v>
      </c>
      <c r="O325">
        <v>1</v>
      </c>
      <c r="P325" t="s">
        <v>114</v>
      </c>
      <c r="Q325">
        <v>29</v>
      </c>
      <c r="R325" t="s">
        <v>115</v>
      </c>
      <c r="S325" t="s">
        <v>131</v>
      </c>
      <c r="T325" t="s">
        <v>132</v>
      </c>
      <c r="U325">
        <v>3000</v>
      </c>
      <c r="V325" t="s">
        <v>51</v>
      </c>
      <c r="W325">
        <v>3300</v>
      </c>
      <c r="X325" t="s">
        <v>155</v>
      </c>
      <c r="Y325">
        <v>3320</v>
      </c>
      <c r="Z325" t="s">
        <v>51</v>
      </c>
      <c r="AA325">
        <v>3321</v>
      </c>
      <c r="AB325" t="s">
        <v>411</v>
      </c>
      <c r="AC325">
        <v>0</v>
      </c>
      <c r="AD325" t="s">
        <v>53</v>
      </c>
      <c r="AE325" s="1">
        <v>17536580</v>
      </c>
      <c r="AF325" s="1">
        <v>5400000</v>
      </c>
      <c r="AG325" s="1">
        <v>17536579.559999999</v>
      </c>
      <c r="AH325" s="1">
        <v>8356292</v>
      </c>
      <c r="AI325" s="1">
        <v>5329782.4000000004</v>
      </c>
      <c r="AJ325" s="1">
        <v>0</v>
      </c>
      <c r="AK325" s="1">
        <v>0</v>
      </c>
      <c r="AL325" s="1">
        <f t="shared" si="24"/>
        <v>0.44000000134110451</v>
      </c>
      <c r="AM325" s="1"/>
      <c r="AN325" s="1"/>
      <c r="AO325" s="1">
        <f t="shared" si="26"/>
        <v>0</v>
      </c>
      <c r="AP325" s="1">
        <f t="shared" si="27"/>
        <v>17536580</v>
      </c>
      <c r="AQ325" s="1">
        <f t="shared" si="25"/>
        <v>0.44000000134110451</v>
      </c>
    </row>
    <row r="326" spans="1:43" x14ac:dyDescent="0.35">
      <c r="A326" t="s">
        <v>235</v>
      </c>
      <c r="B326" t="s">
        <v>240</v>
      </c>
      <c r="C326" t="s">
        <v>40</v>
      </c>
      <c r="D326" t="s">
        <v>49</v>
      </c>
      <c r="E326">
        <v>2</v>
      </c>
      <c r="F326" t="s">
        <v>105</v>
      </c>
      <c r="G326">
        <v>2.2000000000000002</v>
      </c>
      <c r="H326" t="s">
        <v>106</v>
      </c>
      <c r="I326" t="s">
        <v>107</v>
      </c>
      <c r="J326" t="s">
        <v>108</v>
      </c>
      <c r="K326" t="s">
        <v>68</v>
      </c>
      <c r="L326" t="s">
        <v>69</v>
      </c>
      <c r="M326" t="s">
        <v>109</v>
      </c>
      <c r="N326" t="s">
        <v>113</v>
      </c>
      <c r="O326">
        <v>1</v>
      </c>
      <c r="P326" t="s">
        <v>114</v>
      </c>
      <c r="Q326">
        <v>63</v>
      </c>
      <c r="R326" t="s">
        <v>416</v>
      </c>
      <c r="S326" t="s">
        <v>414</v>
      </c>
      <c r="T326" t="s">
        <v>417</v>
      </c>
      <c r="U326">
        <v>3000</v>
      </c>
      <c r="V326" t="s">
        <v>51</v>
      </c>
      <c r="W326">
        <v>3300</v>
      </c>
      <c r="X326" t="s">
        <v>155</v>
      </c>
      <c r="Y326">
        <v>3320</v>
      </c>
      <c r="Z326" t="s">
        <v>51</v>
      </c>
      <c r="AA326">
        <v>3321</v>
      </c>
      <c r="AB326" t="s">
        <v>411</v>
      </c>
      <c r="AC326">
        <v>0</v>
      </c>
      <c r="AD326" t="s">
        <v>53</v>
      </c>
      <c r="AE326" s="1">
        <v>6000000</v>
      </c>
      <c r="AF326" s="1">
        <v>0</v>
      </c>
      <c r="AG326" s="1">
        <v>5561228.4500000002</v>
      </c>
      <c r="AH326" s="1">
        <v>2621913.0499999998</v>
      </c>
      <c r="AI326" s="1">
        <v>0</v>
      </c>
      <c r="AJ326" s="1">
        <v>0</v>
      </c>
      <c r="AK326" s="1">
        <v>0</v>
      </c>
      <c r="AL326" s="1">
        <f t="shared" si="24"/>
        <v>438771.54999999981</v>
      </c>
      <c r="AM326" s="1"/>
      <c r="AN326" s="1"/>
      <c r="AO326" s="1">
        <f t="shared" si="26"/>
        <v>0</v>
      </c>
      <c r="AP326" s="1">
        <f t="shared" si="27"/>
        <v>6000000</v>
      </c>
      <c r="AQ326" s="1">
        <f t="shared" si="25"/>
        <v>438771.54999999981</v>
      </c>
    </row>
    <row r="327" spans="1:43" x14ac:dyDescent="0.35">
      <c r="A327" t="s">
        <v>235</v>
      </c>
      <c r="B327" t="s">
        <v>240</v>
      </c>
      <c r="C327" t="s">
        <v>40</v>
      </c>
      <c r="D327" t="s">
        <v>49</v>
      </c>
      <c r="E327">
        <v>1</v>
      </c>
      <c r="F327" t="s">
        <v>41</v>
      </c>
      <c r="G327">
        <v>1.3</v>
      </c>
      <c r="H327" t="s">
        <v>42</v>
      </c>
      <c r="I327" t="s">
        <v>43</v>
      </c>
      <c r="J327" t="s">
        <v>44</v>
      </c>
      <c r="K327" t="s">
        <v>45</v>
      </c>
      <c r="L327" t="s">
        <v>46</v>
      </c>
      <c r="M327" t="s">
        <v>47</v>
      </c>
      <c r="N327" t="s">
        <v>55</v>
      </c>
      <c r="O327">
        <v>5</v>
      </c>
      <c r="P327" t="s">
        <v>56</v>
      </c>
      <c r="Q327">
        <v>5</v>
      </c>
      <c r="R327" t="s">
        <v>253</v>
      </c>
      <c r="S327" t="s">
        <v>252</v>
      </c>
      <c r="T327" t="s">
        <v>254</v>
      </c>
      <c r="U327">
        <v>3000</v>
      </c>
      <c r="V327" t="s">
        <v>51</v>
      </c>
      <c r="W327">
        <v>3300</v>
      </c>
      <c r="X327" t="s">
        <v>155</v>
      </c>
      <c r="Y327">
        <v>3330</v>
      </c>
      <c r="Z327" t="s">
        <v>51</v>
      </c>
      <c r="AA327">
        <v>3331</v>
      </c>
      <c r="AB327" t="s">
        <v>282</v>
      </c>
      <c r="AC327">
        <v>0</v>
      </c>
      <c r="AD327" t="s">
        <v>53</v>
      </c>
      <c r="AE327" s="1">
        <v>1478636.04</v>
      </c>
      <c r="AF327" s="1">
        <v>8358220.3600000003</v>
      </c>
      <c r="AG327" s="1">
        <v>694747.2</v>
      </c>
      <c r="AH327" s="1">
        <v>694747.2</v>
      </c>
      <c r="AI327" s="1">
        <v>486323.04</v>
      </c>
      <c r="AJ327" s="1">
        <v>416848.32</v>
      </c>
      <c r="AK327" s="1">
        <v>416848.32</v>
      </c>
      <c r="AL327" s="1">
        <f t="shared" si="24"/>
        <v>783888.84000000008</v>
      </c>
      <c r="AM327" s="1"/>
      <c r="AN327" s="1"/>
      <c r="AO327" s="1">
        <f t="shared" si="26"/>
        <v>0</v>
      </c>
      <c r="AP327" s="1">
        <f t="shared" si="27"/>
        <v>1478636.04</v>
      </c>
      <c r="AQ327" s="1">
        <f t="shared" si="25"/>
        <v>783888.84000000008</v>
      </c>
    </row>
    <row r="328" spans="1:43" x14ac:dyDescent="0.35">
      <c r="A328" t="s">
        <v>235</v>
      </c>
      <c r="B328" t="s">
        <v>240</v>
      </c>
      <c r="C328" t="s">
        <v>40</v>
      </c>
      <c r="D328" t="s">
        <v>49</v>
      </c>
      <c r="E328">
        <v>1</v>
      </c>
      <c r="F328" t="s">
        <v>41</v>
      </c>
      <c r="G328">
        <v>1.3</v>
      </c>
      <c r="H328" t="s">
        <v>42</v>
      </c>
      <c r="I328" t="s">
        <v>43</v>
      </c>
      <c r="J328" t="s">
        <v>44</v>
      </c>
      <c r="K328" t="s">
        <v>68</v>
      </c>
      <c r="L328" t="s">
        <v>69</v>
      </c>
      <c r="M328" t="s">
        <v>70</v>
      </c>
      <c r="N328" t="s">
        <v>76</v>
      </c>
      <c r="O328">
        <v>5</v>
      </c>
      <c r="P328" t="s">
        <v>56</v>
      </c>
      <c r="Q328">
        <v>9</v>
      </c>
      <c r="R328" t="s">
        <v>146</v>
      </c>
      <c r="S328" t="s">
        <v>71</v>
      </c>
      <c r="T328" t="s">
        <v>77</v>
      </c>
      <c r="U328">
        <v>3000</v>
      </c>
      <c r="V328" t="s">
        <v>51</v>
      </c>
      <c r="W328">
        <v>3300</v>
      </c>
      <c r="X328" t="s">
        <v>155</v>
      </c>
      <c r="Y328">
        <v>3330</v>
      </c>
      <c r="Z328" t="s">
        <v>51</v>
      </c>
      <c r="AA328">
        <v>3331</v>
      </c>
      <c r="AB328" t="s">
        <v>282</v>
      </c>
      <c r="AC328">
        <v>0</v>
      </c>
      <c r="AD328" t="s">
        <v>53</v>
      </c>
      <c r="AE328" s="1">
        <v>231500</v>
      </c>
      <c r="AF328" s="1">
        <v>50000</v>
      </c>
      <c r="AG328" s="1">
        <v>194880</v>
      </c>
      <c r="AH328" s="1">
        <v>194880</v>
      </c>
      <c r="AI328" s="1">
        <v>194880</v>
      </c>
      <c r="AJ328" s="1">
        <v>194880</v>
      </c>
      <c r="AK328" s="1">
        <v>194880</v>
      </c>
      <c r="AL328" s="1">
        <f t="shared" si="24"/>
        <v>36620</v>
      </c>
      <c r="AM328" s="1"/>
      <c r="AN328" s="1"/>
      <c r="AO328" s="1">
        <f t="shared" si="26"/>
        <v>0</v>
      </c>
      <c r="AP328" s="1">
        <f t="shared" si="27"/>
        <v>231500</v>
      </c>
      <c r="AQ328" s="1">
        <f t="shared" si="25"/>
        <v>36620</v>
      </c>
    </row>
    <row r="329" spans="1:43" x14ac:dyDescent="0.35">
      <c r="A329" t="s">
        <v>235</v>
      </c>
      <c r="B329" t="s">
        <v>240</v>
      </c>
      <c r="C329" t="s">
        <v>40</v>
      </c>
      <c r="D329" t="s">
        <v>49</v>
      </c>
      <c r="E329">
        <v>2</v>
      </c>
      <c r="F329" t="s">
        <v>105</v>
      </c>
      <c r="G329">
        <v>2.7</v>
      </c>
      <c r="H329" t="s">
        <v>160</v>
      </c>
      <c r="I329" t="s">
        <v>161</v>
      </c>
      <c r="J329" t="s">
        <v>160</v>
      </c>
      <c r="K329" t="s">
        <v>68</v>
      </c>
      <c r="L329" t="s">
        <v>69</v>
      </c>
      <c r="M329" t="s">
        <v>109</v>
      </c>
      <c r="N329" t="s">
        <v>113</v>
      </c>
      <c r="O329">
        <v>3</v>
      </c>
      <c r="P329" t="s">
        <v>403</v>
      </c>
      <c r="Q329">
        <v>64</v>
      </c>
      <c r="R329" t="s">
        <v>525</v>
      </c>
      <c r="S329" t="s">
        <v>524</v>
      </c>
      <c r="T329" t="s">
        <v>526</v>
      </c>
      <c r="U329">
        <v>3000</v>
      </c>
      <c r="V329" t="s">
        <v>51</v>
      </c>
      <c r="W329">
        <v>3300</v>
      </c>
      <c r="X329" t="s">
        <v>155</v>
      </c>
      <c r="Y329">
        <v>3330</v>
      </c>
      <c r="Z329" t="s">
        <v>51</v>
      </c>
      <c r="AA329">
        <v>3331</v>
      </c>
      <c r="AB329" t="s">
        <v>282</v>
      </c>
      <c r="AC329">
        <v>0</v>
      </c>
      <c r="AD329" t="s">
        <v>53</v>
      </c>
      <c r="AE329" s="1">
        <v>3770000</v>
      </c>
      <c r="AF329" s="1">
        <v>0</v>
      </c>
      <c r="AG329" s="1">
        <v>3767435.24</v>
      </c>
      <c r="AH329" s="1">
        <v>3767435.24</v>
      </c>
      <c r="AI329" s="1">
        <v>1724183.25</v>
      </c>
      <c r="AJ329" s="1">
        <v>0</v>
      </c>
      <c r="AK329" s="1">
        <v>0</v>
      </c>
      <c r="AL329" s="1">
        <f t="shared" si="24"/>
        <v>2564.7599999997765</v>
      </c>
      <c r="AM329" s="1"/>
      <c r="AN329" s="1"/>
      <c r="AO329" s="1">
        <f t="shared" si="26"/>
        <v>0</v>
      </c>
      <c r="AP329" s="1">
        <f t="shared" si="27"/>
        <v>3770000</v>
      </c>
      <c r="AQ329" s="1">
        <f t="shared" si="25"/>
        <v>2564.7599999997765</v>
      </c>
    </row>
    <row r="330" spans="1:43" x14ac:dyDescent="0.35">
      <c r="A330" t="s">
        <v>235</v>
      </c>
      <c r="B330" t="s">
        <v>240</v>
      </c>
      <c r="C330" t="s">
        <v>40</v>
      </c>
      <c r="D330" t="s">
        <v>49</v>
      </c>
      <c r="E330">
        <v>3</v>
      </c>
      <c r="F330" t="s">
        <v>174</v>
      </c>
      <c r="G330">
        <v>3.8</v>
      </c>
      <c r="H330" t="s">
        <v>175</v>
      </c>
      <c r="I330" t="s">
        <v>176</v>
      </c>
      <c r="J330" t="s">
        <v>177</v>
      </c>
      <c r="K330" t="s">
        <v>68</v>
      </c>
      <c r="L330" t="s">
        <v>69</v>
      </c>
      <c r="M330" t="s">
        <v>178</v>
      </c>
      <c r="N330" t="s">
        <v>181</v>
      </c>
      <c r="O330">
        <v>5</v>
      </c>
      <c r="P330" t="s">
        <v>56</v>
      </c>
      <c r="Q330">
        <v>56</v>
      </c>
      <c r="R330" t="s">
        <v>223</v>
      </c>
      <c r="S330" t="s">
        <v>179</v>
      </c>
      <c r="T330" t="s">
        <v>183</v>
      </c>
      <c r="U330">
        <v>3000</v>
      </c>
      <c r="V330" t="s">
        <v>51</v>
      </c>
      <c r="W330">
        <v>3300</v>
      </c>
      <c r="X330" t="s">
        <v>155</v>
      </c>
      <c r="Y330">
        <v>3330</v>
      </c>
      <c r="Z330" t="s">
        <v>51</v>
      </c>
      <c r="AA330">
        <v>3331</v>
      </c>
      <c r="AB330" t="s">
        <v>282</v>
      </c>
      <c r="AC330">
        <v>0</v>
      </c>
      <c r="AD330" t="s">
        <v>53</v>
      </c>
      <c r="AE330" s="1">
        <v>7142252</v>
      </c>
      <c r="AF330" s="1">
        <v>4800000</v>
      </c>
      <c r="AG330" s="1">
        <v>7135260</v>
      </c>
      <c r="AH330" s="1">
        <v>6994900</v>
      </c>
      <c r="AI330" s="1">
        <v>5844950</v>
      </c>
      <c r="AJ330" s="1">
        <v>4785000</v>
      </c>
      <c r="AK330" s="1">
        <v>4785000</v>
      </c>
      <c r="AL330" s="1">
        <f t="shared" si="24"/>
        <v>6992</v>
      </c>
      <c r="AM330" s="1"/>
      <c r="AN330" s="1"/>
      <c r="AO330" s="1">
        <f t="shared" si="26"/>
        <v>0</v>
      </c>
      <c r="AP330" s="1">
        <f t="shared" si="27"/>
        <v>7142252</v>
      </c>
      <c r="AQ330" s="1">
        <f t="shared" si="25"/>
        <v>6992</v>
      </c>
    </row>
    <row r="331" spans="1:43" x14ac:dyDescent="0.35">
      <c r="A331" t="s">
        <v>184</v>
      </c>
      <c r="B331" t="s">
        <v>192</v>
      </c>
      <c r="C331" t="s">
        <v>134</v>
      </c>
      <c r="D331" t="s">
        <v>49</v>
      </c>
      <c r="E331">
        <v>1</v>
      </c>
      <c r="F331" t="s">
        <v>41</v>
      </c>
      <c r="G331">
        <v>1.7</v>
      </c>
      <c r="H331" t="s">
        <v>96</v>
      </c>
      <c r="I331" t="s">
        <v>97</v>
      </c>
      <c r="J331" t="s">
        <v>98</v>
      </c>
      <c r="K331" t="s">
        <v>99</v>
      </c>
      <c r="L331" t="s">
        <v>100</v>
      </c>
      <c r="M331" t="s">
        <v>199</v>
      </c>
      <c r="N331" t="s">
        <v>202</v>
      </c>
      <c r="O331">
        <v>6</v>
      </c>
      <c r="P331" t="s">
        <v>101</v>
      </c>
      <c r="Q331">
        <v>18</v>
      </c>
      <c r="R331" t="s">
        <v>203</v>
      </c>
      <c r="S331" t="s">
        <v>200</v>
      </c>
      <c r="T331" t="s">
        <v>204</v>
      </c>
      <c r="U331">
        <v>3000</v>
      </c>
      <c r="V331" t="s">
        <v>51</v>
      </c>
      <c r="W331">
        <v>3300</v>
      </c>
      <c r="X331" t="s">
        <v>155</v>
      </c>
      <c r="Y331">
        <v>3340</v>
      </c>
      <c r="Z331" t="s">
        <v>51</v>
      </c>
      <c r="AA331">
        <v>3341</v>
      </c>
      <c r="AB331" t="s">
        <v>201</v>
      </c>
      <c r="AC331">
        <v>0</v>
      </c>
      <c r="AD331" t="s">
        <v>53</v>
      </c>
      <c r="AE331" s="1">
        <v>6000000</v>
      </c>
      <c r="AF331" s="1">
        <v>3000000</v>
      </c>
      <c r="AG331" s="1">
        <v>5999000</v>
      </c>
      <c r="AH331" s="1">
        <v>5999000</v>
      </c>
      <c r="AI331" s="1">
        <v>0</v>
      </c>
      <c r="AJ331" s="1">
        <v>0</v>
      </c>
      <c r="AK331" s="1">
        <v>0</v>
      </c>
      <c r="AL331" s="1">
        <f t="shared" si="24"/>
        <v>1000</v>
      </c>
      <c r="AM331" s="1"/>
      <c r="AN331" s="1"/>
      <c r="AO331" s="1">
        <f t="shared" si="26"/>
        <v>0</v>
      </c>
      <c r="AP331" s="1">
        <f t="shared" si="27"/>
        <v>6000000</v>
      </c>
      <c r="AQ331" s="1">
        <f t="shared" si="25"/>
        <v>1000</v>
      </c>
    </row>
    <row r="332" spans="1:43" x14ac:dyDescent="0.35">
      <c r="A332" t="s">
        <v>235</v>
      </c>
      <c r="B332" t="s">
        <v>240</v>
      </c>
      <c r="C332" t="s">
        <v>40</v>
      </c>
      <c r="D332" t="s">
        <v>49</v>
      </c>
      <c r="E332">
        <v>1</v>
      </c>
      <c r="F332" t="s">
        <v>41</v>
      </c>
      <c r="G332">
        <v>1.3</v>
      </c>
      <c r="H332" t="s">
        <v>42</v>
      </c>
      <c r="I332" t="s">
        <v>43</v>
      </c>
      <c r="J332" t="s">
        <v>44</v>
      </c>
      <c r="K332" t="s">
        <v>68</v>
      </c>
      <c r="L332" t="s">
        <v>69</v>
      </c>
      <c r="M332" t="s">
        <v>70</v>
      </c>
      <c r="N332" t="s">
        <v>76</v>
      </c>
      <c r="O332">
        <v>5</v>
      </c>
      <c r="P332" t="s">
        <v>56</v>
      </c>
      <c r="Q332">
        <v>9</v>
      </c>
      <c r="R332" t="s">
        <v>146</v>
      </c>
      <c r="S332" t="s">
        <v>71</v>
      </c>
      <c r="T332" t="s">
        <v>77</v>
      </c>
      <c r="U332">
        <v>3000</v>
      </c>
      <c r="V332" t="s">
        <v>51</v>
      </c>
      <c r="W332">
        <v>3300</v>
      </c>
      <c r="X332" t="s">
        <v>155</v>
      </c>
      <c r="Y332">
        <v>3340</v>
      </c>
      <c r="Z332" t="s">
        <v>51</v>
      </c>
      <c r="AA332">
        <v>3341</v>
      </c>
      <c r="AB332" t="s">
        <v>201</v>
      </c>
      <c r="AC332">
        <v>0</v>
      </c>
      <c r="AD332" t="s">
        <v>53</v>
      </c>
      <c r="AE332" s="1">
        <v>2796004.92</v>
      </c>
      <c r="AF332" s="1">
        <v>1500000</v>
      </c>
      <c r="AG332" s="1">
        <v>2410016</v>
      </c>
      <c r="AH332" s="1">
        <v>2375216</v>
      </c>
      <c r="AI332" s="1">
        <v>11600</v>
      </c>
      <c r="AJ332" s="1">
        <v>11600</v>
      </c>
      <c r="AK332" s="1">
        <v>11600</v>
      </c>
      <c r="AL332" s="1">
        <f t="shared" si="24"/>
        <v>385988.91999999993</v>
      </c>
      <c r="AM332" s="1"/>
      <c r="AN332" s="1"/>
      <c r="AO332" s="1">
        <f t="shared" si="26"/>
        <v>0</v>
      </c>
      <c r="AP332" s="1">
        <f t="shared" si="27"/>
        <v>2796004.92</v>
      </c>
      <c r="AQ332" s="1">
        <f t="shared" si="25"/>
        <v>385988.91999999993</v>
      </c>
    </row>
    <row r="333" spans="1:43" x14ac:dyDescent="0.35">
      <c r="A333" t="s">
        <v>235</v>
      </c>
      <c r="B333" t="s">
        <v>240</v>
      </c>
      <c r="C333" t="s">
        <v>40</v>
      </c>
      <c r="D333" t="s">
        <v>49</v>
      </c>
      <c r="E333">
        <v>1</v>
      </c>
      <c r="F333" t="s">
        <v>41</v>
      </c>
      <c r="G333">
        <v>1.3</v>
      </c>
      <c r="H333" t="s">
        <v>42</v>
      </c>
      <c r="I333" t="s">
        <v>43</v>
      </c>
      <c r="J333" t="s">
        <v>44</v>
      </c>
      <c r="K333" t="s">
        <v>68</v>
      </c>
      <c r="L333" t="s">
        <v>69</v>
      </c>
      <c r="M333" t="s">
        <v>362</v>
      </c>
      <c r="N333" t="s">
        <v>364</v>
      </c>
      <c r="O333">
        <v>5</v>
      </c>
      <c r="P333" t="s">
        <v>56</v>
      </c>
      <c r="Q333">
        <v>17</v>
      </c>
      <c r="R333" t="s">
        <v>365</v>
      </c>
      <c r="S333" t="s">
        <v>363</v>
      </c>
      <c r="T333" t="s">
        <v>366</v>
      </c>
      <c r="U333">
        <v>3000</v>
      </c>
      <c r="V333" t="s">
        <v>51</v>
      </c>
      <c r="W333">
        <v>3300</v>
      </c>
      <c r="X333" t="s">
        <v>155</v>
      </c>
      <c r="Y333">
        <v>3340</v>
      </c>
      <c r="Z333" t="s">
        <v>51</v>
      </c>
      <c r="AA333">
        <v>3341</v>
      </c>
      <c r="AB333" t="s">
        <v>201</v>
      </c>
      <c r="AC333">
        <v>0</v>
      </c>
      <c r="AD333" t="s">
        <v>53</v>
      </c>
      <c r="AE333" s="1">
        <v>505500.01</v>
      </c>
      <c r="AF333" s="1">
        <v>500000</v>
      </c>
      <c r="AG333" s="1">
        <v>505500.01</v>
      </c>
      <c r="AH333" s="1">
        <v>505500.01</v>
      </c>
      <c r="AI333" s="1">
        <v>46000.01</v>
      </c>
      <c r="AJ333" s="1">
        <v>46000.01</v>
      </c>
      <c r="AK333" s="1">
        <v>46000.01</v>
      </c>
      <c r="AL333" s="1">
        <f t="shared" si="24"/>
        <v>0</v>
      </c>
      <c r="AM333" s="1"/>
      <c r="AN333" s="1"/>
      <c r="AO333" s="1">
        <f t="shared" si="26"/>
        <v>0</v>
      </c>
      <c r="AP333" s="1">
        <f t="shared" si="27"/>
        <v>505500.01</v>
      </c>
      <c r="AQ333" s="1">
        <f t="shared" si="25"/>
        <v>0</v>
      </c>
    </row>
    <row r="334" spans="1:43" x14ac:dyDescent="0.35">
      <c r="A334" t="s">
        <v>235</v>
      </c>
      <c r="B334" t="s">
        <v>240</v>
      </c>
      <c r="C334" t="s">
        <v>40</v>
      </c>
      <c r="D334" t="s">
        <v>49</v>
      </c>
      <c r="E334">
        <v>1</v>
      </c>
      <c r="F334" t="s">
        <v>41</v>
      </c>
      <c r="G334">
        <v>1.7</v>
      </c>
      <c r="H334" t="s">
        <v>96</v>
      </c>
      <c r="I334" t="s">
        <v>97</v>
      </c>
      <c r="J334" t="s">
        <v>98</v>
      </c>
      <c r="K334" t="s">
        <v>99</v>
      </c>
      <c r="L334" t="s">
        <v>100</v>
      </c>
      <c r="M334" t="s">
        <v>199</v>
      </c>
      <c r="N334" t="s">
        <v>202</v>
      </c>
      <c r="O334">
        <v>6</v>
      </c>
      <c r="P334" t="s">
        <v>101</v>
      </c>
      <c r="Q334">
        <v>18</v>
      </c>
      <c r="R334" t="s">
        <v>203</v>
      </c>
      <c r="S334" t="s">
        <v>200</v>
      </c>
      <c r="T334" t="s">
        <v>204</v>
      </c>
      <c r="U334">
        <v>3000</v>
      </c>
      <c r="V334" t="s">
        <v>51</v>
      </c>
      <c r="W334">
        <v>3300</v>
      </c>
      <c r="X334" t="s">
        <v>155</v>
      </c>
      <c r="Y334">
        <v>3340</v>
      </c>
      <c r="Z334" t="s">
        <v>51</v>
      </c>
      <c r="AA334">
        <v>3341</v>
      </c>
      <c r="AB334" t="s">
        <v>201</v>
      </c>
      <c r="AC334">
        <v>0</v>
      </c>
      <c r="AD334" t="s">
        <v>53</v>
      </c>
      <c r="AE334" s="1">
        <v>308540</v>
      </c>
      <c r="AF334" s="1">
        <v>0</v>
      </c>
      <c r="AG334" s="1">
        <v>308459.82</v>
      </c>
      <c r="AH334" s="1">
        <v>108460</v>
      </c>
      <c r="AI334" s="1">
        <v>108460</v>
      </c>
      <c r="AJ334" s="1">
        <v>108460</v>
      </c>
      <c r="AK334" s="1">
        <v>108460</v>
      </c>
      <c r="AL334" s="1">
        <f t="shared" si="24"/>
        <v>80.179999999993015</v>
      </c>
      <c r="AM334" s="1"/>
      <c r="AN334" s="1"/>
      <c r="AO334" s="1">
        <f t="shared" si="26"/>
        <v>0</v>
      </c>
      <c r="AP334" s="1">
        <f t="shared" si="27"/>
        <v>308540</v>
      </c>
      <c r="AQ334" s="1">
        <f t="shared" si="25"/>
        <v>80.179999999993015</v>
      </c>
    </row>
    <row r="335" spans="1:43" x14ac:dyDescent="0.35">
      <c r="A335" t="s">
        <v>235</v>
      </c>
      <c r="B335" t="s">
        <v>240</v>
      </c>
      <c r="C335" t="s">
        <v>40</v>
      </c>
      <c r="D335" t="s">
        <v>49</v>
      </c>
      <c r="E335">
        <v>1</v>
      </c>
      <c r="F335" t="s">
        <v>41</v>
      </c>
      <c r="G335">
        <v>1.7</v>
      </c>
      <c r="H335" t="s">
        <v>96</v>
      </c>
      <c r="I335" t="s">
        <v>97</v>
      </c>
      <c r="J335" t="s">
        <v>98</v>
      </c>
      <c r="K335" t="s">
        <v>99</v>
      </c>
      <c r="L335" t="s">
        <v>100</v>
      </c>
      <c r="M335" t="s">
        <v>199</v>
      </c>
      <c r="N335" t="s">
        <v>202</v>
      </c>
      <c r="O335">
        <v>6</v>
      </c>
      <c r="P335" t="s">
        <v>101</v>
      </c>
      <c r="Q335">
        <v>18</v>
      </c>
      <c r="R335" t="s">
        <v>203</v>
      </c>
      <c r="S335" t="s">
        <v>200</v>
      </c>
      <c r="T335" t="s">
        <v>204</v>
      </c>
      <c r="U335">
        <v>3000</v>
      </c>
      <c r="V335" t="s">
        <v>51</v>
      </c>
      <c r="W335">
        <v>3300</v>
      </c>
      <c r="X335" t="s">
        <v>155</v>
      </c>
      <c r="Y335">
        <v>3340</v>
      </c>
      <c r="Z335" t="s">
        <v>51</v>
      </c>
      <c r="AA335">
        <v>3341</v>
      </c>
      <c r="AB335" t="s">
        <v>201</v>
      </c>
      <c r="AC335">
        <v>9</v>
      </c>
      <c r="AD335" t="s">
        <v>384</v>
      </c>
      <c r="AE335" s="1">
        <v>108460</v>
      </c>
      <c r="AF335" s="1">
        <v>600000</v>
      </c>
      <c r="AG335" s="1">
        <v>0</v>
      </c>
      <c r="AH335" s="1">
        <v>0</v>
      </c>
      <c r="AI335" s="1">
        <v>0</v>
      </c>
      <c r="AJ335" s="1">
        <v>0</v>
      </c>
      <c r="AK335" s="1">
        <v>0</v>
      </c>
      <c r="AL335" s="1">
        <f t="shared" si="24"/>
        <v>108460</v>
      </c>
      <c r="AM335" s="1"/>
      <c r="AN335" s="1"/>
      <c r="AO335" s="1">
        <f t="shared" si="26"/>
        <v>0</v>
      </c>
      <c r="AP335" s="1">
        <f t="shared" si="27"/>
        <v>108460</v>
      </c>
      <c r="AQ335" s="1">
        <f t="shared" si="25"/>
        <v>108460</v>
      </c>
    </row>
    <row r="336" spans="1:43" x14ac:dyDescent="0.35">
      <c r="A336" t="s">
        <v>235</v>
      </c>
      <c r="B336" t="s">
        <v>240</v>
      </c>
      <c r="C336" t="s">
        <v>40</v>
      </c>
      <c r="D336" t="s">
        <v>49</v>
      </c>
      <c r="E336">
        <v>1</v>
      </c>
      <c r="F336" t="s">
        <v>41</v>
      </c>
      <c r="G336">
        <v>1.7</v>
      </c>
      <c r="H336" t="s">
        <v>96</v>
      </c>
      <c r="I336" t="s">
        <v>395</v>
      </c>
      <c r="J336" t="s">
        <v>396</v>
      </c>
      <c r="K336" t="s">
        <v>99</v>
      </c>
      <c r="L336" t="s">
        <v>100</v>
      </c>
      <c r="M336" t="s">
        <v>199</v>
      </c>
      <c r="N336" t="s">
        <v>202</v>
      </c>
      <c r="O336">
        <v>6</v>
      </c>
      <c r="P336" t="s">
        <v>101</v>
      </c>
      <c r="Q336">
        <v>20</v>
      </c>
      <c r="R336" t="s">
        <v>398</v>
      </c>
      <c r="S336" t="s">
        <v>397</v>
      </c>
      <c r="T336" t="s">
        <v>399</v>
      </c>
      <c r="U336">
        <v>3000</v>
      </c>
      <c r="V336" t="s">
        <v>51</v>
      </c>
      <c r="W336">
        <v>3300</v>
      </c>
      <c r="X336" t="s">
        <v>155</v>
      </c>
      <c r="Y336">
        <v>3340</v>
      </c>
      <c r="Z336" t="s">
        <v>51</v>
      </c>
      <c r="AA336">
        <v>3341</v>
      </c>
      <c r="AB336" t="s">
        <v>201</v>
      </c>
      <c r="AC336">
        <v>0</v>
      </c>
      <c r="AD336" t="s">
        <v>53</v>
      </c>
      <c r="AE336" s="1">
        <v>0</v>
      </c>
      <c r="AF336" s="1">
        <v>500000</v>
      </c>
      <c r="AG336" s="1">
        <v>0</v>
      </c>
      <c r="AH336" s="1">
        <v>0</v>
      </c>
      <c r="AI336" s="1">
        <v>0</v>
      </c>
      <c r="AJ336" s="1">
        <v>0</v>
      </c>
      <c r="AK336" s="1">
        <v>0</v>
      </c>
      <c r="AL336" s="1">
        <f t="shared" si="24"/>
        <v>0</v>
      </c>
      <c r="AM336" s="1"/>
      <c r="AN336" s="1"/>
      <c r="AO336" s="1">
        <f t="shared" si="26"/>
        <v>0</v>
      </c>
      <c r="AP336" s="1">
        <f t="shared" si="27"/>
        <v>0</v>
      </c>
      <c r="AQ336" s="1">
        <f t="shared" si="25"/>
        <v>0</v>
      </c>
    </row>
    <row r="337" spans="1:43" x14ac:dyDescent="0.35">
      <c r="A337" t="s">
        <v>235</v>
      </c>
      <c r="B337" t="s">
        <v>240</v>
      </c>
      <c r="C337" t="s">
        <v>40</v>
      </c>
      <c r="D337" t="s">
        <v>49</v>
      </c>
      <c r="E337">
        <v>2</v>
      </c>
      <c r="F337" t="s">
        <v>105</v>
      </c>
      <c r="G337">
        <v>2.4</v>
      </c>
      <c r="H337" t="s">
        <v>430</v>
      </c>
      <c r="I337" t="s">
        <v>431</v>
      </c>
      <c r="J337" t="s">
        <v>432</v>
      </c>
      <c r="K337" t="s">
        <v>162</v>
      </c>
      <c r="L337" t="s">
        <v>163</v>
      </c>
      <c r="M337" t="s">
        <v>164</v>
      </c>
      <c r="N337" t="s">
        <v>166</v>
      </c>
      <c r="O337">
        <v>0</v>
      </c>
      <c r="P337" t="s">
        <v>167</v>
      </c>
      <c r="Q337">
        <v>37</v>
      </c>
      <c r="R337" t="s">
        <v>434</v>
      </c>
      <c r="S337" t="s">
        <v>433</v>
      </c>
      <c r="T337" t="s">
        <v>435</v>
      </c>
      <c r="U337">
        <v>3000</v>
      </c>
      <c r="V337" t="s">
        <v>51</v>
      </c>
      <c r="W337">
        <v>3300</v>
      </c>
      <c r="X337" t="s">
        <v>155</v>
      </c>
      <c r="Y337">
        <v>3340</v>
      </c>
      <c r="Z337" t="s">
        <v>51</v>
      </c>
      <c r="AA337">
        <v>3341</v>
      </c>
      <c r="AB337" t="s">
        <v>201</v>
      </c>
      <c r="AC337">
        <v>0</v>
      </c>
      <c r="AD337" t="s">
        <v>53</v>
      </c>
      <c r="AE337" s="1">
        <v>212976.68</v>
      </c>
      <c r="AF337" s="1">
        <v>0</v>
      </c>
      <c r="AG337" s="1">
        <v>212976.09</v>
      </c>
      <c r="AH337" s="1">
        <v>212976.09</v>
      </c>
      <c r="AI337" s="1">
        <v>106488.03</v>
      </c>
      <c r="AJ337" s="1">
        <v>79866.03</v>
      </c>
      <c r="AK337" s="1">
        <v>79866.03</v>
      </c>
      <c r="AL337" s="1">
        <f t="shared" si="24"/>
        <v>0.58999999999650754</v>
      </c>
      <c r="AM337" s="1"/>
      <c r="AN337" s="1"/>
      <c r="AO337" s="1">
        <f t="shared" si="26"/>
        <v>0</v>
      </c>
      <c r="AP337" s="1">
        <f t="shared" si="27"/>
        <v>212976.68</v>
      </c>
      <c r="AQ337" s="1">
        <f t="shared" si="25"/>
        <v>0.58999999999650754</v>
      </c>
    </row>
    <row r="338" spans="1:43" x14ac:dyDescent="0.35">
      <c r="A338" t="s">
        <v>235</v>
      </c>
      <c r="B338" t="s">
        <v>240</v>
      </c>
      <c r="C338" t="s">
        <v>40</v>
      </c>
      <c r="D338" t="s">
        <v>49</v>
      </c>
      <c r="E338">
        <v>2</v>
      </c>
      <c r="F338" t="s">
        <v>105</v>
      </c>
      <c r="G338">
        <v>2.7</v>
      </c>
      <c r="H338" t="s">
        <v>160</v>
      </c>
      <c r="I338" t="s">
        <v>161</v>
      </c>
      <c r="J338" t="s">
        <v>160</v>
      </c>
      <c r="K338" t="s">
        <v>451</v>
      </c>
      <c r="L338" t="s">
        <v>452</v>
      </c>
      <c r="M338" t="s">
        <v>164</v>
      </c>
      <c r="N338" t="s">
        <v>166</v>
      </c>
      <c r="O338">
        <v>0</v>
      </c>
      <c r="P338" t="s">
        <v>167</v>
      </c>
      <c r="Q338">
        <v>43</v>
      </c>
      <c r="R338" t="s">
        <v>491</v>
      </c>
      <c r="S338" t="s">
        <v>453</v>
      </c>
      <c r="T338" t="s">
        <v>455</v>
      </c>
      <c r="U338">
        <v>3000</v>
      </c>
      <c r="V338" t="s">
        <v>51</v>
      </c>
      <c r="W338">
        <v>3300</v>
      </c>
      <c r="X338" t="s">
        <v>155</v>
      </c>
      <c r="Y338">
        <v>3350</v>
      </c>
      <c r="Z338" t="s">
        <v>51</v>
      </c>
      <c r="AA338">
        <v>3351</v>
      </c>
      <c r="AB338" t="s">
        <v>490</v>
      </c>
      <c r="AC338">
        <v>0</v>
      </c>
      <c r="AD338" t="s">
        <v>53</v>
      </c>
      <c r="AE338" s="1">
        <v>0</v>
      </c>
      <c r="AF338" s="1">
        <v>516780</v>
      </c>
      <c r="AG338" s="1">
        <v>0</v>
      </c>
      <c r="AH338" s="1">
        <v>0</v>
      </c>
      <c r="AI338" s="1">
        <v>0</v>
      </c>
      <c r="AJ338" s="1">
        <v>0</v>
      </c>
      <c r="AK338" s="1">
        <v>0</v>
      </c>
      <c r="AL338" s="1">
        <f t="shared" si="24"/>
        <v>0</v>
      </c>
      <c r="AM338" s="1"/>
      <c r="AN338" s="1"/>
      <c r="AO338" s="1">
        <f t="shared" si="26"/>
        <v>0</v>
      </c>
      <c r="AP338" s="1">
        <f t="shared" si="27"/>
        <v>0</v>
      </c>
      <c r="AQ338" s="1">
        <f t="shared" si="25"/>
        <v>0</v>
      </c>
    </row>
    <row r="339" spans="1:43" x14ac:dyDescent="0.35">
      <c r="A339" t="s">
        <v>139</v>
      </c>
      <c r="B339" t="s">
        <v>145</v>
      </c>
      <c r="C339" t="s">
        <v>134</v>
      </c>
      <c r="D339" t="s">
        <v>49</v>
      </c>
      <c r="E339">
        <v>2</v>
      </c>
      <c r="F339" t="s">
        <v>105</v>
      </c>
      <c r="G339">
        <v>2.7</v>
      </c>
      <c r="H339" t="s">
        <v>160</v>
      </c>
      <c r="I339" t="s">
        <v>161</v>
      </c>
      <c r="J339" t="s">
        <v>160</v>
      </c>
      <c r="K339" t="s">
        <v>162</v>
      </c>
      <c r="L339" t="s">
        <v>163</v>
      </c>
      <c r="M339" t="s">
        <v>164</v>
      </c>
      <c r="N339" t="s">
        <v>166</v>
      </c>
      <c r="O339">
        <v>0</v>
      </c>
      <c r="P339" t="s">
        <v>167</v>
      </c>
      <c r="Q339">
        <v>65</v>
      </c>
      <c r="R339" t="s">
        <v>168</v>
      </c>
      <c r="S339" t="s">
        <v>165</v>
      </c>
      <c r="T339" t="s">
        <v>169</v>
      </c>
      <c r="U339">
        <v>2000</v>
      </c>
      <c r="V339" t="s">
        <v>148</v>
      </c>
      <c r="W339">
        <v>2100</v>
      </c>
      <c r="X339" t="s">
        <v>147</v>
      </c>
      <c r="Y339">
        <v>2110</v>
      </c>
      <c r="Z339" t="s">
        <v>148</v>
      </c>
      <c r="AA339">
        <v>2111</v>
      </c>
      <c r="AB339" t="s">
        <v>149</v>
      </c>
      <c r="AC339">
        <v>61</v>
      </c>
      <c r="AD339" t="s">
        <v>144</v>
      </c>
      <c r="AE339" s="1">
        <v>3600</v>
      </c>
      <c r="AF339" s="1">
        <v>0</v>
      </c>
      <c r="AG339" s="1">
        <v>3510.28</v>
      </c>
      <c r="AH339" s="1">
        <v>0</v>
      </c>
      <c r="AI339" s="1">
        <v>0</v>
      </c>
      <c r="AJ339" s="1">
        <v>0</v>
      </c>
      <c r="AK339" s="1">
        <v>0</v>
      </c>
      <c r="AL339" s="1">
        <f t="shared" si="24"/>
        <v>89.7199999999998</v>
      </c>
      <c r="AM339" s="1"/>
      <c r="AN339" s="1"/>
      <c r="AO339" s="1">
        <f t="shared" si="26"/>
        <v>0</v>
      </c>
      <c r="AP339" s="1">
        <f t="shared" si="27"/>
        <v>3600</v>
      </c>
      <c r="AQ339" s="1">
        <f t="shared" si="25"/>
        <v>89.7199999999998</v>
      </c>
    </row>
    <row r="340" spans="1:43" x14ac:dyDescent="0.35">
      <c r="A340" t="s">
        <v>139</v>
      </c>
      <c r="B340" t="s">
        <v>145</v>
      </c>
      <c r="C340" t="s">
        <v>134</v>
      </c>
      <c r="D340" t="s">
        <v>49</v>
      </c>
      <c r="E340">
        <v>1</v>
      </c>
      <c r="F340" t="s">
        <v>41</v>
      </c>
      <c r="G340">
        <v>1.3</v>
      </c>
      <c r="H340" t="s">
        <v>42</v>
      </c>
      <c r="I340" t="s">
        <v>43</v>
      </c>
      <c r="J340" t="s">
        <v>44</v>
      </c>
      <c r="K340" t="s">
        <v>68</v>
      </c>
      <c r="L340" t="s">
        <v>69</v>
      </c>
      <c r="M340" t="s">
        <v>70</v>
      </c>
      <c r="N340" t="s">
        <v>76</v>
      </c>
      <c r="O340">
        <v>5</v>
      </c>
      <c r="P340" t="s">
        <v>56</v>
      </c>
      <c r="Q340">
        <v>9</v>
      </c>
      <c r="R340" t="s">
        <v>146</v>
      </c>
      <c r="S340" t="s">
        <v>71</v>
      </c>
      <c r="T340" t="s">
        <v>77</v>
      </c>
      <c r="U340">
        <v>2000</v>
      </c>
      <c r="V340" t="s">
        <v>148</v>
      </c>
      <c r="W340">
        <v>2100</v>
      </c>
      <c r="X340" t="s">
        <v>147</v>
      </c>
      <c r="Y340">
        <v>2110</v>
      </c>
      <c r="Z340" t="s">
        <v>148</v>
      </c>
      <c r="AA340">
        <v>2111</v>
      </c>
      <c r="AB340" t="s">
        <v>149</v>
      </c>
      <c r="AC340">
        <v>61</v>
      </c>
      <c r="AD340" t="s">
        <v>144</v>
      </c>
      <c r="AE340" s="1">
        <v>0</v>
      </c>
      <c r="AF340" s="1">
        <v>0</v>
      </c>
      <c r="AG340" s="1">
        <v>0</v>
      </c>
      <c r="AH340" s="1">
        <v>0</v>
      </c>
      <c r="AI340" s="1">
        <v>0</v>
      </c>
      <c r="AJ340" s="1">
        <v>0</v>
      </c>
      <c r="AK340" s="1">
        <v>0</v>
      </c>
      <c r="AL340" s="1">
        <f t="shared" si="24"/>
        <v>0</v>
      </c>
      <c r="AM340" s="1"/>
      <c r="AN340" s="1"/>
      <c r="AO340" s="1">
        <f t="shared" si="26"/>
        <v>0</v>
      </c>
      <c r="AP340" s="1">
        <f t="shared" si="27"/>
        <v>0</v>
      </c>
      <c r="AQ340" s="1">
        <f t="shared" si="25"/>
        <v>0</v>
      </c>
    </row>
    <row r="341" spans="1:43" x14ac:dyDescent="0.35">
      <c r="A341" t="s">
        <v>224</v>
      </c>
      <c r="B341" t="s">
        <v>228</v>
      </c>
      <c r="C341" t="s">
        <v>134</v>
      </c>
      <c r="D341" t="s">
        <v>49</v>
      </c>
      <c r="E341">
        <v>1</v>
      </c>
      <c r="F341" t="s">
        <v>41</v>
      </c>
      <c r="G341">
        <v>1.3</v>
      </c>
      <c r="H341" t="s">
        <v>42</v>
      </c>
      <c r="I341" t="s">
        <v>43</v>
      </c>
      <c r="J341" t="s">
        <v>44</v>
      </c>
      <c r="K341" t="s">
        <v>68</v>
      </c>
      <c r="L341" t="s">
        <v>69</v>
      </c>
      <c r="M341" t="s">
        <v>153</v>
      </c>
      <c r="N341" t="s">
        <v>157</v>
      </c>
      <c r="O341">
        <v>5</v>
      </c>
      <c r="P341" t="s">
        <v>56</v>
      </c>
      <c r="Q341">
        <v>14</v>
      </c>
      <c r="R341" t="s">
        <v>158</v>
      </c>
      <c r="S341" t="s">
        <v>154</v>
      </c>
      <c r="T341" t="s">
        <v>159</v>
      </c>
      <c r="U341">
        <v>3000</v>
      </c>
      <c r="V341" t="s">
        <v>51</v>
      </c>
      <c r="W341">
        <v>3300</v>
      </c>
      <c r="X341" t="s">
        <v>155</v>
      </c>
      <c r="Y341">
        <v>3360</v>
      </c>
      <c r="Z341" t="s">
        <v>51</v>
      </c>
      <c r="AA341">
        <v>3361</v>
      </c>
      <c r="AB341" t="s">
        <v>156</v>
      </c>
      <c r="AC341">
        <v>59</v>
      </c>
      <c r="AD341" t="s">
        <v>227</v>
      </c>
      <c r="AE341" s="1">
        <v>18390.84</v>
      </c>
      <c r="AF341" s="1">
        <v>0</v>
      </c>
      <c r="AG341" s="1">
        <v>0</v>
      </c>
      <c r="AH341" s="1">
        <v>0</v>
      </c>
      <c r="AI341" s="1">
        <v>0</v>
      </c>
      <c r="AJ341" s="1">
        <v>0</v>
      </c>
      <c r="AK341" s="1">
        <v>0</v>
      </c>
      <c r="AL341" s="1">
        <f t="shared" si="24"/>
        <v>18390.84</v>
      </c>
      <c r="AM341" s="1">
        <v>0</v>
      </c>
      <c r="AN341" s="1">
        <v>18390.84</v>
      </c>
      <c r="AO341" s="1">
        <f t="shared" si="26"/>
        <v>-18390.84</v>
      </c>
      <c r="AP341" s="1">
        <f t="shared" si="27"/>
        <v>0</v>
      </c>
      <c r="AQ341" s="1">
        <f t="shared" si="25"/>
        <v>0</v>
      </c>
    </row>
    <row r="342" spans="1:43" x14ac:dyDescent="0.35">
      <c r="A342" t="s">
        <v>235</v>
      </c>
      <c r="B342" t="s">
        <v>240</v>
      </c>
      <c r="C342" t="s">
        <v>40</v>
      </c>
      <c r="D342" t="s">
        <v>49</v>
      </c>
      <c r="E342">
        <v>1</v>
      </c>
      <c r="F342" t="s">
        <v>41</v>
      </c>
      <c r="G342">
        <v>1.3</v>
      </c>
      <c r="H342" t="s">
        <v>42</v>
      </c>
      <c r="I342" t="s">
        <v>43</v>
      </c>
      <c r="J342" t="s">
        <v>44</v>
      </c>
      <c r="K342" t="s">
        <v>45</v>
      </c>
      <c r="L342" t="s">
        <v>46</v>
      </c>
      <c r="M342" t="s">
        <v>47</v>
      </c>
      <c r="N342" t="s">
        <v>55</v>
      </c>
      <c r="O342">
        <v>5</v>
      </c>
      <c r="P342" t="s">
        <v>56</v>
      </c>
      <c r="Q342">
        <v>5</v>
      </c>
      <c r="R342" t="s">
        <v>253</v>
      </c>
      <c r="S342" t="s">
        <v>252</v>
      </c>
      <c r="T342" t="s">
        <v>254</v>
      </c>
      <c r="U342">
        <v>3000</v>
      </c>
      <c r="V342" t="s">
        <v>51</v>
      </c>
      <c r="W342">
        <v>3300</v>
      </c>
      <c r="X342" t="s">
        <v>155</v>
      </c>
      <c r="Y342">
        <v>3360</v>
      </c>
      <c r="Z342" t="s">
        <v>51</v>
      </c>
      <c r="AA342">
        <v>3361</v>
      </c>
      <c r="AB342" t="s">
        <v>156</v>
      </c>
      <c r="AC342">
        <v>0</v>
      </c>
      <c r="AD342" t="s">
        <v>53</v>
      </c>
      <c r="AE342" s="1">
        <v>10000</v>
      </c>
      <c r="AF342" s="1">
        <v>0</v>
      </c>
      <c r="AG342" s="1">
        <v>6228.2</v>
      </c>
      <c r="AH342" s="1">
        <v>6228.2</v>
      </c>
      <c r="AI342" s="1">
        <v>6228.2</v>
      </c>
      <c r="AJ342" s="1">
        <v>6228.2</v>
      </c>
      <c r="AK342" s="1">
        <v>6228.2</v>
      </c>
      <c r="AL342" s="1">
        <f t="shared" ref="AL342:AL405" si="28">AE342-AG342</f>
        <v>3771.8</v>
      </c>
      <c r="AM342" s="1"/>
      <c r="AN342" s="1"/>
      <c r="AO342" s="1">
        <f t="shared" si="26"/>
        <v>0</v>
      </c>
      <c r="AP342" s="1">
        <f t="shared" si="27"/>
        <v>10000</v>
      </c>
      <c r="AQ342" s="1">
        <f t="shared" si="25"/>
        <v>3771.8</v>
      </c>
    </row>
    <row r="343" spans="1:43" x14ac:dyDescent="0.35">
      <c r="A343" t="s">
        <v>224</v>
      </c>
      <c r="B343" t="s">
        <v>228</v>
      </c>
      <c r="C343" t="s">
        <v>134</v>
      </c>
      <c r="D343" t="s">
        <v>49</v>
      </c>
      <c r="E343">
        <v>1</v>
      </c>
      <c r="F343" t="s">
        <v>41</v>
      </c>
      <c r="G343">
        <v>1.7</v>
      </c>
      <c r="H343" t="s">
        <v>96</v>
      </c>
      <c r="I343" t="s">
        <v>97</v>
      </c>
      <c r="J343" t="s">
        <v>98</v>
      </c>
      <c r="K343" t="s">
        <v>99</v>
      </c>
      <c r="L343" t="s">
        <v>100</v>
      </c>
      <c r="M343" t="s">
        <v>199</v>
      </c>
      <c r="N343" t="s">
        <v>202</v>
      </c>
      <c r="O343">
        <v>6</v>
      </c>
      <c r="P343" t="s">
        <v>101</v>
      </c>
      <c r="Q343">
        <v>19</v>
      </c>
      <c r="R343" t="s">
        <v>207</v>
      </c>
      <c r="S343" t="s">
        <v>200</v>
      </c>
      <c r="T343" t="s">
        <v>204</v>
      </c>
      <c r="U343">
        <v>3000</v>
      </c>
      <c r="V343" t="s">
        <v>51</v>
      </c>
      <c r="W343">
        <v>3300</v>
      </c>
      <c r="X343" t="s">
        <v>155</v>
      </c>
      <c r="Y343">
        <v>3360</v>
      </c>
      <c r="Z343" t="s">
        <v>51</v>
      </c>
      <c r="AA343">
        <v>3361</v>
      </c>
      <c r="AB343" t="s">
        <v>156</v>
      </c>
      <c r="AC343">
        <v>59</v>
      </c>
      <c r="AD343" t="s">
        <v>227</v>
      </c>
      <c r="AE343" s="1">
        <v>18209.16</v>
      </c>
      <c r="AF343" s="1">
        <v>0</v>
      </c>
      <c r="AG343" s="1">
        <v>0</v>
      </c>
      <c r="AH343" s="1">
        <v>0</v>
      </c>
      <c r="AI343" s="1">
        <v>0</v>
      </c>
      <c r="AJ343" s="1">
        <v>0</v>
      </c>
      <c r="AK343" s="1">
        <v>0</v>
      </c>
      <c r="AL343" s="1">
        <f t="shared" si="28"/>
        <v>18209.16</v>
      </c>
      <c r="AM343" s="1">
        <v>5789.84</v>
      </c>
      <c r="AN343" s="1">
        <v>0</v>
      </c>
      <c r="AO343" s="1">
        <f t="shared" si="26"/>
        <v>5789.84</v>
      </c>
      <c r="AP343" s="1">
        <f t="shared" si="27"/>
        <v>23999</v>
      </c>
      <c r="AQ343" s="1">
        <f t="shared" si="25"/>
        <v>23999</v>
      </c>
    </row>
    <row r="344" spans="1:43" x14ac:dyDescent="0.35">
      <c r="A344" t="s">
        <v>235</v>
      </c>
      <c r="B344" t="s">
        <v>240</v>
      </c>
      <c r="C344" t="s">
        <v>40</v>
      </c>
      <c r="D344" t="s">
        <v>49</v>
      </c>
      <c r="E344">
        <v>1</v>
      </c>
      <c r="F344" t="s">
        <v>41</v>
      </c>
      <c r="G344">
        <v>1.3</v>
      </c>
      <c r="H344" t="s">
        <v>42</v>
      </c>
      <c r="I344" t="s">
        <v>43</v>
      </c>
      <c r="J344" t="s">
        <v>44</v>
      </c>
      <c r="K344" t="s">
        <v>68</v>
      </c>
      <c r="L344" t="s">
        <v>69</v>
      </c>
      <c r="M344" t="s">
        <v>153</v>
      </c>
      <c r="N344" t="s">
        <v>157</v>
      </c>
      <c r="O344">
        <v>5</v>
      </c>
      <c r="P344" t="s">
        <v>56</v>
      </c>
      <c r="Q344">
        <v>14</v>
      </c>
      <c r="R344" t="s">
        <v>158</v>
      </c>
      <c r="S344" t="s">
        <v>154</v>
      </c>
      <c r="T344" t="s">
        <v>159</v>
      </c>
      <c r="U344">
        <v>3000</v>
      </c>
      <c r="V344" t="s">
        <v>51</v>
      </c>
      <c r="W344">
        <v>3300</v>
      </c>
      <c r="X344" t="s">
        <v>155</v>
      </c>
      <c r="Y344">
        <v>3360</v>
      </c>
      <c r="Z344" t="s">
        <v>51</v>
      </c>
      <c r="AA344">
        <v>3361</v>
      </c>
      <c r="AB344" t="s">
        <v>156</v>
      </c>
      <c r="AC344">
        <v>0</v>
      </c>
      <c r="AD344" t="s">
        <v>53</v>
      </c>
      <c r="AE344" s="1">
        <v>15000000</v>
      </c>
      <c r="AF344" s="1">
        <v>15000000</v>
      </c>
      <c r="AG344" s="1">
        <v>10678355.380000001</v>
      </c>
      <c r="AH344" s="1">
        <v>10678355.380000001</v>
      </c>
      <c r="AI344" s="1">
        <v>7078492.7199999997</v>
      </c>
      <c r="AJ344" s="1">
        <v>6316878.7599999998</v>
      </c>
      <c r="AK344" s="1">
        <v>6206078.1200000001</v>
      </c>
      <c r="AL344" s="1">
        <f t="shared" si="28"/>
        <v>4321644.6199999992</v>
      </c>
      <c r="AM344" s="1"/>
      <c r="AN344" s="1"/>
      <c r="AO344" s="1">
        <f t="shared" si="26"/>
        <v>0</v>
      </c>
      <c r="AP344" s="1">
        <f t="shared" si="27"/>
        <v>15000000</v>
      </c>
      <c r="AQ344" s="1">
        <f t="shared" si="25"/>
        <v>4321644.6199999992</v>
      </c>
    </row>
    <row r="345" spans="1:43" x14ac:dyDescent="0.35">
      <c r="A345" t="s">
        <v>235</v>
      </c>
      <c r="B345" t="s">
        <v>240</v>
      </c>
      <c r="C345" t="s">
        <v>40</v>
      </c>
      <c r="D345" t="s">
        <v>49</v>
      </c>
      <c r="E345">
        <v>1</v>
      </c>
      <c r="F345" t="s">
        <v>41</v>
      </c>
      <c r="G345">
        <v>1.7</v>
      </c>
      <c r="H345" t="s">
        <v>96</v>
      </c>
      <c r="I345" t="s">
        <v>97</v>
      </c>
      <c r="J345" t="s">
        <v>98</v>
      </c>
      <c r="K345" t="s">
        <v>99</v>
      </c>
      <c r="L345" t="s">
        <v>100</v>
      </c>
      <c r="M345" t="s">
        <v>199</v>
      </c>
      <c r="N345" t="s">
        <v>202</v>
      </c>
      <c r="O345">
        <v>6</v>
      </c>
      <c r="P345" t="s">
        <v>101</v>
      </c>
      <c r="Q345">
        <v>19</v>
      </c>
      <c r="R345" t="s">
        <v>207</v>
      </c>
      <c r="S345" t="s">
        <v>200</v>
      </c>
      <c r="T345" t="s">
        <v>204</v>
      </c>
      <c r="U345">
        <v>3000</v>
      </c>
      <c r="V345" t="s">
        <v>51</v>
      </c>
      <c r="W345">
        <v>3300</v>
      </c>
      <c r="X345" t="s">
        <v>155</v>
      </c>
      <c r="Y345">
        <v>3360</v>
      </c>
      <c r="Z345" t="s">
        <v>51</v>
      </c>
      <c r="AA345">
        <v>3361</v>
      </c>
      <c r="AB345" t="s">
        <v>156</v>
      </c>
      <c r="AC345">
        <v>0</v>
      </c>
      <c r="AD345" t="s">
        <v>53</v>
      </c>
      <c r="AE345" s="1">
        <v>1049120</v>
      </c>
      <c r="AF345" s="1">
        <v>1300000</v>
      </c>
      <c r="AG345" s="1">
        <v>1032757.67</v>
      </c>
      <c r="AH345" s="1">
        <v>1013927</v>
      </c>
      <c r="AI345" s="1">
        <v>19401</v>
      </c>
      <c r="AJ345" s="1">
        <v>19401</v>
      </c>
      <c r="AK345" s="1">
        <v>19401</v>
      </c>
      <c r="AL345" s="1">
        <f t="shared" si="28"/>
        <v>16362.329999999958</v>
      </c>
      <c r="AM345" s="1"/>
      <c r="AN345" s="1"/>
      <c r="AO345" s="1">
        <f t="shared" si="26"/>
        <v>0</v>
      </c>
      <c r="AP345" s="1">
        <f t="shared" si="27"/>
        <v>1049120</v>
      </c>
      <c r="AQ345" s="1">
        <f t="shared" si="25"/>
        <v>16362.329999999958</v>
      </c>
    </row>
    <row r="346" spans="1:43" x14ac:dyDescent="0.35">
      <c r="A346" t="s">
        <v>235</v>
      </c>
      <c r="B346" t="s">
        <v>240</v>
      </c>
      <c r="C346" t="s">
        <v>40</v>
      </c>
      <c r="D346" t="s">
        <v>49</v>
      </c>
      <c r="E346">
        <v>3</v>
      </c>
      <c r="F346" t="s">
        <v>174</v>
      </c>
      <c r="G346">
        <v>3.8</v>
      </c>
      <c r="H346" t="s">
        <v>175</v>
      </c>
      <c r="I346" t="s">
        <v>176</v>
      </c>
      <c r="J346" t="s">
        <v>177</v>
      </c>
      <c r="K346" t="s">
        <v>68</v>
      </c>
      <c r="L346" t="s">
        <v>69</v>
      </c>
      <c r="M346" t="s">
        <v>178</v>
      </c>
      <c r="N346" t="s">
        <v>181</v>
      </c>
      <c r="O346">
        <v>5</v>
      </c>
      <c r="P346" t="s">
        <v>56</v>
      </c>
      <c r="Q346">
        <v>56</v>
      </c>
      <c r="R346" t="s">
        <v>223</v>
      </c>
      <c r="S346" t="s">
        <v>179</v>
      </c>
      <c r="T346" t="s">
        <v>183</v>
      </c>
      <c r="U346">
        <v>3000</v>
      </c>
      <c r="V346" t="s">
        <v>51</v>
      </c>
      <c r="W346">
        <v>3300</v>
      </c>
      <c r="X346" t="s">
        <v>155</v>
      </c>
      <c r="Y346">
        <v>3360</v>
      </c>
      <c r="Z346" t="s">
        <v>51</v>
      </c>
      <c r="AA346">
        <v>3361</v>
      </c>
      <c r="AB346" t="s">
        <v>156</v>
      </c>
      <c r="AC346">
        <v>0</v>
      </c>
      <c r="AD346" t="s">
        <v>53</v>
      </c>
      <c r="AE346" s="1">
        <v>0</v>
      </c>
      <c r="AF346" s="1">
        <v>818496</v>
      </c>
      <c r="AG346" s="1">
        <v>0</v>
      </c>
      <c r="AH346" s="1">
        <v>0</v>
      </c>
      <c r="AI346" s="1">
        <v>0</v>
      </c>
      <c r="AJ346" s="1">
        <v>0</v>
      </c>
      <c r="AK346" s="1">
        <v>0</v>
      </c>
      <c r="AL346" s="1">
        <f t="shared" si="28"/>
        <v>0</v>
      </c>
      <c r="AM346" s="1"/>
      <c r="AN346" s="1"/>
      <c r="AO346" s="1">
        <f t="shared" si="26"/>
        <v>0</v>
      </c>
      <c r="AP346" s="1">
        <f t="shared" si="27"/>
        <v>0</v>
      </c>
      <c r="AQ346" s="1">
        <f t="shared" si="25"/>
        <v>0</v>
      </c>
    </row>
    <row r="347" spans="1:43" x14ac:dyDescent="0.35">
      <c r="A347" t="s">
        <v>235</v>
      </c>
      <c r="B347" t="s">
        <v>240</v>
      </c>
      <c r="C347" t="s">
        <v>40</v>
      </c>
      <c r="D347" t="s">
        <v>49</v>
      </c>
      <c r="E347">
        <v>1</v>
      </c>
      <c r="F347" t="s">
        <v>41</v>
      </c>
      <c r="G347">
        <v>1.3</v>
      </c>
      <c r="H347" t="s">
        <v>42</v>
      </c>
      <c r="I347" t="s">
        <v>43</v>
      </c>
      <c r="J347" t="s">
        <v>44</v>
      </c>
      <c r="K347" t="s">
        <v>68</v>
      </c>
      <c r="L347" t="s">
        <v>69</v>
      </c>
      <c r="M347" t="s">
        <v>119</v>
      </c>
      <c r="N347" t="s">
        <v>121</v>
      </c>
      <c r="O347">
        <v>2</v>
      </c>
      <c r="P347" t="s">
        <v>122</v>
      </c>
      <c r="Q347">
        <v>25</v>
      </c>
      <c r="R347" t="s">
        <v>368</v>
      </c>
      <c r="S347" t="s">
        <v>367</v>
      </c>
      <c r="T347" t="s">
        <v>369</v>
      </c>
      <c r="U347">
        <v>3000</v>
      </c>
      <c r="V347" t="s">
        <v>51</v>
      </c>
      <c r="W347">
        <v>3300</v>
      </c>
      <c r="X347" t="s">
        <v>155</v>
      </c>
      <c r="Y347">
        <v>3370</v>
      </c>
      <c r="Z347" t="s">
        <v>51</v>
      </c>
      <c r="AA347">
        <v>3371</v>
      </c>
      <c r="AB347" t="s">
        <v>371</v>
      </c>
      <c r="AC347">
        <v>0</v>
      </c>
      <c r="AD347" t="s">
        <v>53</v>
      </c>
      <c r="AE347" s="1">
        <v>6556818.1600000001</v>
      </c>
      <c r="AF347" s="1">
        <v>5000000</v>
      </c>
      <c r="AG347" s="1">
        <v>6556818.1600000001</v>
      </c>
      <c r="AH347" s="1">
        <v>6556818.1600000001</v>
      </c>
      <c r="AI347" s="1">
        <v>3226458.16</v>
      </c>
      <c r="AJ347" s="1">
        <v>1916734.54</v>
      </c>
      <c r="AK347" s="1">
        <v>1916734.54</v>
      </c>
      <c r="AL347" s="1">
        <f t="shared" si="28"/>
        <v>0</v>
      </c>
      <c r="AM347" s="1"/>
      <c r="AN347" s="1"/>
      <c r="AO347" s="1">
        <f t="shared" si="26"/>
        <v>0</v>
      </c>
      <c r="AP347" s="1">
        <f t="shared" si="27"/>
        <v>6556818.1600000001</v>
      </c>
      <c r="AQ347" s="1">
        <f t="shared" si="25"/>
        <v>0</v>
      </c>
    </row>
    <row r="348" spans="1:43" x14ac:dyDescent="0.35">
      <c r="A348" t="s">
        <v>235</v>
      </c>
      <c r="B348" t="s">
        <v>240</v>
      </c>
      <c r="C348" t="s">
        <v>40</v>
      </c>
      <c r="D348" t="s">
        <v>49</v>
      </c>
      <c r="E348">
        <v>1</v>
      </c>
      <c r="F348" t="s">
        <v>41</v>
      </c>
      <c r="G348">
        <v>1.3</v>
      </c>
      <c r="H348" t="s">
        <v>42</v>
      </c>
      <c r="I348" t="s">
        <v>43</v>
      </c>
      <c r="J348" t="s">
        <v>44</v>
      </c>
      <c r="K348" t="s">
        <v>68</v>
      </c>
      <c r="L348" t="s">
        <v>69</v>
      </c>
      <c r="M348" t="s">
        <v>70</v>
      </c>
      <c r="N348" t="s">
        <v>76</v>
      </c>
      <c r="O348">
        <v>5</v>
      </c>
      <c r="P348" t="s">
        <v>56</v>
      </c>
      <c r="Q348">
        <v>9</v>
      </c>
      <c r="R348" t="s">
        <v>146</v>
      </c>
      <c r="S348" t="s">
        <v>71</v>
      </c>
      <c r="T348" t="s">
        <v>77</v>
      </c>
      <c r="U348">
        <v>3000</v>
      </c>
      <c r="V348" t="s">
        <v>51</v>
      </c>
      <c r="W348">
        <v>3300</v>
      </c>
      <c r="X348" t="s">
        <v>155</v>
      </c>
      <c r="Y348">
        <v>3380</v>
      </c>
      <c r="Z348" t="s">
        <v>327</v>
      </c>
      <c r="AA348">
        <v>3381</v>
      </c>
      <c r="AB348" t="s">
        <v>327</v>
      </c>
      <c r="AC348">
        <v>0</v>
      </c>
      <c r="AD348" t="s">
        <v>53</v>
      </c>
      <c r="AE348" s="1">
        <v>39848671.939999998</v>
      </c>
      <c r="AF348" s="1">
        <v>0</v>
      </c>
      <c r="AG348" s="1">
        <v>33503383.079999998</v>
      </c>
      <c r="AH348" s="1">
        <v>3643139.24</v>
      </c>
      <c r="AI348" s="1">
        <v>3643139.24</v>
      </c>
      <c r="AJ348" s="1">
        <v>0</v>
      </c>
      <c r="AK348" s="1">
        <v>0</v>
      </c>
      <c r="AL348" s="1">
        <f t="shared" si="28"/>
        <v>6345288.8599999994</v>
      </c>
      <c r="AM348" s="1"/>
      <c r="AN348" s="1"/>
      <c r="AO348" s="1">
        <f t="shared" si="26"/>
        <v>0</v>
      </c>
      <c r="AP348" s="1">
        <f t="shared" si="27"/>
        <v>39848671.939999998</v>
      </c>
      <c r="AQ348" s="1">
        <f t="shared" si="25"/>
        <v>6345288.8599999994</v>
      </c>
    </row>
    <row r="349" spans="1:43" x14ac:dyDescent="0.35">
      <c r="A349" t="s">
        <v>235</v>
      </c>
      <c r="B349" t="s">
        <v>240</v>
      </c>
      <c r="C349" t="s">
        <v>40</v>
      </c>
      <c r="D349" t="s">
        <v>49</v>
      </c>
      <c r="E349">
        <v>2</v>
      </c>
      <c r="F349" t="s">
        <v>105</v>
      </c>
      <c r="G349">
        <v>2.2000000000000002</v>
      </c>
      <c r="H349" t="s">
        <v>106</v>
      </c>
      <c r="I349" t="s">
        <v>107</v>
      </c>
      <c r="J349" t="s">
        <v>108</v>
      </c>
      <c r="K349" t="s">
        <v>68</v>
      </c>
      <c r="L349" t="s">
        <v>69</v>
      </c>
      <c r="M349" t="s">
        <v>119</v>
      </c>
      <c r="N349" t="s">
        <v>121</v>
      </c>
      <c r="O349">
        <v>1</v>
      </c>
      <c r="P349" t="s">
        <v>114</v>
      </c>
      <c r="Q349">
        <v>29</v>
      </c>
      <c r="R349" t="s">
        <v>115</v>
      </c>
      <c r="S349" t="s">
        <v>131</v>
      </c>
      <c r="T349" t="s">
        <v>132</v>
      </c>
      <c r="U349">
        <v>3000</v>
      </c>
      <c r="V349" t="s">
        <v>51</v>
      </c>
      <c r="W349">
        <v>3300</v>
      </c>
      <c r="X349" t="s">
        <v>155</v>
      </c>
      <c r="Y349">
        <v>3380</v>
      </c>
      <c r="Z349" t="s">
        <v>327</v>
      </c>
      <c r="AA349">
        <v>3381</v>
      </c>
      <c r="AB349" t="s">
        <v>327</v>
      </c>
      <c r="AC349">
        <v>0</v>
      </c>
      <c r="AD349" t="s">
        <v>53</v>
      </c>
      <c r="AE349" s="1">
        <v>11101338.060000001</v>
      </c>
      <c r="AF349" s="1">
        <v>20000000</v>
      </c>
      <c r="AG349" s="1">
        <v>11101328.07</v>
      </c>
      <c r="AH349" s="1">
        <v>11101328.07</v>
      </c>
      <c r="AI349" s="1">
        <v>11101328.07</v>
      </c>
      <c r="AJ349" s="1">
        <v>11101328.07</v>
      </c>
      <c r="AK349" s="1">
        <v>11101328.07</v>
      </c>
      <c r="AL349" s="1">
        <f t="shared" si="28"/>
        <v>9.9900000002235174</v>
      </c>
      <c r="AM349" s="1"/>
      <c r="AN349" s="1"/>
      <c r="AO349" s="1">
        <f t="shared" si="26"/>
        <v>0</v>
      </c>
      <c r="AP349" s="1">
        <f t="shared" si="27"/>
        <v>11101338.060000001</v>
      </c>
      <c r="AQ349" s="1">
        <f t="shared" si="25"/>
        <v>9.9900000002235174</v>
      </c>
    </row>
    <row r="350" spans="1:43" x14ac:dyDescent="0.35">
      <c r="A350" t="s">
        <v>235</v>
      </c>
      <c r="B350" t="s">
        <v>240</v>
      </c>
      <c r="C350" t="s">
        <v>40</v>
      </c>
      <c r="D350" t="s">
        <v>49</v>
      </c>
      <c r="E350">
        <v>2</v>
      </c>
      <c r="F350" t="s">
        <v>105</v>
      </c>
      <c r="G350">
        <v>2.2000000000000002</v>
      </c>
      <c r="H350" t="s">
        <v>106</v>
      </c>
      <c r="I350" t="s">
        <v>107</v>
      </c>
      <c r="J350" t="s">
        <v>108</v>
      </c>
      <c r="K350" t="s">
        <v>68</v>
      </c>
      <c r="L350" t="s">
        <v>69</v>
      </c>
      <c r="M350" t="s">
        <v>109</v>
      </c>
      <c r="N350" t="s">
        <v>113</v>
      </c>
      <c r="O350">
        <v>1</v>
      </c>
      <c r="P350" t="s">
        <v>114</v>
      </c>
      <c r="Q350">
        <v>63</v>
      </c>
      <c r="R350" t="s">
        <v>416</v>
      </c>
      <c r="S350" t="s">
        <v>414</v>
      </c>
      <c r="T350" t="s">
        <v>417</v>
      </c>
      <c r="U350">
        <v>3000</v>
      </c>
      <c r="V350" t="s">
        <v>51</v>
      </c>
      <c r="W350">
        <v>3300</v>
      </c>
      <c r="X350" t="s">
        <v>155</v>
      </c>
      <c r="Y350">
        <v>3380</v>
      </c>
      <c r="Z350" t="s">
        <v>327</v>
      </c>
      <c r="AA350">
        <v>3381</v>
      </c>
      <c r="AB350" t="s">
        <v>327</v>
      </c>
      <c r="AC350">
        <v>0</v>
      </c>
      <c r="AD350" t="s">
        <v>53</v>
      </c>
      <c r="AE350" s="1">
        <v>0</v>
      </c>
      <c r="AF350" s="1">
        <v>0</v>
      </c>
      <c r="AG350" s="1">
        <v>0</v>
      </c>
      <c r="AH350" s="1">
        <v>0</v>
      </c>
      <c r="AI350" s="1">
        <v>0</v>
      </c>
      <c r="AJ350" s="1">
        <v>0</v>
      </c>
      <c r="AK350" s="1">
        <v>0</v>
      </c>
      <c r="AL350" s="1">
        <f t="shared" si="28"/>
        <v>0</v>
      </c>
      <c r="AM350" s="1"/>
      <c r="AN350" s="1"/>
      <c r="AO350" s="1">
        <f t="shared" si="26"/>
        <v>0</v>
      </c>
      <c r="AP350" s="1">
        <f t="shared" si="27"/>
        <v>0</v>
      </c>
      <c r="AQ350" s="1">
        <f t="shared" si="25"/>
        <v>0</v>
      </c>
    </row>
    <row r="351" spans="1:43" x14ac:dyDescent="0.35">
      <c r="A351" t="s">
        <v>235</v>
      </c>
      <c r="B351" t="s">
        <v>240</v>
      </c>
      <c r="C351" t="s">
        <v>40</v>
      </c>
      <c r="D351" t="s">
        <v>49</v>
      </c>
      <c r="E351">
        <v>2</v>
      </c>
      <c r="F351" t="s">
        <v>105</v>
      </c>
      <c r="G351">
        <v>2.7</v>
      </c>
      <c r="H351" t="s">
        <v>160</v>
      </c>
      <c r="I351" t="s">
        <v>161</v>
      </c>
      <c r="J351" t="s">
        <v>160</v>
      </c>
      <c r="K351" t="s">
        <v>162</v>
      </c>
      <c r="L351" t="s">
        <v>163</v>
      </c>
      <c r="M351" t="s">
        <v>164</v>
      </c>
      <c r="N351" t="s">
        <v>166</v>
      </c>
      <c r="O351">
        <v>0</v>
      </c>
      <c r="P351" t="s">
        <v>167</v>
      </c>
      <c r="Q351">
        <v>36</v>
      </c>
      <c r="R351" t="s">
        <v>497</v>
      </c>
      <c r="S351" t="s">
        <v>496</v>
      </c>
      <c r="T351" t="s">
        <v>498</v>
      </c>
      <c r="U351">
        <v>3000</v>
      </c>
      <c r="V351" t="s">
        <v>51</v>
      </c>
      <c r="W351">
        <v>3300</v>
      </c>
      <c r="X351" t="s">
        <v>155</v>
      </c>
      <c r="Y351">
        <v>3380</v>
      </c>
      <c r="Z351" t="s">
        <v>327</v>
      </c>
      <c r="AA351">
        <v>3381</v>
      </c>
      <c r="AB351" t="s">
        <v>327</v>
      </c>
      <c r="AC351">
        <v>0</v>
      </c>
      <c r="AD351" t="s">
        <v>53</v>
      </c>
      <c r="AE351" s="1">
        <v>0</v>
      </c>
      <c r="AF351" s="1">
        <v>5000000</v>
      </c>
      <c r="AG351" s="1">
        <v>0</v>
      </c>
      <c r="AH351" s="1">
        <v>0</v>
      </c>
      <c r="AI351" s="1">
        <v>0</v>
      </c>
      <c r="AJ351" s="1">
        <v>0</v>
      </c>
      <c r="AK351" s="1">
        <v>0</v>
      </c>
      <c r="AL351" s="1">
        <f t="shared" si="28"/>
        <v>0</v>
      </c>
      <c r="AM351" s="1"/>
      <c r="AN351" s="1"/>
      <c r="AO351" s="1">
        <f t="shared" si="26"/>
        <v>0</v>
      </c>
      <c r="AP351" s="1">
        <f t="shared" si="27"/>
        <v>0</v>
      </c>
      <c r="AQ351" s="1">
        <f t="shared" si="25"/>
        <v>0</v>
      </c>
    </row>
    <row r="352" spans="1:43" x14ac:dyDescent="0.35">
      <c r="A352" t="s">
        <v>139</v>
      </c>
      <c r="B352" t="s">
        <v>145</v>
      </c>
      <c r="C352" t="s">
        <v>134</v>
      </c>
      <c r="D352" t="s">
        <v>49</v>
      </c>
      <c r="E352">
        <v>2</v>
      </c>
      <c r="F352" t="s">
        <v>105</v>
      </c>
      <c r="G352">
        <v>2.7</v>
      </c>
      <c r="H352" t="s">
        <v>160</v>
      </c>
      <c r="I352" t="s">
        <v>161</v>
      </c>
      <c r="J352" t="s">
        <v>160</v>
      </c>
      <c r="K352" t="s">
        <v>162</v>
      </c>
      <c r="L352" t="s">
        <v>163</v>
      </c>
      <c r="M352" t="s">
        <v>164</v>
      </c>
      <c r="N352" t="s">
        <v>166</v>
      </c>
      <c r="O352">
        <v>0</v>
      </c>
      <c r="P352" t="s">
        <v>167</v>
      </c>
      <c r="Q352">
        <v>65</v>
      </c>
      <c r="R352" t="s">
        <v>168</v>
      </c>
      <c r="S352" t="s">
        <v>165</v>
      </c>
      <c r="T352" t="s">
        <v>169</v>
      </c>
      <c r="U352">
        <v>2000</v>
      </c>
      <c r="V352" t="s">
        <v>148</v>
      </c>
      <c r="W352">
        <v>2100</v>
      </c>
      <c r="X352" t="s">
        <v>147</v>
      </c>
      <c r="Y352">
        <v>2170</v>
      </c>
      <c r="Z352" t="s">
        <v>148</v>
      </c>
      <c r="AA352">
        <v>2171</v>
      </c>
      <c r="AB352" t="s">
        <v>172</v>
      </c>
      <c r="AC352">
        <v>61</v>
      </c>
      <c r="AD352" t="s">
        <v>144</v>
      </c>
      <c r="AE352" s="1">
        <v>14000</v>
      </c>
      <c r="AF352" s="1">
        <v>0</v>
      </c>
      <c r="AG352" s="1">
        <v>13446.5</v>
      </c>
      <c r="AH352" s="1">
        <v>0</v>
      </c>
      <c r="AI352" s="1">
        <v>0</v>
      </c>
      <c r="AJ352" s="1">
        <v>0</v>
      </c>
      <c r="AK352" s="1">
        <v>0</v>
      </c>
      <c r="AL352" s="1">
        <f t="shared" si="28"/>
        <v>553.5</v>
      </c>
      <c r="AM352" s="1"/>
      <c r="AN352" s="1"/>
      <c r="AO352" s="1">
        <f t="shared" si="26"/>
        <v>0</v>
      </c>
      <c r="AP352" s="1">
        <f t="shared" si="27"/>
        <v>14000</v>
      </c>
      <c r="AQ352" s="1">
        <f t="shared" si="25"/>
        <v>553.5</v>
      </c>
    </row>
    <row r="353" spans="1:43" x14ac:dyDescent="0.35">
      <c r="A353" t="s">
        <v>139</v>
      </c>
      <c r="B353" t="s">
        <v>145</v>
      </c>
      <c r="C353" t="s">
        <v>134</v>
      </c>
      <c r="D353" t="s">
        <v>49</v>
      </c>
      <c r="E353">
        <v>1</v>
      </c>
      <c r="F353" t="s">
        <v>41</v>
      </c>
      <c r="G353">
        <v>1.3</v>
      </c>
      <c r="H353" t="s">
        <v>42</v>
      </c>
      <c r="I353" t="s">
        <v>43</v>
      </c>
      <c r="J353" t="s">
        <v>44</v>
      </c>
      <c r="K353" t="s">
        <v>68</v>
      </c>
      <c r="L353" t="s">
        <v>69</v>
      </c>
      <c r="M353" t="s">
        <v>70</v>
      </c>
      <c r="N353" t="s">
        <v>76</v>
      </c>
      <c r="O353">
        <v>5</v>
      </c>
      <c r="P353" t="s">
        <v>56</v>
      </c>
      <c r="Q353">
        <v>9</v>
      </c>
      <c r="R353" t="s">
        <v>146</v>
      </c>
      <c r="S353" t="s">
        <v>71</v>
      </c>
      <c r="T353" t="s">
        <v>77</v>
      </c>
      <c r="U353">
        <v>2000</v>
      </c>
      <c r="V353" t="s">
        <v>148</v>
      </c>
      <c r="W353">
        <v>2600</v>
      </c>
      <c r="X353" t="s">
        <v>152</v>
      </c>
      <c r="Y353">
        <v>2610</v>
      </c>
      <c r="Z353" t="s">
        <v>148</v>
      </c>
      <c r="AA353">
        <v>2611</v>
      </c>
      <c r="AB353" t="s">
        <v>152</v>
      </c>
      <c r="AC353">
        <v>61</v>
      </c>
      <c r="AD353" t="s">
        <v>144</v>
      </c>
      <c r="AE353" s="1">
        <v>32400</v>
      </c>
      <c r="AF353" s="1">
        <v>0</v>
      </c>
      <c r="AG353" s="1">
        <v>0</v>
      </c>
      <c r="AH353" s="1">
        <v>0</v>
      </c>
      <c r="AI353" s="1">
        <v>0</v>
      </c>
      <c r="AJ353" s="1">
        <v>0</v>
      </c>
      <c r="AK353" s="1">
        <v>0</v>
      </c>
      <c r="AL353" s="1">
        <f t="shared" si="28"/>
        <v>32400</v>
      </c>
      <c r="AM353" s="1">
        <v>0</v>
      </c>
      <c r="AN353" s="1">
        <v>30000</v>
      </c>
      <c r="AO353" s="1">
        <f t="shared" si="26"/>
        <v>-30000</v>
      </c>
      <c r="AP353" s="1">
        <f t="shared" si="27"/>
        <v>2400</v>
      </c>
      <c r="AQ353" s="1">
        <f t="shared" si="25"/>
        <v>2400</v>
      </c>
    </row>
    <row r="354" spans="1:43" x14ac:dyDescent="0.35">
      <c r="A354" t="s">
        <v>235</v>
      </c>
      <c r="B354" t="s">
        <v>240</v>
      </c>
      <c r="C354" t="s">
        <v>40</v>
      </c>
      <c r="D354" t="s">
        <v>49</v>
      </c>
      <c r="E354">
        <v>1</v>
      </c>
      <c r="F354" t="s">
        <v>41</v>
      </c>
      <c r="G354">
        <v>1.3</v>
      </c>
      <c r="H354" t="s">
        <v>42</v>
      </c>
      <c r="I354" t="s">
        <v>43</v>
      </c>
      <c r="J354" t="s">
        <v>44</v>
      </c>
      <c r="K354" t="s">
        <v>45</v>
      </c>
      <c r="L354" t="s">
        <v>46</v>
      </c>
      <c r="M354" t="s">
        <v>47</v>
      </c>
      <c r="N354" t="s">
        <v>55</v>
      </c>
      <c r="O354">
        <v>5</v>
      </c>
      <c r="P354" t="s">
        <v>56</v>
      </c>
      <c r="Q354">
        <v>6</v>
      </c>
      <c r="R354" t="s">
        <v>294</v>
      </c>
      <c r="S354" t="s">
        <v>252</v>
      </c>
      <c r="T354" t="s">
        <v>254</v>
      </c>
      <c r="U354">
        <v>3000</v>
      </c>
      <c r="V354" t="s">
        <v>51</v>
      </c>
      <c r="W354">
        <v>3300</v>
      </c>
      <c r="X354" t="s">
        <v>155</v>
      </c>
      <c r="Y354">
        <v>3390</v>
      </c>
      <c r="Z354" t="s">
        <v>51</v>
      </c>
      <c r="AA354">
        <v>3391</v>
      </c>
      <c r="AB354" t="s">
        <v>173</v>
      </c>
      <c r="AC354">
        <v>0</v>
      </c>
      <c r="AD354" t="s">
        <v>53</v>
      </c>
      <c r="AE354" s="1">
        <v>22600000</v>
      </c>
      <c r="AF354" s="1">
        <v>17000000</v>
      </c>
      <c r="AG354" s="1">
        <v>17000000</v>
      </c>
      <c r="AH354" s="1">
        <v>17000000</v>
      </c>
      <c r="AI354" s="1">
        <v>12750000.029999999</v>
      </c>
      <c r="AJ354" s="1">
        <v>12750000.029999999</v>
      </c>
      <c r="AK354" s="1">
        <v>11333333.359999999</v>
      </c>
      <c r="AL354" s="1">
        <f t="shared" si="28"/>
        <v>5600000</v>
      </c>
      <c r="AM354" s="1"/>
      <c r="AN354" s="1"/>
      <c r="AO354" s="1">
        <f t="shared" si="26"/>
        <v>0</v>
      </c>
      <c r="AP354" s="1">
        <f t="shared" si="27"/>
        <v>22600000</v>
      </c>
      <c r="AQ354" s="1">
        <f t="shared" si="25"/>
        <v>5600000</v>
      </c>
    </row>
    <row r="355" spans="1:43" x14ac:dyDescent="0.35">
      <c r="A355" t="s">
        <v>235</v>
      </c>
      <c r="B355" t="s">
        <v>240</v>
      </c>
      <c r="C355" t="s">
        <v>40</v>
      </c>
      <c r="D355" t="s">
        <v>49</v>
      </c>
      <c r="E355">
        <v>1</v>
      </c>
      <c r="F355" t="s">
        <v>41</v>
      </c>
      <c r="G355">
        <v>1.3</v>
      </c>
      <c r="H355" t="s">
        <v>42</v>
      </c>
      <c r="I355" t="s">
        <v>43</v>
      </c>
      <c r="J355" t="s">
        <v>44</v>
      </c>
      <c r="K355" t="s">
        <v>68</v>
      </c>
      <c r="L355" t="s">
        <v>69</v>
      </c>
      <c r="M355" t="s">
        <v>304</v>
      </c>
      <c r="N355" t="s">
        <v>307</v>
      </c>
      <c r="O355">
        <v>5</v>
      </c>
      <c r="P355" t="s">
        <v>56</v>
      </c>
      <c r="Q355">
        <v>3</v>
      </c>
      <c r="R355" t="s">
        <v>308</v>
      </c>
      <c r="S355" t="s">
        <v>305</v>
      </c>
      <c r="T355" t="s">
        <v>309</v>
      </c>
      <c r="U355">
        <v>3000</v>
      </c>
      <c r="V355" t="s">
        <v>51</v>
      </c>
      <c r="W355">
        <v>3300</v>
      </c>
      <c r="X355" t="s">
        <v>155</v>
      </c>
      <c r="Y355">
        <v>3390</v>
      </c>
      <c r="Z355" t="s">
        <v>51</v>
      </c>
      <c r="AA355">
        <v>3391</v>
      </c>
      <c r="AB355" t="s">
        <v>173</v>
      </c>
      <c r="AC355">
        <v>0</v>
      </c>
      <c r="AD355" t="s">
        <v>53</v>
      </c>
      <c r="AE355" s="1">
        <v>0</v>
      </c>
      <c r="AF355" s="1">
        <v>200000</v>
      </c>
      <c r="AG355" s="1">
        <v>0</v>
      </c>
      <c r="AH355" s="1">
        <v>0</v>
      </c>
      <c r="AI355" s="1">
        <v>0</v>
      </c>
      <c r="AJ355" s="1">
        <v>0</v>
      </c>
      <c r="AK355" s="1">
        <v>0</v>
      </c>
      <c r="AL355" s="1">
        <f t="shared" si="28"/>
        <v>0</v>
      </c>
      <c r="AM355" s="1"/>
      <c r="AN355" s="1"/>
      <c r="AO355" s="1">
        <f t="shared" si="26"/>
        <v>0</v>
      </c>
      <c r="AP355" s="1">
        <f t="shared" si="27"/>
        <v>0</v>
      </c>
      <c r="AQ355" s="1">
        <f t="shared" si="25"/>
        <v>0</v>
      </c>
    </row>
    <row r="356" spans="1:43" x14ac:dyDescent="0.35">
      <c r="A356" t="s">
        <v>235</v>
      </c>
      <c r="B356" t="s">
        <v>240</v>
      </c>
      <c r="C356" t="s">
        <v>40</v>
      </c>
      <c r="D356" t="s">
        <v>49</v>
      </c>
      <c r="E356">
        <v>1</v>
      </c>
      <c r="F356" t="s">
        <v>41</v>
      </c>
      <c r="G356">
        <v>1.3</v>
      </c>
      <c r="H356" t="s">
        <v>42</v>
      </c>
      <c r="I356" t="s">
        <v>43</v>
      </c>
      <c r="J356" t="s">
        <v>44</v>
      </c>
      <c r="K356" t="s">
        <v>68</v>
      </c>
      <c r="L356" t="s">
        <v>69</v>
      </c>
      <c r="M356" t="s">
        <v>153</v>
      </c>
      <c r="N356" t="s">
        <v>157</v>
      </c>
      <c r="O356">
        <v>5</v>
      </c>
      <c r="P356" t="s">
        <v>56</v>
      </c>
      <c r="Q356">
        <v>13</v>
      </c>
      <c r="R356" t="s">
        <v>339</v>
      </c>
      <c r="S356" t="s">
        <v>338</v>
      </c>
      <c r="T356" t="s">
        <v>340</v>
      </c>
      <c r="U356">
        <v>3000</v>
      </c>
      <c r="V356" t="s">
        <v>51</v>
      </c>
      <c r="W356">
        <v>3300</v>
      </c>
      <c r="X356" t="s">
        <v>155</v>
      </c>
      <c r="Y356">
        <v>3390</v>
      </c>
      <c r="Z356" t="s">
        <v>51</v>
      </c>
      <c r="AA356">
        <v>3391</v>
      </c>
      <c r="AB356" t="s">
        <v>173</v>
      </c>
      <c r="AC356">
        <v>0</v>
      </c>
      <c r="AD356" t="s">
        <v>53</v>
      </c>
      <c r="AE356" s="1">
        <v>826605</v>
      </c>
      <c r="AF356" s="1">
        <v>450000</v>
      </c>
      <c r="AG356" s="1">
        <v>811099.99</v>
      </c>
      <c r="AH356" s="1">
        <v>811099.99</v>
      </c>
      <c r="AI356" s="1">
        <v>685345.47</v>
      </c>
      <c r="AJ356" s="1">
        <v>685345.47</v>
      </c>
      <c r="AK356" s="1">
        <v>685345.47</v>
      </c>
      <c r="AL356" s="1">
        <f t="shared" si="28"/>
        <v>15505.010000000009</v>
      </c>
      <c r="AM356" s="1"/>
      <c r="AN356" s="1"/>
      <c r="AO356" s="1">
        <f t="shared" si="26"/>
        <v>0</v>
      </c>
      <c r="AP356" s="1">
        <f t="shared" si="27"/>
        <v>826605</v>
      </c>
      <c r="AQ356" s="1">
        <f t="shared" si="25"/>
        <v>15505.010000000009</v>
      </c>
    </row>
    <row r="357" spans="1:43" x14ac:dyDescent="0.35">
      <c r="A357" t="s">
        <v>235</v>
      </c>
      <c r="B357" t="s">
        <v>240</v>
      </c>
      <c r="C357" t="s">
        <v>40</v>
      </c>
      <c r="D357" t="s">
        <v>49</v>
      </c>
      <c r="E357">
        <v>1</v>
      </c>
      <c r="F357" t="s">
        <v>41</v>
      </c>
      <c r="G357">
        <v>1.3</v>
      </c>
      <c r="H357" t="s">
        <v>42</v>
      </c>
      <c r="I357" t="s">
        <v>43</v>
      </c>
      <c r="J357" t="s">
        <v>44</v>
      </c>
      <c r="K357" t="s">
        <v>68</v>
      </c>
      <c r="L357" t="s">
        <v>69</v>
      </c>
      <c r="M357" t="s">
        <v>153</v>
      </c>
      <c r="N357" t="s">
        <v>157</v>
      </c>
      <c r="O357">
        <v>5</v>
      </c>
      <c r="P357" t="s">
        <v>56</v>
      </c>
      <c r="Q357">
        <v>14</v>
      </c>
      <c r="R357" t="s">
        <v>158</v>
      </c>
      <c r="S357" t="s">
        <v>154</v>
      </c>
      <c r="T357" t="s">
        <v>159</v>
      </c>
      <c r="U357">
        <v>3000</v>
      </c>
      <c r="V357" t="s">
        <v>51</v>
      </c>
      <c r="W357">
        <v>3300</v>
      </c>
      <c r="X357" t="s">
        <v>155</v>
      </c>
      <c r="Y357">
        <v>3390</v>
      </c>
      <c r="Z357" t="s">
        <v>51</v>
      </c>
      <c r="AA357">
        <v>3391</v>
      </c>
      <c r="AB357" t="s">
        <v>173</v>
      </c>
      <c r="AC357">
        <v>0</v>
      </c>
      <c r="AD357" t="s">
        <v>53</v>
      </c>
      <c r="AE357" s="1">
        <v>2300330</v>
      </c>
      <c r="AF357" s="1">
        <v>0</v>
      </c>
      <c r="AG357" s="1">
        <v>2210194.9900000002</v>
      </c>
      <c r="AH357" s="1">
        <v>1044000</v>
      </c>
      <c r="AI357" s="1">
        <v>1044000</v>
      </c>
      <c r="AJ357" s="1">
        <v>1044000</v>
      </c>
      <c r="AK357" s="1">
        <v>1044000</v>
      </c>
      <c r="AL357" s="1">
        <f t="shared" si="28"/>
        <v>90135.009999999776</v>
      </c>
      <c r="AM357" s="1"/>
      <c r="AN357" s="1"/>
      <c r="AO357" s="1">
        <f t="shared" si="26"/>
        <v>0</v>
      </c>
      <c r="AP357" s="1">
        <f t="shared" si="27"/>
        <v>2300330</v>
      </c>
      <c r="AQ357" s="1">
        <f t="shared" si="25"/>
        <v>90135.009999999776</v>
      </c>
    </row>
    <row r="358" spans="1:43" x14ac:dyDescent="0.35">
      <c r="A358" t="s">
        <v>235</v>
      </c>
      <c r="B358" t="s">
        <v>240</v>
      </c>
      <c r="C358" t="s">
        <v>40</v>
      </c>
      <c r="D358" t="s">
        <v>49</v>
      </c>
      <c r="E358">
        <v>1</v>
      </c>
      <c r="F358" t="s">
        <v>41</v>
      </c>
      <c r="G358">
        <v>1.3</v>
      </c>
      <c r="H358" t="s">
        <v>42</v>
      </c>
      <c r="I358" t="s">
        <v>43</v>
      </c>
      <c r="J358" t="s">
        <v>44</v>
      </c>
      <c r="K358" t="s">
        <v>68</v>
      </c>
      <c r="L358" t="s">
        <v>69</v>
      </c>
      <c r="M358" t="s">
        <v>153</v>
      </c>
      <c r="N358" t="s">
        <v>157</v>
      </c>
      <c r="O358">
        <v>5</v>
      </c>
      <c r="P358" t="s">
        <v>56</v>
      </c>
      <c r="Q358">
        <v>15</v>
      </c>
      <c r="R358" t="s">
        <v>353</v>
      </c>
      <c r="S358" t="s">
        <v>352</v>
      </c>
      <c r="T358" t="s">
        <v>354</v>
      </c>
      <c r="U358">
        <v>3000</v>
      </c>
      <c r="V358" t="s">
        <v>51</v>
      </c>
      <c r="W358">
        <v>3300</v>
      </c>
      <c r="X358" t="s">
        <v>155</v>
      </c>
      <c r="Y358">
        <v>3390</v>
      </c>
      <c r="Z358" t="s">
        <v>51</v>
      </c>
      <c r="AA358">
        <v>3391</v>
      </c>
      <c r="AB358" t="s">
        <v>173</v>
      </c>
      <c r="AC358">
        <v>0</v>
      </c>
      <c r="AD358" t="s">
        <v>53</v>
      </c>
      <c r="AE358" s="1">
        <v>3613264.12</v>
      </c>
      <c r="AF358" s="1">
        <v>2000000</v>
      </c>
      <c r="AG358" s="1">
        <v>2511476.73</v>
      </c>
      <c r="AH358" s="1">
        <v>1989476.35</v>
      </c>
      <c r="AI358" s="1">
        <v>449999.99</v>
      </c>
      <c r="AJ358" s="1">
        <v>0</v>
      </c>
      <c r="AK358" s="1">
        <v>0</v>
      </c>
      <c r="AL358" s="1">
        <f t="shared" si="28"/>
        <v>1101787.3900000001</v>
      </c>
      <c r="AM358" s="1"/>
      <c r="AN358" s="1"/>
      <c r="AO358" s="1">
        <f t="shared" si="26"/>
        <v>0</v>
      </c>
      <c r="AP358" s="1">
        <f t="shared" si="27"/>
        <v>3613264.12</v>
      </c>
      <c r="AQ358" s="1">
        <f t="shared" si="25"/>
        <v>1101787.3900000001</v>
      </c>
    </row>
    <row r="359" spans="1:43" x14ac:dyDescent="0.35">
      <c r="A359" t="s">
        <v>235</v>
      </c>
      <c r="B359" t="s">
        <v>240</v>
      </c>
      <c r="C359" t="s">
        <v>40</v>
      </c>
      <c r="D359" t="s">
        <v>49</v>
      </c>
      <c r="E359">
        <v>1</v>
      </c>
      <c r="F359" t="s">
        <v>41</v>
      </c>
      <c r="G359">
        <v>1.7</v>
      </c>
      <c r="H359" t="s">
        <v>96</v>
      </c>
      <c r="I359" t="s">
        <v>97</v>
      </c>
      <c r="J359" t="s">
        <v>98</v>
      </c>
      <c r="K359" t="s">
        <v>99</v>
      </c>
      <c r="L359" t="s">
        <v>100</v>
      </c>
      <c r="M359" t="s">
        <v>199</v>
      </c>
      <c r="N359" t="s">
        <v>202</v>
      </c>
      <c r="O359">
        <v>6</v>
      </c>
      <c r="P359" t="s">
        <v>101</v>
      </c>
      <c r="Q359">
        <v>19</v>
      </c>
      <c r="R359" t="s">
        <v>207</v>
      </c>
      <c r="S359" t="s">
        <v>200</v>
      </c>
      <c r="T359" t="s">
        <v>204</v>
      </c>
      <c r="U359">
        <v>3000</v>
      </c>
      <c r="V359" t="s">
        <v>51</v>
      </c>
      <c r="W359">
        <v>3300</v>
      </c>
      <c r="X359" t="s">
        <v>155</v>
      </c>
      <c r="Y359">
        <v>3390</v>
      </c>
      <c r="Z359" t="s">
        <v>51</v>
      </c>
      <c r="AA359">
        <v>3391</v>
      </c>
      <c r="AB359" t="s">
        <v>173</v>
      </c>
      <c r="AC359">
        <v>0</v>
      </c>
      <c r="AD359" t="s">
        <v>53</v>
      </c>
      <c r="AE359" s="1">
        <v>2385500</v>
      </c>
      <c r="AF359" s="1">
        <v>2000000</v>
      </c>
      <c r="AG359" s="1">
        <v>2262480</v>
      </c>
      <c r="AH359" s="1">
        <v>2262480</v>
      </c>
      <c r="AI359" s="1">
        <v>2262480</v>
      </c>
      <c r="AJ359" s="1">
        <v>1998000</v>
      </c>
      <c r="AK359" s="1">
        <v>1998000</v>
      </c>
      <c r="AL359" s="1">
        <f t="shared" si="28"/>
        <v>123020</v>
      </c>
      <c r="AM359" s="1"/>
      <c r="AN359" s="1"/>
      <c r="AO359" s="1">
        <f t="shared" si="26"/>
        <v>0</v>
      </c>
      <c r="AP359" s="1">
        <f t="shared" si="27"/>
        <v>2385500</v>
      </c>
      <c r="AQ359" s="1">
        <f t="shared" si="25"/>
        <v>123020</v>
      </c>
    </row>
    <row r="360" spans="1:43" x14ac:dyDescent="0.35">
      <c r="A360" t="s">
        <v>235</v>
      </c>
      <c r="B360" t="s">
        <v>240</v>
      </c>
      <c r="C360" t="s">
        <v>40</v>
      </c>
      <c r="D360" t="s">
        <v>49</v>
      </c>
      <c r="E360">
        <v>2</v>
      </c>
      <c r="F360" t="s">
        <v>105</v>
      </c>
      <c r="G360">
        <v>2.2999999999999998</v>
      </c>
      <c r="H360" t="s">
        <v>420</v>
      </c>
      <c r="I360" t="s">
        <v>421</v>
      </c>
      <c r="J360" t="s">
        <v>422</v>
      </c>
      <c r="K360" t="s">
        <v>68</v>
      </c>
      <c r="L360" t="s">
        <v>69</v>
      </c>
      <c r="M360" t="s">
        <v>199</v>
      </c>
      <c r="N360" t="s">
        <v>202</v>
      </c>
      <c r="O360">
        <v>2</v>
      </c>
      <c r="P360" t="s">
        <v>122</v>
      </c>
      <c r="Q360">
        <v>24</v>
      </c>
      <c r="R360" t="s">
        <v>424</v>
      </c>
      <c r="S360" t="s">
        <v>423</v>
      </c>
      <c r="T360" t="s">
        <v>425</v>
      </c>
      <c r="U360">
        <v>3000</v>
      </c>
      <c r="V360" t="s">
        <v>51</v>
      </c>
      <c r="W360">
        <v>3300</v>
      </c>
      <c r="X360" t="s">
        <v>155</v>
      </c>
      <c r="Y360">
        <v>3390</v>
      </c>
      <c r="Z360" t="s">
        <v>51</v>
      </c>
      <c r="AA360">
        <v>3391</v>
      </c>
      <c r="AB360" t="s">
        <v>173</v>
      </c>
      <c r="AC360">
        <v>0</v>
      </c>
      <c r="AD360" t="s">
        <v>53</v>
      </c>
      <c r="AE360" s="1">
        <v>11500000</v>
      </c>
      <c r="AF360" s="1">
        <v>12000000</v>
      </c>
      <c r="AG360" s="1">
        <v>10262955.65</v>
      </c>
      <c r="AH360" s="1">
        <v>10262955.65</v>
      </c>
      <c r="AI360" s="1">
        <v>8855088.0099999998</v>
      </c>
      <c r="AJ360" s="1">
        <v>3527278.31</v>
      </c>
      <c r="AK360" s="1">
        <v>3527278.31</v>
      </c>
      <c r="AL360" s="1">
        <f t="shared" si="28"/>
        <v>1237044.3499999996</v>
      </c>
      <c r="AM360" s="1"/>
      <c r="AN360" s="1"/>
      <c r="AO360" s="1">
        <f t="shared" si="26"/>
        <v>0</v>
      </c>
      <c r="AP360" s="1">
        <f t="shared" si="27"/>
        <v>11500000</v>
      </c>
      <c r="AQ360" s="1">
        <f t="shared" si="25"/>
        <v>1237044.3499999996</v>
      </c>
    </row>
    <row r="361" spans="1:43" x14ac:dyDescent="0.35">
      <c r="A361" t="s">
        <v>235</v>
      </c>
      <c r="B361" t="s">
        <v>240</v>
      </c>
      <c r="C361" t="s">
        <v>40</v>
      </c>
      <c r="D361" t="s">
        <v>49</v>
      </c>
      <c r="E361">
        <v>2</v>
      </c>
      <c r="F361" t="s">
        <v>105</v>
      </c>
      <c r="G361">
        <v>2.7</v>
      </c>
      <c r="H361" t="s">
        <v>160</v>
      </c>
      <c r="I361" t="s">
        <v>161</v>
      </c>
      <c r="J361" t="s">
        <v>160</v>
      </c>
      <c r="K361" t="s">
        <v>162</v>
      </c>
      <c r="L361" t="s">
        <v>163</v>
      </c>
      <c r="M361" t="s">
        <v>164</v>
      </c>
      <c r="N361" t="s">
        <v>166</v>
      </c>
      <c r="O361">
        <v>0</v>
      </c>
      <c r="P361" t="s">
        <v>167</v>
      </c>
      <c r="Q361">
        <v>36</v>
      </c>
      <c r="R361" t="s">
        <v>497</v>
      </c>
      <c r="S361" t="s">
        <v>496</v>
      </c>
      <c r="T361" t="s">
        <v>498</v>
      </c>
      <c r="U361">
        <v>3000</v>
      </c>
      <c r="V361" t="s">
        <v>51</v>
      </c>
      <c r="W361">
        <v>3300</v>
      </c>
      <c r="X361" t="s">
        <v>155</v>
      </c>
      <c r="Y361">
        <v>3390</v>
      </c>
      <c r="Z361" t="s">
        <v>51</v>
      </c>
      <c r="AA361">
        <v>3391</v>
      </c>
      <c r="AB361" t="s">
        <v>173</v>
      </c>
      <c r="AC361">
        <v>0</v>
      </c>
      <c r="AD361" t="s">
        <v>53</v>
      </c>
      <c r="AE361" s="1">
        <v>2890908.69</v>
      </c>
      <c r="AF361" s="1">
        <v>1400000</v>
      </c>
      <c r="AG361" s="1">
        <v>2890908.69</v>
      </c>
      <c r="AH361" s="1">
        <v>2890908.69</v>
      </c>
      <c r="AI361" s="1">
        <v>0</v>
      </c>
      <c r="AJ361" s="1">
        <v>0</v>
      </c>
      <c r="AK361" s="1">
        <v>0</v>
      </c>
      <c r="AL361" s="1">
        <f t="shared" si="28"/>
        <v>0</v>
      </c>
      <c r="AM361" s="1"/>
      <c r="AN361" s="1"/>
      <c r="AO361" s="1">
        <f t="shared" si="26"/>
        <v>0</v>
      </c>
      <c r="AP361" s="1">
        <f t="shared" si="27"/>
        <v>2890908.69</v>
      </c>
      <c r="AQ361" s="1">
        <f t="shared" si="25"/>
        <v>0</v>
      </c>
    </row>
    <row r="362" spans="1:43" x14ac:dyDescent="0.35">
      <c r="A362" t="s">
        <v>235</v>
      </c>
      <c r="B362" t="s">
        <v>240</v>
      </c>
      <c r="C362" t="s">
        <v>40</v>
      </c>
      <c r="D362" t="s">
        <v>49</v>
      </c>
      <c r="E362">
        <v>2</v>
      </c>
      <c r="F362" t="s">
        <v>105</v>
      </c>
      <c r="G362">
        <v>2.7</v>
      </c>
      <c r="H362" t="s">
        <v>160</v>
      </c>
      <c r="I362" t="s">
        <v>161</v>
      </c>
      <c r="J362" t="s">
        <v>160</v>
      </c>
      <c r="K362" t="s">
        <v>68</v>
      </c>
      <c r="L362" t="s">
        <v>69</v>
      </c>
      <c r="M362" t="s">
        <v>109</v>
      </c>
      <c r="N362" t="s">
        <v>113</v>
      </c>
      <c r="O362">
        <v>3</v>
      </c>
      <c r="P362" t="s">
        <v>403</v>
      </c>
      <c r="Q362">
        <v>64</v>
      </c>
      <c r="R362" t="s">
        <v>525</v>
      </c>
      <c r="S362" t="s">
        <v>524</v>
      </c>
      <c r="T362" t="s">
        <v>526</v>
      </c>
      <c r="U362">
        <v>3000</v>
      </c>
      <c r="V362" t="s">
        <v>51</v>
      </c>
      <c r="W362">
        <v>3300</v>
      </c>
      <c r="X362" t="s">
        <v>155</v>
      </c>
      <c r="Y362">
        <v>3390</v>
      </c>
      <c r="Z362" t="s">
        <v>51</v>
      </c>
      <c r="AA362">
        <v>3391</v>
      </c>
      <c r="AB362" t="s">
        <v>173</v>
      </c>
      <c r="AC362">
        <v>0</v>
      </c>
      <c r="AD362" t="s">
        <v>53</v>
      </c>
      <c r="AE362" s="1">
        <v>5180000</v>
      </c>
      <c r="AF362" s="1">
        <v>0</v>
      </c>
      <c r="AG362" s="1">
        <v>5100468.96</v>
      </c>
      <c r="AH362" s="1">
        <v>5100468.96</v>
      </c>
      <c r="AI362" s="1">
        <v>1682000</v>
      </c>
      <c r="AJ362" s="1">
        <v>0</v>
      </c>
      <c r="AK362" s="1">
        <v>0</v>
      </c>
      <c r="AL362" s="1">
        <f t="shared" si="28"/>
        <v>79531.040000000037</v>
      </c>
      <c r="AM362" s="1"/>
      <c r="AN362" s="1"/>
      <c r="AO362" s="1">
        <f t="shared" si="26"/>
        <v>0</v>
      </c>
      <c r="AP362" s="1">
        <f t="shared" si="27"/>
        <v>5180000</v>
      </c>
      <c r="AQ362" s="1">
        <f t="shared" si="25"/>
        <v>79531.040000000037</v>
      </c>
    </row>
    <row r="363" spans="1:43" x14ac:dyDescent="0.35">
      <c r="A363" t="s">
        <v>235</v>
      </c>
      <c r="B363" t="s">
        <v>240</v>
      </c>
      <c r="C363" t="s">
        <v>40</v>
      </c>
      <c r="D363" t="s">
        <v>49</v>
      </c>
      <c r="E363">
        <v>3</v>
      </c>
      <c r="F363" t="s">
        <v>174</v>
      </c>
      <c r="G363">
        <v>3.8</v>
      </c>
      <c r="H363" t="s">
        <v>175</v>
      </c>
      <c r="I363" t="s">
        <v>176</v>
      </c>
      <c r="J363" t="s">
        <v>177</v>
      </c>
      <c r="K363" t="s">
        <v>68</v>
      </c>
      <c r="L363" t="s">
        <v>69</v>
      </c>
      <c r="M363" t="s">
        <v>178</v>
      </c>
      <c r="N363" t="s">
        <v>181</v>
      </c>
      <c r="O363">
        <v>5</v>
      </c>
      <c r="P363" t="s">
        <v>56</v>
      </c>
      <c r="Q363">
        <v>55</v>
      </c>
      <c r="R363" t="s">
        <v>182</v>
      </c>
      <c r="S363" t="s">
        <v>179</v>
      </c>
      <c r="T363" t="s">
        <v>183</v>
      </c>
      <c r="U363">
        <v>3000</v>
      </c>
      <c r="V363" t="s">
        <v>51</v>
      </c>
      <c r="W363">
        <v>3300</v>
      </c>
      <c r="X363" t="s">
        <v>155</v>
      </c>
      <c r="Y363">
        <v>3390</v>
      </c>
      <c r="Z363" t="s">
        <v>51</v>
      </c>
      <c r="AA363">
        <v>3391</v>
      </c>
      <c r="AB363" t="s">
        <v>173</v>
      </c>
      <c r="AC363">
        <v>0</v>
      </c>
      <c r="AD363" t="s">
        <v>53</v>
      </c>
      <c r="AE363" s="1">
        <v>1949364</v>
      </c>
      <c r="AF363" s="1">
        <v>2200000</v>
      </c>
      <c r="AG363" s="1">
        <v>1022428.64</v>
      </c>
      <c r="AH363" s="1">
        <v>1022428.64</v>
      </c>
      <c r="AI363" s="1">
        <v>1018368.64</v>
      </c>
      <c r="AJ363" s="1">
        <v>960368.64000000001</v>
      </c>
      <c r="AK363" s="1">
        <v>960368.64000000001</v>
      </c>
      <c r="AL363" s="1">
        <f t="shared" si="28"/>
        <v>926935.36</v>
      </c>
      <c r="AM363" s="1"/>
      <c r="AN363" s="1"/>
      <c r="AO363" s="1">
        <f t="shared" si="26"/>
        <v>0</v>
      </c>
      <c r="AP363" s="1">
        <f t="shared" si="27"/>
        <v>1949364</v>
      </c>
      <c r="AQ363" s="1">
        <f t="shared" si="25"/>
        <v>926935.36</v>
      </c>
    </row>
    <row r="364" spans="1:43" x14ac:dyDescent="0.35">
      <c r="A364" t="s">
        <v>235</v>
      </c>
      <c r="B364" t="s">
        <v>240</v>
      </c>
      <c r="C364" t="s">
        <v>40</v>
      </c>
      <c r="D364" t="s">
        <v>49</v>
      </c>
      <c r="E364">
        <v>1</v>
      </c>
      <c r="F364" t="s">
        <v>41</v>
      </c>
      <c r="G364">
        <v>1.3</v>
      </c>
      <c r="H364" t="s">
        <v>42</v>
      </c>
      <c r="I364" t="s">
        <v>236</v>
      </c>
      <c r="J364" t="s">
        <v>237</v>
      </c>
      <c r="K364" t="s">
        <v>68</v>
      </c>
      <c r="L364" t="s">
        <v>69</v>
      </c>
      <c r="M364" t="s">
        <v>238</v>
      </c>
      <c r="N364" t="s">
        <v>241</v>
      </c>
      <c r="O364">
        <v>5</v>
      </c>
      <c r="P364" t="s">
        <v>56</v>
      </c>
      <c r="Q364">
        <v>4</v>
      </c>
      <c r="R364" t="s">
        <v>242</v>
      </c>
      <c r="S364" t="s">
        <v>239</v>
      </c>
      <c r="T364" t="s">
        <v>243</v>
      </c>
      <c r="U364">
        <v>3000</v>
      </c>
      <c r="V364" t="s">
        <v>51</v>
      </c>
      <c r="W364">
        <v>3400</v>
      </c>
      <c r="X364" t="s">
        <v>247</v>
      </c>
      <c r="Y364">
        <v>3410</v>
      </c>
      <c r="Z364" t="s">
        <v>51</v>
      </c>
      <c r="AA364">
        <v>3411</v>
      </c>
      <c r="AB364" t="s">
        <v>248</v>
      </c>
      <c r="AC364">
        <v>0</v>
      </c>
      <c r="AD364" t="s">
        <v>53</v>
      </c>
      <c r="AE364" s="1">
        <v>75000</v>
      </c>
      <c r="AF364" s="1">
        <v>0</v>
      </c>
      <c r="AG364" s="1">
        <v>23200</v>
      </c>
      <c r="AH364" s="1">
        <v>23200</v>
      </c>
      <c r="AI364" s="1">
        <v>23200</v>
      </c>
      <c r="AJ364" s="1">
        <v>23200</v>
      </c>
      <c r="AK364" s="1">
        <v>23200</v>
      </c>
      <c r="AL364" s="1">
        <f t="shared" si="28"/>
        <v>51800</v>
      </c>
      <c r="AM364" s="1"/>
      <c r="AN364" s="1"/>
      <c r="AO364" s="1">
        <f t="shared" si="26"/>
        <v>0</v>
      </c>
      <c r="AP364" s="1">
        <f t="shared" si="27"/>
        <v>75000</v>
      </c>
      <c r="AQ364" s="1">
        <f t="shared" si="25"/>
        <v>51800</v>
      </c>
    </row>
    <row r="365" spans="1:43" x14ac:dyDescent="0.35">
      <c r="A365" t="s">
        <v>235</v>
      </c>
      <c r="B365" t="s">
        <v>240</v>
      </c>
      <c r="C365" t="s">
        <v>40</v>
      </c>
      <c r="D365" t="s">
        <v>49</v>
      </c>
      <c r="E365">
        <v>1</v>
      </c>
      <c r="F365" t="s">
        <v>41</v>
      </c>
      <c r="G365">
        <v>1.3</v>
      </c>
      <c r="H365" t="s">
        <v>42</v>
      </c>
      <c r="I365" t="s">
        <v>43</v>
      </c>
      <c r="J365" t="s">
        <v>44</v>
      </c>
      <c r="K365" t="s">
        <v>45</v>
      </c>
      <c r="L365" t="s">
        <v>46</v>
      </c>
      <c r="M365" t="s">
        <v>47</v>
      </c>
      <c r="N365" t="s">
        <v>55</v>
      </c>
      <c r="O365">
        <v>5</v>
      </c>
      <c r="P365" t="s">
        <v>56</v>
      </c>
      <c r="Q365">
        <v>5</v>
      </c>
      <c r="R365" t="s">
        <v>253</v>
      </c>
      <c r="S365" t="s">
        <v>252</v>
      </c>
      <c r="T365" t="s">
        <v>254</v>
      </c>
      <c r="U365">
        <v>3000</v>
      </c>
      <c r="V365" t="s">
        <v>51</v>
      </c>
      <c r="W365">
        <v>3400</v>
      </c>
      <c r="X365" t="s">
        <v>247</v>
      </c>
      <c r="Y365">
        <v>3410</v>
      </c>
      <c r="Z365" t="s">
        <v>51</v>
      </c>
      <c r="AA365">
        <v>3411</v>
      </c>
      <c r="AB365" t="s">
        <v>248</v>
      </c>
      <c r="AC365">
        <v>0</v>
      </c>
      <c r="AD365" t="s">
        <v>53</v>
      </c>
      <c r="AE365" s="1">
        <v>31416720.57</v>
      </c>
      <c r="AF365" s="1">
        <v>17204100</v>
      </c>
      <c r="AG365" s="1">
        <v>13915524.68</v>
      </c>
      <c r="AH365" s="1">
        <v>13915524.68</v>
      </c>
      <c r="AI365" s="1">
        <v>13915524.68</v>
      </c>
      <c r="AJ365" s="1">
        <v>13915524.68</v>
      </c>
      <c r="AK365" s="1">
        <v>13915524.68</v>
      </c>
      <c r="AL365" s="1">
        <f t="shared" si="28"/>
        <v>17501195.890000001</v>
      </c>
      <c r="AM365" s="1">
        <v>299265.91999999998</v>
      </c>
      <c r="AN365" s="1">
        <v>0</v>
      </c>
      <c r="AO365" s="1">
        <f t="shared" si="26"/>
        <v>299265.91999999998</v>
      </c>
      <c r="AP365" s="1">
        <f t="shared" si="27"/>
        <v>31715986.490000002</v>
      </c>
      <c r="AQ365" s="1">
        <f t="shared" si="25"/>
        <v>17800461.810000002</v>
      </c>
    </row>
    <row r="366" spans="1:43" x14ac:dyDescent="0.35">
      <c r="A366" t="s">
        <v>235</v>
      </c>
      <c r="B366" t="s">
        <v>240</v>
      </c>
      <c r="C366" t="s">
        <v>40</v>
      </c>
      <c r="D366" t="s">
        <v>49</v>
      </c>
      <c r="E366">
        <v>1</v>
      </c>
      <c r="F366" t="s">
        <v>41</v>
      </c>
      <c r="G366">
        <v>1.3</v>
      </c>
      <c r="H366" t="s">
        <v>42</v>
      </c>
      <c r="I366" t="s">
        <v>43</v>
      </c>
      <c r="J366" t="s">
        <v>44</v>
      </c>
      <c r="K366" t="s">
        <v>68</v>
      </c>
      <c r="L366" t="s">
        <v>69</v>
      </c>
      <c r="M366" t="s">
        <v>304</v>
      </c>
      <c r="N366" t="s">
        <v>307</v>
      </c>
      <c r="O366">
        <v>5</v>
      </c>
      <c r="P366" t="s">
        <v>56</v>
      </c>
      <c r="Q366">
        <v>3</v>
      </c>
      <c r="R366" t="s">
        <v>308</v>
      </c>
      <c r="S366" t="s">
        <v>305</v>
      </c>
      <c r="T366" t="s">
        <v>309</v>
      </c>
      <c r="U366">
        <v>3000</v>
      </c>
      <c r="V366" t="s">
        <v>51</v>
      </c>
      <c r="W366">
        <v>3400</v>
      </c>
      <c r="X366" t="s">
        <v>247</v>
      </c>
      <c r="Y366">
        <v>3410</v>
      </c>
      <c r="Z366" t="s">
        <v>51</v>
      </c>
      <c r="AA366">
        <v>3411</v>
      </c>
      <c r="AB366" t="s">
        <v>248</v>
      </c>
      <c r="AC366">
        <v>0</v>
      </c>
      <c r="AD366" t="s">
        <v>53</v>
      </c>
      <c r="AE366" s="1">
        <v>1400000</v>
      </c>
      <c r="AF366" s="1">
        <v>1200000</v>
      </c>
      <c r="AG366" s="1">
        <v>1265552.71</v>
      </c>
      <c r="AH366" s="1">
        <v>1230752.71</v>
      </c>
      <c r="AI366" s="1">
        <v>1160303.06</v>
      </c>
      <c r="AJ366" s="1">
        <v>880936.64</v>
      </c>
      <c r="AK366" s="1">
        <v>880936.64</v>
      </c>
      <c r="AL366" s="1">
        <f t="shared" si="28"/>
        <v>134447.29000000004</v>
      </c>
      <c r="AM366" s="1"/>
      <c r="AN366" s="1"/>
      <c r="AO366" s="1">
        <f t="shared" si="26"/>
        <v>0</v>
      </c>
      <c r="AP366" s="1">
        <f t="shared" si="27"/>
        <v>1400000</v>
      </c>
      <c r="AQ366" s="1">
        <f t="shared" si="25"/>
        <v>134447.29000000004</v>
      </c>
    </row>
    <row r="367" spans="1:43" x14ac:dyDescent="0.35">
      <c r="A367" t="s">
        <v>235</v>
      </c>
      <c r="B367" t="s">
        <v>240</v>
      </c>
      <c r="C367" t="s">
        <v>40</v>
      </c>
      <c r="D367" t="s">
        <v>49</v>
      </c>
      <c r="E367">
        <v>1</v>
      </c>
      <c r="F367" t="s">
        <v>41</v>
      </c>
      <c r="G367">
        <v>1.3</v>
      </c>
      <c r="H367" t="s">
        <v>42</v>
      </c>
      <c r="I367" t="s">
        <v>43</v>
      </c>
      <c r="J367" t="s">
        <v>44</v>
      </c>
      <c r="K367" t="s">
        <v>45</v>
      </c>
      <c r="L367" t="s">
        <v>46</v>
      </c>
      <c r="M367" t="s">
        <v>47</v>
      </c>
      <c r="N367" t="s">
        <v>55</v>
      </c>
      <c r="O367">
        <v>5</v>
      </c>
      <c r="P367" t="s">
        <v>56</v>
      </c>
      <c r="Q367">
        <v>5</v>
      </c>
      <c r="R367" t="s">
        <v>253</v>
      </c>
      <c r="S367" t="s">
        <v>252</v>
      </c>
      <c r="T367" t="s">
        <v>254</v>
      </c>
      <c r="U367">
        <v>3000</v>
      </c>
      <c r="V367" t="s">
        <v>51</v>
      </c>
      <c r="W367">
        <v>3400</v>
      </c>
      <c r="X367" t="s">
        <v>247</v>
      </c>
      <c r="Y367">
        <v>3420</v>
      </c>
      <c r="Z367" t="s">
        <v>51</v>
      </c>
      <c r="AA367">
        <v>3421</v>
      </c>
      <c r="AB367" t="s">
        <v>283</v>
      </c>
      <c r="AC367">
        <v>0</v>
      </c>
      <c r="AD367" t="s">
        <v>53</v>
      </c>
      <c r="AE367" s="1">
        <v>40000000</v>
      </c>
      <c r="AF367" s="1">
        <v>40000000</v>
      </c>
      <c r="AG367" s="1">
        <v>23789278.91</v>
      </c>
      <c r="AH367" s="1">
        <v>22577301.25</v>
      </c>
      <c r="AI367" s="1">
        <v>22577301.239999998</v>
      </c>
      <c r="AJ367" s="1">
        <v>22577301.239999998</v>
      </c>
      <c r="AK367" s="1">
        <v>20150966.460000001</v>
      </c>
      <c r="AL367" s="1">
        <f t="shared" si="28"/>
        <v>16210721.09</v>
      </c>
      <c r="AM367" s="1"/>
      <c r="AN367" s="1"/>
      <c r="AO367" s="1">
        <f t="shared" si="26"/>
        <v>0</v>
      </c>
      <c r="AP367" s="1">
        <f t="shared" si="27"/>
        <v>40000000</v>
      </c>
      <c r="AQ367" s="1">
        <f t="shared" si="25"/>
        <v>16210721.09</v>
      </c>
    </row>
    <row r="368" spans="1:43" x14ac:dyDescent="0.35">
      <c r="A368" t="s">
        <v>235</v>
      </c>
      <c r="B368" t="s">
        <v>240</v>
      </c>
      <c r="C368" t="s">
        <v>40</v>
      </c>
      <c r="D368" t="s">
        <v>49</v>
      </c>
      <c r="E368">
        <v>1</v>
      </c>
      <c r="F368" t="s">
        <v>41</v>
      </c>
      <c r="G368">
        <v>1.3</v>
      </c>
      <c r="H368" t="s">
        <v>42</v>
      </c>
      <c r="I368" t="s">
        <v>43</v>
      </c>
      <c r="J368" t="s">
        <v>44</v>
      </c>
      <c r="K368" t="s">
        <v>45</v>
      </c>
      <c r="L368" t="s">
        <v>46</v>
      </c>
      <c r="M368" t="s">
        <v>47</v>
      </c>
      <c r="N368" t="s">
        <v>55</v>
      </c>
      <c r="O368">
        <v>5</v>
      </c>
      <c r="P368" t="s">
        <v>56</v>
      </c>
      <c r="Q368">
        <v>5</v>
      </c>
      <c r="R368" t="s">
        <v>253</v>
      </c>
      <c r="S368" t="s">
        <v>252</v>
      </c>
      <c r="T368" t="s">
        <v>254</v>
      </c>
      <c r="U368">
        <v>3000</v>
      </c>
      <c r="V368" t="s">
        <v>51</v>
      </c>
      <c r="W368">
        <v>3400</v>
      </c>
      <c r="X368" t="s">
        <v>247</v>
      </c>
      <c r="Y368">
        <v>3430</v>
      </c>
      <c r="Z368" t="s">
        <v>51</v>
      </c>
      <c r="AA368">
        <v>3431</v>
      </c>
      <c r="AB368" t="s">
        <v>284</v>
      </c>
      <c r="AC368">
        <v>0</v>
      </c>
      <c r="AD368" t="s">
        <v>53</v>
      </c>
      <c r="AE368" s="1">
        <v>2702616</v>
      </c>
      <c r="AF368" s="1">
        <v>0</v>
      </c>
      <c r="AG368" s="1">
        <v>2702616</v>
      </c>
      <c r="AH368" s="1">
        <v>2702616</v>
      </c>
      <c r="AI368" s="1">
        <v>0</v>
      </c>
      <c r="AJ368" s="1">
        <v>0</v>
      </c>
      <c r="AK368" s="1">
        <v>0</v>
      </c>
      <c r="AL368" s="1">
        <f t="shared" si="28"/>
        <v>0</v>
      </c>
      <c r="AM368" s="1"/>
      <c r="AN368" s="1"/>
      <c r="AO368" s="1">
        <f t="shared" si="26"/>
        <v>0</v>
      </c>
      <c r="AP368" s="1">
        <f t="shared" si="27"/>
        <v>2702616</v>
      </c>
      <c r="AQ368" s="1">
        <f t="shared" si="25"/>
        <v>0</v>
      </c>
    </row>
    <row r="369" spans="1:43" x14ac:dyDescent="0.35">
      <c r="A369" t="s">
        <v>235</v>
      </c>
      <c r="B369" t="s">
        <v>240</v>
      </c>
      <c r="C369" t="s">
        <v>40</v>
      </c>
      <c r="D369" t="s">
        <v>49</v>
      </c>
      <c r="E369">
        <v>1</v>
      </c>
      <c r="F369" t="s">
        <v>41</v>
      </c>
      <c r="G369">
        <v>1.3</v>
      </c>
      <c r="H369" t="s">
        <v>42</v>
      </c>
      <c r="I369" t="s">
        <v>236</v>
      </c>
      <c r="J369" t="s">
        <v>237</v>
      </c>
      <c r="K369" t="s">
        <v>68</v>
      </c>
      <c r="L369" t="s">
        <v>69</v>
      </c>
      <c r="M369" t="s">
        <v>238</v>
      </c>
      <c r="N369" t="s">
        <v>241</v>
      </c>
      <c r="O369">
        <v>5</v>
      </c>
      <c r="P369" t="s">
        <v>56</v>
      </c>
      <c r="Q369">
        <v>4</v>
      </c>
      <c r="R369" t="s">
        <v>242</v>
      </c>
      <c r="S369" t="s">
        <v>239</v>
      </c>
      <c r="T369" t="s">
        <v>243</v>
      </c>
      <c r="U369">
        <v>3000</v>
      </c>
      <c r="V369" t="s">
        <v>51</v>
      </c>
      <c r="W369">
        <v>3400</v>
      </c>
      <c r="X369" t="s">
        <v>247</v>
      </c>
      <c r="Y369">
        <v>3440</v>
      </c>
      <c r="Z369" t="s">
        <v>51</v>
      </c>
      <c r="AA369">
        <v>3441</v>
      </c>
      <c r="AB369" t="s">
        <v>249</v>
      </c>
      <c r="AC369">
        <v>0</v>
      </c>
      <c r="AD369" t="s">
        <v>53</v>
      </c>
      <c r="AE369" s="1">
        <v>10000</v>
      </c>
      <c r="AF369" s="1">
        <v>0</v>
      </c>
      <c r="AG369" s="1">
        <v>2192.4</v>
      </c>
      <c r="AH369" s="1">
        <v>2192.4</v>
      </c>
      <c r="AI369" s="1">
        <v>2192.4</v>
      </c>
      <c r="AJ369" s="1">
        <v>0</v>
      </c>
      <c r="AK369" s="1">
        <v>0</v>
      </c>
      <c r="AL369" s="1">
        <f t="shared" si="28"/>
        <v>7807.6</v>
      </c>
      <c r="AM369" s="1"/>
      <c r="AN369" s="1"/>
      <c r="AO369" s="1">
        <f t="shared" si="26"/>
        <v>0</v>
      </c>
      <c r="AP369" s="1">
        <f t="shared" si="27"/>
        <v>10000</v>
      </c>
      <c r="AQ369" s="1">
        <f t="shared" si="25"/>
        <v>7807.6</v>
      </c>
    </row>
    <row r="370" spans="1:43" x14ac:dyDescent="0.35">
      <c r="A370" t="s">
        <v>235</v>
      </c>
      <c r="B370" t="s">
        <v>240</v>
      </c>
      <c r="C370" t="s">
        <v>40</v>
      </c>
      <c r="D370" t="s">
        <v>49</v>
      </c>
      <c r="E370">
        <v>1</v>
      </c>
      <c r="F370" t="s">
        <v>41</v>
      </c>
      <c r="G370">
        <v>1.3</v>
      </c>
      <c r="H370" t="s">
        <v>42</v>
      </c>
      <c r="I370" t="s">
        <v>43</v>
      </c>
      <c r="J370" t="s">
        <v>44</v>
      </c>
      <c r="K370" t="s">
        <v>68</v>
      </c>
      <c r="L370" t="s">
        <v>69</v>
      </c>
      <c r="M370" t="s">
        <v>70</v>
      </c>
      <c r="N370" t="s">
        <v>76</v>
      </c>
      <c r="O370">
        <v>5</v>
      </c>
      <c r="P370" t="s">
        <v>56</v>
      </c>
      <c r="Q370">
        <v>9</v>
      </c>
      <c r="R370" t="s">
        <v>146</v>
      </c>
      <c r="S370" t="s">
        <v>71</v>
      </c>
      <c r="T370" t="s">
        <v>77</v>
      </c>
      <c r="U370">
        <v>3000</v>
      </c>
      <c r="V370" t="s">
        <v>51</v>
      </c>
      <c r="W370">
        <v>3400</v>
      </c>
      <c r="X370" t="s">
        <v>247</v>
      </c>
      <c r="Y370">
        <v>3440</v>
      </c>
      <c r="Z370" t="s">
        <v>51</v>
      </c>
      <c r="AA370">
        <v>3441</v>
      </c>
      <c r="AB370" t="s">
        <v>249</v>
      </c>
      <c r="AC370">
        <v>0</v>
      </c>
      <c r="AD370" t="s">
        <v>53</v>
      </c>
      <c r="AE370" s="1">
        <v>340718.88</v>
      </c>
      <c r="AF370" s="1">
        <v>150000</v>
      </c>
      <c r="AG370" s="1">
        <v>290718.88</v>
      </c>
      <c r="AH370" s="1">
        <v>290718.88</v>
      </c>
      <c r="AI370" s="1">
        <v>213905.82</v>
      </c>
      <c r="AJ370" s="1">
        <v>128699.48</v>
      </c>
      <c r="AK370" s="1">
        <v>128699.48</v>
      </c>
      <c r="AL370" s="1">
        <f t="shared" si="28"/>
        <v>50000</v>
      </c>
      <c r="AM370" s="1"/>
      <c r="AN370" s="1"/>
      <c r="AO370" s="1">
        <f t="shared" si="26"/>
        <v>0</v>
      </c>
      <c r="AP370" s="1">
        <f t="shared" si="27"/>
        <v>340718.88</v>
      </c>
      <c r="AQ370" s="1">
        <f t="shared" si="25"/>
        <v>50000</v>
      </c>
    </row>
    <row r="371" spans="1:43" x14ac:dyDescent="0.35">
      <c r="A371" t="s">
        <v>235</v>
      </c>
      <c r="B371" t="s">
        <v>240</v>
      </c>
      <c r="C371" t="s">
        <v>40</v>
      </c>
      <c r="D371" t="s">
        <v>49</v>
      </c>
      <c r="E371">
        <v>1</v>
      </c>
      <c r="F371" t="s">
        <v>41</v>
      </c>
      <c r="G371">
        <v>1.3</v>
      </c>
      <c r="H371" t="s">
        <v>42</v>
      </c>
      <c r="I371" t="s">
        <v>43</v>
      </c>
      <c r="J371" t="s">
        <v>44</v>
      </c>
      <c r="K371" t="s">
        <v>68</v>
      </c>
      <c r="L371" t="s">
        <v>69</v>
      </c>
      <c r="M371" t="s">
        <v>70</v>
      </c>
      <c r="N371" t="s">
        <v>76</v>
      </c>
      <c r="O371">
        <v>5</v>
      </c>
      <c r="P371" t="s">
        <v>56</v>
      </c>
      <c r="Q371">
        <v>9</v>
      </c>
      <c r="R371" t="s">
        <v>146</v>
      </c>
      <c r="S371" t="s">
        <v>71</v>
      </c>
      <c r="T371" t="s">
        <v>77</v>
      </c>
      <c r="U371">
        <v>3000</v>
      </c>
      <c r="V371" t="s">
        <v>51</v>
      </c>
      <c r="W371">
        <v>3400</v>
      </c>
      <c r="X371" t="s">
        <v>247</v>
      </c>
      <c r="Y371">
        <v>3450</v>
      </c>
      <c r="Z371" t="s">
        <v>51</v>
      </c>
      <c r="AA371">
        <v>3451</v>
      </c>
      <c r="AB371" t="s">
        <v>328</v>
      </c>
      <c r="AC371">
        <v>0</v>
      </c>
      <c r="AD371" t="s">
        <v>53</v>
      </c>
      <c r="AE371" s="1">
        <v>8712506.8399999999</v>
      </c>
      <c r="AF371" s="1">
        <v>5000000</v>
      </c>
      <c r="AG371" s="1">
        <v>8504238.8399999999</v>
      </c>
      <c r="AH371" s="1">
        <v>8504238.8399999999</v>
      </c>
      <c r="AI371" s="1">
        <v>8109050.7599999998</v>
      </c>
      <c r="AJ371" s="1">
        <v>8109050.7599999998</v>
      </c>
      <c r="AK371" s="1">
        <v>8109050.7599999998</v>
      </c>
      <c r="AL371" s="1">
        <f t="shared" si="28"/>
        <v>208268</v>
      </c>
      <c r="AM371" s="1"/>
      <c r="AN371" s="1"/>
      <c r="AO371" s="1">
        <f t="shared" si="26"/>
        <v>0</v>
      </c>
      <c r="AP371" s="1">
        <f t="shared" si="27"/>
        <v>8712506.8399999999</v>
      </c>
      <c r="AQ371" s="1">
        <f t="shared" si="25"/>
        <v>208268</v>
      </c>
    </row>
    <row r="372" spans="1:43" x14ac:dyDescent="0.35">
      <c r="A372" t="s">
        <v>235</v>
      </c>
      <c r="B372" t="s">
        <v>240</v>
      </c>
      <c r="C372" t="s">
        <v>40</v>
      </c>
      <c r="D372" t="s">
        <v>49</v>
      </c>
      <c r="E372">
        <v>2</v>
      </c>
      <c r="F372" t="s">
        <v>105</v>
      </c>
      <c r="G372">
        <v>2.7</v>
      </c>
      <c r="H372" t="s">
        <v>160</v>
      </c>
      <c r="I372" t="s">
        <v>161</v>
      </c>
      <c r="J372" t="s">
        <v>160</v>
      </c>
      <c r="K372" t="s">
        <v>451</v>
      </c>
      <c r="L372" t="s">
        <v>452</v>
      </c>
      <c r="M372" t="s">
        <v>164</v>
      </c>
      <c r="N372" t="s">
        <v>166</v>
      </c>
      <c r="O372">
        <v>0</v>
      </c>
      <c r="P372" t="s">
        <v>167</v>
      </c>
      <c r="Q372">
        <v>44</v>
      </c>
      <c r="R372" t="s">
        <v>493</v>
      </c>
      <c r="S372" t="s">
        <v>453</v>
      </c>
      <c r="T372" t="s">
        <v>455</v>
      </c>
      <c r="U372">
        <v>3000</v>
      </c>
      <c r="V372" t="s">
        <v>51</v>
      </c>
      <c r="W372">
        <v>3400</v>
      </c>
      <c r="X372" t="s">
        <v>247</v>
      </c>
      <c r="Y372">
        <v>3460</v>
      </c>
      <c r="Z372" t="s">
        <v>51</v>
      </c>
      <c r="AA372">
        <v>3461</v>
      </c>
      <c r="AB372" t="s">
        <v>492</v>
      </c>
      <c r="AC372">
        <v>0</v>
      </c>
      <c r="AD372" t="s">
        <v>53</v>
      </c>
      <c r="AE372" s="1">
        <v>17016040</v>
      </c>
      <c r="AF372" s="1">
        <v>0</v>
      </c>
      <c r="AG372" s="1">
        <v>17016040</v>
      </c>
      <c r="AH372" s="1">
        <v>17016040</v>
      </c>
      <c r="AI372" s="1">
        <v>12235412.9</v>
      </c>
      <c r="AJ372" s="1">
        <v>12235412.9</v>
      </c>
      <c r="AK372" s="1">
        <v>12235412.9</v>
      </c>
      <c r="AL372" s="1">
        <f t="shared" si="28"/>
        <v>0</v>
      </c>
      <c r="AM372" s="1"/>
      <c r="AN372" s="1"/>
      <c r="AO372" s="1">
        <f t="shared" si="26"/>
        <v>0</v>
      </c>
      <c r="AP372" s="1">
        <f t="shared" si="27"/>
        <v>17016040</v>
      </c>
      <c r="AQ372" s="1">
        <f t="shared" si="25"/>
        <v>0</v>
      </c>
    </row>
    <row r="373" spans="1:43" x14ac:dyDescent="0.35">
      <c r="A373" t="s">
        <v>235</v>
      </c>
      <c r="B373" t="s">
        <v>240</v>
      </c>
      <c r="C373" t="s">
        <v>40</v>
      </c>
      <c r="D373" t="s">
        <v>49</v>
      </c>
      <c r="E373">
        <v>1</v>
      </c>
      <c r="F373" t="s">
        <v>41</v>
      </c>
      <c r="G373">
        <v>1.3</v>
      </c>
      <c r="H373" t="s">
        <v>42</v>
      </c>
      <c r="I373" t="s">
        <v>43</v>
      </c>
      <c r="J373" t="s">
        <v>44</v>
      </c>
      <c r="K373" t="s">
        <v>68</v>
      </c>
      <c r="L373" t="s">
        <v>69</v>
      </c>
      <c r="M373" t="s">
        <v>70</v>
      </c>
      <c r="N373" t="s">
        <v>76</v>
      </c>
      <c r="O373">
        <v>5</v>
      </c>
      <c r="P373" t="s">
        <v>56</v>
      </c>
      <c r="Q373">
        <v>9</v>
      </c>
      <c r="R373" t="s">
        <v>146</v>
      </c>
      <c r="S373" t="s">
        <v>71</v>
      </c>
      <c r="T373" t="s">
        <v>77</v>
      </c>
      <c r="U373">
        <v>3000</v>
      </c>
      <c r="V373" t="s">
        <v>51</v>
      </c>
      <c r="W373">
        <v>3400</v>
      </c>
      <c r="X373" t="s">
        <v>247</v>
      </c>
      <c r="Y373">
        <v>3480</v>
      </c>
      <c r="Z373" t="s">
        <v>329</v>
      </c>
      <c r="AA373">
        <v>3481</v>
      </c>
      <c r="AB373" t="s">
        <v>329</v>
      </c>
      <c r="AC373">
        <v>0</v>
      </c>
      <c r="AD373" t="s">
        <v>53</v>
      </c>
      <c r="AE373" s="1">
        <v>350000</v>
      </c>
      <c r="AF373" s="1">
        <v>100000</v>
      </c>
      <c r="AG373" s="1">
        <v>211654.72</v>
      </c>
      <c r="AH373" s="1">
        <v>211654.72</v>
      </c>
      <c r="AI373" s="1">
        <v>211654.72</v>
      </c>
      <c r="AJ373" s="1">
        <v>211654.72</v>
      </c>
      <c r="AK373" s="1">
        <v>211654.72</v>
      </c>
      <c r="AL373" s="1">
        <f t="shared" si="28"/>
        <v>138345.28</v>
      </c>
      <c r="AM373" s="1"/>
      <c r="AN373" s="1"/>
      <c r="AO373" s="1">
        <f t="shared" si="26"/>
        <v>0</v>
      </c>
      <c r="AP373" s="1">
        <f t="shared" si="27"/>
        <v>350000</v>
      </c>
      <c r="AQ373" s="1">
        <f t="shared" si="25"/>
        <v>138345.28</v>
      </c>
    </row>
    <row r="374" spans="1:43" x14ac:dyDescent="0.35">
      <c r="A374" t="s">
        <v>235</v>
      </c>
      <c r="B374" t="s">
        <v>240</v>
      </c>
      <c r="C374" t="s">
        <v>40</v>
      </c>
      <c r="D374" t="s">
        <v>49</v>
      </c>
      <c r="E374">
        <v>1</v>
      </c>
      <c r="F374" t="s">
        <v>41</v>
      </c>
      <c r="G374">
        <v>1.3</v>
      </c>
      <c r="H374" t="s">
        <v>42</v>
      </c>
      <c r="I374" t="s">
        <v>43</v>
      </c>
      <c r="J374" t="s">
        <v>44</v>
      </c>
      <c r="K374" t="s">
        <v>45</v>
      </c>
      <c r="L374" t="s">
        <v>46</v>
      </c>
      <c r="M374" t="s">
        <v>47</v>
      </c>
      <c r="N374" t="s">
        <v>55</v>
      </c>
      <c r="O374">
        <v>5</v>
      </c>
      <c r="P374" t="s">
        <v>56</v>
      </c>
      <c r="Q374">
        <v>5</v>
      </c>
      <c r="R374" t="s">
        <v>253</v>
      </c>
      <c r="S374" t="s">
        <v>252</v>
      </c>
      <c r="T374" t="s">
        <v>254</v>
      </c>
      <c r="U374">
        <v>3000</v>
      </c>
      <c r="V374" t="s">
        <v>51</v>
      </c>
      <c r="W374">
        <v>3500</v>
      </c>
      <c r="X374" t="s">
        <v>217</v>
      </c>
      <c r="Y374">
        <v>3510</v>
      </c>
      <c r="Z374" t="s">
        <v>51</v>
      </c>
      <c r="AA374">
        <v>3511</v>
      </c>
      <c r="AB374" t="s">
        <v>285</v>
      </c>
      <c r="AC374">
        <v>10</v>
      </c>
      <c r="AD374" t="s">
        <v>264</v>
      </c>
      <c r="AE374" s="1">
        <v>20000000</v>
      </c>
      <c r="AF374" s="1">
        <v>20000000</v>
      </c>
      <c r="AG374" s="1">
        <v>16711130.460000001</v>
      </c>
      <c r="AH374" s="1">
        <v>16711130.460000001</v>
      </c>
      <c r="AI374" s="1">
        <v>16711130.460000001</v>
      </c>
      <c r="AJ374" s="1">
        <v>15024113.6</v>
      </c>
      <c r="AK374" s="1">
        <v>15024113.6</v>
      </c>
      <c r="AL374" s="1">
        <f t="shared" si="28"/>
        <v>3288869.5399999991</v>
      </c>
      <c r="AM374" s="1"/>
      <c r="AN374" s="1"/>
      <c r="AO374" s="1">
        <f t="shared" si="26"/>
        <v>0</v>
      </c>
      <c r="AP374" s="1">
        <f t="shared" si="27"/>
        <v>20000000</v>
      </c>
      <c r="AQ374" s="1">
        <f t="shared" si="25"/>
        <v>3288869.5399999991</v>
      </c>
    </row>
    <row r="375" spans="1:43" x14ac:dyDescent="0.35">
      <c r="A375" t="s">
        <v>235</v>
      </c>
      <c r="B375" t="s">
        <v>240</v>
      </c>
      <c r="C375" t="s">
        <v>40</v>
      </c>
      <c r="D375" t="s">
        <v>49</v>
      </c>
      <c r="E375">
        <v>1</v>
      </c>
      <c r="F375" t="s">
        <v>41</v>
      </c>
      <c r="G375">
        <v>1.3</v>
      </c>
      <c r="H375" t="s">
        <v>42</v>
      </c>
      <c r="I375" t="s">
        <v>43</v>
      </c>
      <c r="J375" t="s">
        <v>44</v>
      </c>
      <c r="K375" t="s">
        <v>68</v>
      </c>
      <c r="L375" t="s">
        <v>69</v>
      </c>
      <c r="M375" t="s">
        <v>70</v>
      </c>
      <c r="N375" t="s">
        <v>76</v>
      </c>
      <c r="O375">
        <v>5</v>
      </c>
      <c r="P375" t="s">
        <v>56</v>
      </c>
      <c r="Q375">
        <v>9</v>
      </c>
      <c r="R375" t="s">
        <v>146</v>
      </c>
      <c r="S375" t="s">
        <v>71</v>
      </c>
      <c r="T375" t="s">
        <v>77</v>
      </c>
      <c r="U375">
        <v>3000</v>
      </c>
      <c r="V375" t="s">
        <v>51</v>
      </c>
      <c r="W375">
        <v>3500</v>
      </c>
      <c r="X375" t="s">
        <v>217</v>
      </c>
      <c r="Y375">
        <v>3510</v>
      </c>
      <c r="Z375" t="s">
        <v>51</v>
      </c>
      <c r="AA375">
        <v>3511</v>
      </c>
      <c r="AB375" t="s">
        <v>285</v>
      </c>
      <c r="AC375">
        <v>0</v>
      </c>
      <c r="AD375" t="s">
        <v>53</v>
      </c>
      <c r="AE375" s="1">
        <v>1800000</v>
      </c>
      <c r="AF375" s="1">
        <v>1000000</v>
      </c>
      <c r="AG375" s="1">
        <v>235248.88</v>
      </c>
      <c r="AH375" s="1">
        <v>119709.4</v>
      </c>
      <c r="AI375" s="1">
        <v>98613.06</v>
      </c>
      <c r="AJ375" s="1">
        <v>34146.480000000003</v>
      </c>
      <c r="AK375" s="1">
        <v>34146.480000000003</v>
      </c>
      <c r="AL375" s="1">
        <f t="shared" si="28"/>
        <v>1564751.12</v>
      </c>
      <c r="AM375" s="1"/>
      <c r="AN375" s="1"/>
      <c r="AO375" s="1">
        <f t="shared" si="26"/>
        <v>0</v>
      </c>
      <c r="AP375" s="1">
        <f t="shared" si="27"/>
        <v>1800000</v>
      </c>
      <c r="AQ375" s="1">
        <f t="shared" si="25"/>
        <v>1564751.12</v>
      </c>
    </row>
    <row r="376" spans="1:43" x14ac:dyDescent="0.35">
      <c r="A376" t="s">
        <v>235</v>
      </c>
      <c r="B376" t="s">
        <v>240</v>
      </c>
      <c r="C376" t="s">
        <v>40</v>
      </c>
      <c r="D376" t="s">
        <v>49</v>
      </c>
      <c r="E376">
        <v>1</v>
      </c>
      <c r="F376" t="s">
        <v>41</v>
      </c>
      <c r="G376">
        <v>1.3</v>
      </c>
      <c r="H376" t="s">
        <v>42</v>
      </c>
      <c r="I376" t="s">
        <v>43</v>
      </c>
      <c r="J376" t="s">
        <v>44</v>
      </c>
      <c r="K376" t="s">
        <v>68</v>
      </c>
      <c r="L376" t="s">
        <v>69</v>
      </c>
      <c r="M376" t="s">
        <v>119</v>
      </c>
      <c r="N376" t="s">
        <v>121</v>
      </c>
      <c r="O376">
        <v>2</v>
      </c>
      <c r="P376" t="s">
        <v>122</v>
      </c>
      <c r="Q376">
        <v>25</v>
      </c>
      <c r="R376" t="s">
        <v>368</v>
      </c>
      <c r="S376" t="s">
        <v>367</v>
      </c>
      <c r="T376" t="s">
        <v>369</v>
      </c>
      <c r="U376">
        <v>3000</v>
      </c>
      <c r="V376" t="s">
        <v>51</v>
      </c>
      <c r="W376">
        <v>3500</v>
      </c>
      <c r="X376" t="s">
        <v>217</v>
      </c>
      <c r="Y376">
        <v>3510</v>
      </c>
      <c r="Z376" t="s">
        <v>51</v>
      </c>
      <c r="AA376">
        <v>3511</v>
      </c>
      <c r="AB376" t="s">
        <v>285</v>
      </c>
      <c r="AC376">
        <v>0</v>
      </c>
      <c r="AD376" t="s">
        <v>53</v>
      </c>
      <c r="AE376" s="1">
        <v>2049720</v>
      </c>
      <c r="AF376" s="1">
        <v>0</v>
      </c>
      <c r="AG376" s="1">
        <v>2049720</v>
      </c>
      <c r="AH376" s="1">
        <v>0</v>
      </c>
      <c r="AI376" s="1">
        <v>0</v>
      </c>
      <c r="AJ376" s="1">
        <v>0</v>
      </c>
      <c r="AK376" s="1">
        <v>0</v>
      </c>
      <c r="AL376" s="1">
        <f t="shared" si="28"/>
        <v>0</v>
      </c>
      <c r="AM376" s="1">
        <v>2300000</v>
      </c>
      <c r="AN376" s="1">
        <v>0</v>
      </c>
      <c r="AO376" s="1">
        <f t="shared" si="26"/>
        <v>2300000</v>
      </c>
      <c r="AP376" s="1">
        <f t="shared" si="27"/>
        <v>4349720</v>
      </c>
      <c r="AQ376" s="1">
        <f t="shared" si="25"/>
        <v>2300000</v>
      </c>
    </row>
    <row r="377" spans="1:43" x14ac:dyDescent="0.35">
      <c r="A377" t="s">
        <v>235</v>
      </c>
      <c r="B377" t="s">
        <v>240</v>
      </c>
      <c r="C377" t="s">
        <v>40</v>
      </c>
      <c r="D377" t="s">
        <v>49</v>
      </c>
      <c r="E377">
        <v>2</v>
      </c>
      <c r="F377" t="s">
        <v>105</v>
      </c>
      <c r="G377">
        <v>2.7</v>
      </c>
      <c r="H377" t="s">
        <v>160</v>
      </c>
      <c r="I377" t="s">
        <v>161</v>
      </c>
      <c r="J377" t="s">
        <v>160</v>
      </c>
      <c r="K377" t="s">
        <v>68</v>
      </c>
      <c r="L377" t="s">
        <v>69</v>
      </c>
      <c r="M377" t="s">
        <v>164</v>
      </c>
      <c r="N377" t="s">
        <v>166</v>
      </c>
      <c r="O377">
        <v>0</v>
      </c>
      <c r="P377" t="s">
        <v>167</v>
      </c>
      <c r="Q377">
        <v>39</v>
      </c>
      <c r="R377" t="s">
        <v>517</v>
      </c>
      <c r="S377" t="s">
        <v>500</v>
      </c>
      <c r="T377" t="s">
        <v>502</v>
      </c>
      <c r="U377">
        <v>3000</v>
      </c>
      <c r="V377" t="s">
        <v>51</v>
      </c>
      <c r="W377">
        <v>3500</v>
      </c>
      <c r="X377" t="s">
        <v>217</v>
      </c>
      <c r="Y377">
        <v>3510</v>
      </c>
      <c r="Z377" t="s">
        <v>51</v>
      </c>
      <c r="AA377">
        <v>3511</v>
      </c>
      <c r="AB377" t="s">
        <v>285</v>
      </c>
      <c r="AC377">
        <v>0</v>
      </c>
      <c r="AD377" t="s">
        <v>53</v>
      </c>
      <c r="AE377" s="1">
        <v>30226080</v>
      </c>
      <c r="AF377" s="1">
        <v>30226080</v>
      </c>
      <c r="AG377" s="1">
        <v>17052000</v>
      </c>
      <c r="AH377" s="1">
        <v>17052000</v>
      </c>
      <c r="AI377" s="1">
        <v>17052000</v>
      </c>
      <c r="AJ377" s="1">
        <v>17052000</v>
      </c>
      <c r="AK377" s="1">
        <v>17052000</v>
      </c>
      <c r="AL377" s="1">
        <f t="shared" si="28"/>
        <v>13174080</v>
      </c>
      <c r="AM377" s="1"/>
      <c r="AN377" s="1"/>
      <c r="AO377" s="1">
        <f t="shared" si="26"/>
        <v>0</v>
      </c>
      <c r="AP377" s="1">
        <f t="shared" si="27"/>
        <v>30226080</v>
      </c>
      <c r="AQ377" s="1">
        <f t="shared" si="25"/>
        <v>13174080</v>
      </c>
    </row>
    <row r="378" spans="1:43" x14ac:dyDescent="0.35">
      <c r="A378" t="s">
        <v>235</v>
      </c>
      <c r="B378" t="s">
        <v>240</v>
      </c>
      <c r="C378" t="s">
        <v>40</v>
      </c>
      <c r="D378" t="s">
        <v>49</v>
      </c>
      <c r="E378">
        <v>1</v>
      </c>
      <c r="F378" t="s">
        <v>41</v>
      </c>
      <c r="G378">
        <v>1.3</v>
      </c>
      <c r="H378" t="s">
        <v>42</v>
      </c>
      <c r="I378" t="s">
        <v>43</v>
      </c>
      <c r="J378" t="s">
        <v>44</v>
      </c>
      <c r="K378" t="s">
        <v>68</v>
      </c>
      <c r="L378" t="s">
        <v>69</v>
      </c>
      <c r="M378" t="s">
        <v>70</v>
      </c>
      <c r="N378" t="s">
        <v>76</v>
      </c>
      <c r="O378">
        <v>5</v>
      </c>
      <c r="P378" t="s">
        <v>56</v>
      </c>
      <c r="Q378">
        <v>9</v>
      </c>
      <c r="R378" t="s">
        <v>146</v>
      </c>
      <c r="S378" t="s">
        <v>71</v>
      </c>
      <c r="T378" t="s">
        <v>77</v>
      </c>
      <c r="U378">
        <v>3000</v>
      </c>
      <c r="V378" t="s">
        <v>51</v>
      </c>
      <c r="W378">
        <v>3500</v>
      </c>
      <c r="X378" t="s">
        <v>217</v>
      </c>
      <c r="Y378">
        <v>3520</v>
      </c>
      <c r="Z378" t="s">
        <v>51</v>
      </c>
      <c r="AA378">
        <v>3521</v>
      </c>
      <c r="AB378" t="s">
        <v>330</v>
      </c>
      <c r="AC378">
        <v>0</v>
      </c>
      <c r="AD378" t="s">
        <v>53</v>
      </c>
      <c r="AE378" s="1">
        <v>68600</v>
      </c>
      <c r="AF378" s="1">
        <v>0</v>
      </c>
      <c r="AG378" s="1">
        <v>61248</v>
      </c>
      <c r="AH378" s="1">
        <v>61248</v>
      </c>
      <c r="AI378" s="1">
        <v>0</v>
      </c>
      <c r="AJ378" s="1">
        <v>0</v>
      </c>
      <c r="AK378" s="1">
        <v>0</v>
      </c>
      <c r="AL378" s="1">
        <f t="shared" si="28"/>
        <v>7352</v>
      </c>
      <c r="AM378" s="1"/>
      <c r="AN378" s="1"/>
      <c r="AO378" s="1">
        <f t="shared" si="26"/>
        <v>0</v>
      </c>
      <c r="AP378" s="1">
        <f t="shared" si="27"/>
        <v>68600</v>
      </c>
      <c r="AQ378" s="1">
        <f t="shared" si="25"/>
        <v>7352</v>
      </c>
    </row>
    <row r="379" spans="1:43" x14ac:dyDescent="0.35">
      <c r="A379" t="s">
        <v>235</v>
      </c>
      <c r="B379" t="s">
        <v>240</v>
      </c>
      <c r="C379" t="s">
        <v>40</v>
      </c>
      <c r="D379" t="s">
        <v>49</v>
      </c>
      <c r="E379">
        <v>1</v>
      </c>
      <c r="F379" t="s">
        <v>41</v>
      </c>
      <c r="G379">
        <v>1.7</v>
      </c>
      <c r="H379" t="s">
        <v>96</v>
      </c>
      <c r="I379" t="s">
        <v>208</v>
      </c>
      <c r="J379" t="s">
        <v>209</v>
      </c>
      <c r="K379" t="s">
        <v>68</v>
      </c>
      <c r="L379" t="s">
        <v>69</v>
      </c>
      <c r="M379" t="s">
        <v>199</v>
      </c>
      <c r="N379" t="s">
        <v>202</v>
      </c>
      <c r="O379">
        <v>6</v>
      </c>
      <c r="P379" t="s">
        <v>101</v>
      </c>
      <c r="Q379">
        <v>21</v>
      </c>
      <c r="R379" t="s">
        <v>390</v>
      </c>
      <c r="S379" t="s">
        <v>210</v>
      </c>
      <c r="T379" t="s">
        <v>212</v>
      </c>
      <c r="U379">
        <v>3000</v>
      </c>
      <c r="V379" t="s">
        <v>51</v>
      </c>
      <c r="W379">
        <v>3500</v>
      </c>
      <c r="X379" t="s">
        <v>217</v>
      </c>
      <c r="Y379">
        <v>3520</v>
      </c>
      <c r="Z379" t="s">
        <v>51</v>
      </c>
      <c r="AA379">
        <v>3521</v>
      </c>
      <c r="AB379" t="s">
        <v>330</v>
      </c>
      <c r="AC379">
        <v>0</v>
      </c>
      <c r="AD379" t="s">
        <v>53</v>
      </c>
      <c r="AE379" s="1">
        <v>40000</v>
      </c>
      <c r="AF379" s="1">
        <v>40000</v>
      </c>
      <c r="AG379" s="1">
        <v>10579.2</v>
      </c>
      <c r="AH379" s="1">
        <v>0</v>
      </c>
      <c r="AI379" s="1">
        <v>0</v>
      </c>
      <c r="AJ379" s="1">
        <v>0</v>
      </c>
      <c r="AK379" s="1">
        <v>0</v>
      </c>
      <c r="AL379" s="1">
        <f t="shared" si="28"/>
        <v>29420.799999999999</v>
      </c>
      <c r="AM379" s="1"/>
      <c r="AN379" s="1"/>
      <c r="AO379" s="1">
        <f t="shared" si="26"/>
        <v>0</v>
      </c>
      <c r="AP379" s="1">
        <f t="shared" si="27"/>
        <v>40000</v>
      </c>
      <c r="AQ379" s="1">
        <f t="shared" si="25"/>
        <v>29420.799999999999</v>
      </c>
    </row>
    <row r="380" spans="1:43" x14ac:dyDescent="0.35">
      <c r="A380" t="s">
        <v>235</v>
      </c>
      <c r="B380" t="s">
        <v>240</v>
      </c>
      <c r="C380" t="s">
        <v>40</v>
      </c>
      <c r="D380" t="s">
        <v>49</v>
      </c>
      <c r="E380">
        <v>3</v>
      </c>
      <c r="F380" t="s">
        <v>174</v>
      </c>
      <c r="G380">
        <v>3.8</v>
      </c>
      <c r="H380" t="s">
        <v>175</v>
      </c>
      <c r="I380" t="s">
        <v>176</v>
      </c>
      <c r="J380" t="s">
        <v>177</v>
      </c>
      <c r="K380" t="s">
        <v>68</v>
      </c>
      <c r="L380" t="s">
        <v>69</v>
      </c>
      <c r="M380" t="s">
        <v>178</v>
      </c>
      <c r="N380" t="s">
        <v>181</v>
      </c>
      <c r="O380">
        <v>5</v>
      </c>
      <c r="P380" t="s">
        <v>56</v>
      </c>
      <c r="Q380">
        <v>55</v>
      </c>
      <c r="R380" t="s">
        <v>182</v>
      </c>
      <c r="S380" t="s">
        <v>179</v>
      </c>
      <c r="T380" t="s">
        <v>183</v>
      </c>
      <c r="U380">
        <v>3000</v>
      </c>
      <c r="V380" t="s">
        <v>51</v>
      </c>
      <c r="W380">
        <v>3500</v>
      </c>
      <c r="X380" t="s">
        <v>217</v>
      </c>
      <c r="Y380">
        <v>3520</v>
      </c>
      <c r="Z380" t="s">
        <v>51</v>
      </c>
      <c r="AA380">
        <v>3521</v>
      </c>
      <c r="AB380" t="s">
        <v>330</v>
      </c>
      <c r="AC380">
        <v>0</v>
      </c>
      <c r="AD380" t="s">
        <v>53</v>
      </c>
      <c r="AE380" s="1">
        <v>28200</v>
      </c>
      <c r="AF380" s="1">
        <v>0</v>
      </c>
      <c r="AG380" s="1">
        <v>28188</v>
      </c>
      <c r="AH380" s="1">
        <v>28188</v>
      </c>
      <c r="AI380" s="1">
        <v>0</v>
      </c>
      <c r="AJ380" s="1">
        <v>0</v>
      </c>
      <c r="AK380" s="1">
        <v>0</v>
      </c>
      <c r="AL380" s="1">
        <f t="shared" si="28"/>
        <v>12</v>
      </c>
      <c r="AM380" s="1"/>
      <c r="AN380" s="1"/>
      <c r="AO380" s="1">
        <f t="shared" si="26"/>
        <v>0</v>
      </c>
      <c r="AP380" s="1">
        <f t="shared" si="27"/>
        <v>28200</v>
      </c>
      <c r="AQ380" s="1">
        <f t="shared" si="25"/>
        <v>12</v>
      </c>
    </row>
    <row r="381" spans="1:43" x14ac:dyDescent="0.35">
      <c r="A381" t="s">
        <v>235</v>
      </c>
      <c r="B381" t="s">
        <v>240</v>
      </c>
      <c r="C381" t="s">
        <v>40</v>
      </c>
      <c r="D381" t="s">
        <v>49</v>
      </c>
      <c r="E381">
        <v>3</v>
      </c>
      <c r="F381" t="s">
        <v>174</v>
      </c>
      <c r="G381">
        <v>3.8</v>
      </c>
      <c r="H381" t="s">
        <v>175</v>
      </c>
      <c r="I381" t="s">
        <v>176</v>
      </c>
      <c r="J381" t="s">
        <v>177</v>
      </c>
      <c r="K381" t="s">
        <v>68</v>
      </c>
      <c r="L381" t="s">
        <v>69</v>
      </c>
      <c r="M381" t="s">
        <v>178</v>
      </c>
      <c r="N381" t="s">
        <v>181</v>
      </c>
      <c r="O381">
        <v>5</v>
      </c>
      <c r="P381" t="s">
        <v>56</v>
      </c>
      <c r="Q381">
        <v>55</v>
      </c>
      <c r="R381" t="s">
        <v>182</v>
      </c>
      <c r="S381" t="s">
        <v>179</v>
      </c>
      <c r="T381" t="s">
        <v>183</v>
      </c>
      <c r="U381">
        <v>3000</v>
      </c>
      <c r="V381" t="s">
        <v>51</v>
      </c>
      <c r="W381">
        <v>3500</v>
      </c>
      <c r="X381" t="s">
        <v>217</v>
      </c>
      <c r="Y381">
        <v>3530</v>
      </c>
      <c r="Z381" t="s">
        <v>51</v>
      </c>
      <c r="AA381">
        <v>3531</v>
      </c>
      <c r="AB381" t="s">
        <v>584</v>
      </c>
      <c r="AC381">
        <v>0</v>
      </c>
      <c r="AD381" t="s">
        <v>53</v>
      </c>
      <c r="AE381" s="1">
        <v>3596520</v>
      </c>
      <c r="AF381" s="1">
        <v>3738520</v>
      </c>
      <c r="AG381" s="1">
        <v>1460564</v>
      </c>
      <c r="AH381" s="1">
        <v>1460564</v>
      </c>
      <c r="AI381" s="1">
        <v>1460564</v>
      </c>
      <c r="AJ381" s="1">
        <v>1112564</v>
      </c>
      <c r="AK381" s="1">
        <v>1112564</v>
      </c>
      <c r="AL381" s="1">
        <f t="shared" si="28"/>
        <v>2135956</v>
      </c>
      <c r="AM381" s="1"/>
      <c r="AN381" s="1"/>
      <c r="AO381" s="1">
        <f t="shared" si="26"/>
        <v>0</v>
      </c>
      <c r="AP381" s="1">
        <f t="shared" si="27"/>
        <v>3596520</v>
      </c>
      <c r="AQ381" s="1">
        <f t="shared" si="25"/>
        <v>2135956</v>
      </c>
    </row>
    <row r="382" spans="1:43" x14ac:dyDescent="0.35">
      <c r="A382" t="s">
        <v>235</v>
      </c>
      <c r="B382" t="s">
        <v>240</v>
      </c>
      <c r="C382" t="s">
        <v>40</v>
      </c>
      <c r="D382" t="s">
        <v>49</v>
      </c>
      <c r="E382">
        <v>2</v>
      </c>
      <c r="F382" t="s">
        <v>105</v>
      </c>
      <c r="G382">
        <v>2.2999999999999998</v>
      </c>
      <c r="H382" t="s">
        <v>420</v>
      </c>
      <c r="I382" t="s">
        <v>421</v>
      </c>
      <c r="J382" t="s">
        <v>422</v>
      </c>
      <c r="K382" t="s">
        <v>68</v>
      </c>
      <c r="L382" t="s">
        <v>69</v>
      </c>
      <c r="M382" t="s">
        <v>199</v>
      </c>
      <c r="N382" t="s">
        <v>202</v>
      </c>
      <c r="O382">
        <v>2</v>
      </c>
      <c r="P382" t="s">
        <v>122</v>
      </c>
      <c r="Q382">
        <v>24</v>
      </c>
      <c r="R382" t="s">
        <v>424</v>
      </c>
      <c r="S382" t="s">
        <v>423</v>
      </c>
      <c r="T382" t="s">
        <v>425</v>
      </c>
      <c r="U382">
        <v>3000</v>
      </c>
      <c r="V382" t="s">
        <v>51</v>
      </c>
      <c r="W382">
        <v>3500</v>
      </c>
      <c r="X382" t="s">
        <v>217</v>
      </c>
      <c r="Y382">
        <v>3540</v>
      </c>
      <c r="Z382" t="s">
        <v>51</v>
      </c>
      <c r="AA382">
        <v>3541</v>
      </c>
      <c r="AB382" t="s">
        <v>428</v>
      </c>
      <c r="AC382">
        <v>0</v>
      </c>
      <c r="AD382" t="s">
        <v>53</v>
      </c>
      <c r="AE382" s="1">
        <v>1200000</v>
      </c>
      <c r="AF382" s="1">
        <v>700000</v>
      </c>
      <c r="AG382" s="1">
        <v>907861.36</v>
      </c>
      <c r="AH382" s="1">
        <v>907861.36</v>
      </c>
      <c r="AI382" s="1">
        <v>406351.6</v>
      </c>
      <c r="AJ382" s="1">
        <v>155596.72</v>
      </c>
      <c r="AK382" s="1">
        <v>155596.72</v>
      </c>
      <c r="AL382" s="1">
        <f t="shared" si="28"/>
        <v>292138.64</v>
      </c>
      <c r="AM382" s="1"/>
      <c r="AN382" s="1"/>
      <c r="AO382" s="1">
        <f t="shared" si="26"/>
        <v>0</v>
      </c>
      <c r="AP382" s="1">
        <f t="shared" si="27"/>
        <v>1200000</v>
      </c>
      <c r="AQ382" s="1">
        <f t="shared" si="25"/>
        <v>292138.64</v>
      </c>
    </row>
    <row r="383" spans="1:43" x14ac:dyDescent="0.35">
      <c r="A383" t="s">
        <v>235</v>
      </c>
      <c r="B383" t="s">
        <v>240</v>
      </c>
      <c r="C383" t="s">
        <v>40</v>
      </c>
      <c r="D383" t="s">
        <v>49</v>
      </c>
      <c r="E383">
        <v>1</v>
      </c>
      <c r="F383" t="s">
        <v>41</v>
      </c>
      <c r="G383">
        <v>1.3</v>
      </c>
      <c r="H383" t="s">
        <v>42</v>
      </c>
      <c r="I383" t="s">
        <v>43</v>
      </c>
      <c r="J383" t="s">
        <v>44</v>
      </c>
      <c r="K383" t="s">
        <v>68</v>
      </c>
      <c r="L383" t="s">
        <v>69</v>
      </c>
      <c r="M383" t="s">
        <v>70</v>
      </c>
      <c r="N383" t="s">
        <v>76</v>
      </c>
      <c r="O383">
        <v>5</v>
      </c>
      <c r="P383" t="s">
        <v>56</v>
      </c>
      <c r="Q383">
        <v>9</v>
      </c>
      <c r="R383" t="s">
        <v>146</v>
      </c>
      <c r="S383" t="s">
        <v>71</v>
      </c>
      <c r="T383" t="s">
        <v>77</v>
      </c>
      <c r="U383">
        <v>3000</v>
      </c>
      <c r="V383" t="s">
        <v>51</v>
      </c>
      <c r="W383">
        <v>3500</v>
      </c>
      <c r="X383" t="s">
        <v>217</v>
      </c>
      <c r="Y383">
        <v>3550</v>
      </c>
      <c r="Z383" t="s">
        <v>51</v>
      </c>
      <c r="AA383">
        <v>3551</v>
      </c>
      <c r="AB383" t="s">
        <v>331</v>
      </c>
      <c r="AC383">
        <v>0</v>
      </c>
      <c r="AD383" t="s">
        <v>53</v>
      </c>
      <c r="AE383" s="1">
        <v>25300000</v>
      </c>
      <c r="AF383" s="1">
        <v>20000000</v>
      </c>
      <c r="AG383" s="1">
        <v>11003532.359999999</v>
      </c>
      <c r="AH383" s="1">
        <v>9131372.2799999993</v>
      </c>
      <c r="AI383" s="1">
        <v>8233951.8200000003</v>
      </c>
      <c r="AJ383" s="1">
        <v>8098408.25</v>
      </c>
      <c r="AK383" s="1">
        <v>7911819.54</v>
      </c>
      <c r="AL383" s="1">
        <f t="shared" si="28"/>
        <v>14296467.640000001</v>
      </c>
      <c r="AM383" s="1"/>
      <c r="AN383" s="1"/>
      <c r="AO383" s="1">
        <f t="shared" si="26"/>
        <v>0</v>
      </c>
      <c r="AP383" s="1">
        <f t="shared" si="27"/>
        <v>25300000</v>
      </c>
      <c r="AQ383" s="1">
        <f t="shared" si="25"/>
        <v>14296467.640000001</v>
      </c>
    </row>
    <row r="384" spans="1:43" x14ac:dyDescent="0.35">
      <c r="A384" t="s">
        <v>235</v>
      </c>
      <c r="B384" t="s">
        <v>240</v>
      </c>
      <c r="C384" t="s">
        <v>40</v>
      </c>
      <c r="D384" t="s">
        <v>49</v>
      </c>
      <c r="E384">
        <v>2</v>
      </c>
      <c r="F384" t="s">
        <v>105</v>
      </c>
      <c r="G384">
        <v>2.2999999999999998</v>
      </c>
      <c r="H384" t="s">
        <v>420</v>
      </c>
      <c r="I384" t="s">
        <v>421</v>
      </c>
      <c r="J384" t="s">
        <v>422</v>
      </c>
      <c r="K384" t="s">
        <v>68</v>
      </c>
      <c r="L384" t="s">
        <v>69</v>
      </c>
      <c r="M384" t="s">
        <v>199</v>
      </c>
      <c r="N384" t="s">
        <v>202</v>
      </c>
      <c r="O384">
        <v>2</v>
      </c>
      <c r="P384" t="s">
        <v>122</v>
      </c>
      <c r="Q384">
        <v>24</v>
      </c>
      <c r="R384" t="s">
        <v>424</v>
      </c>
      <c r="S384" t="s">
        <v>423</v>
      </c>
      <c r="T384" t="s">
        <v>425</v>
      </c>
      <c r="U384">
        <v>3000</v>
      </c>
      <c r="V384" t="s">
        <v>51</v>
      </c>
      <c r="W384">
        <v>3500</v>
      </c>
      <c r="X384" t="s">
        <v>217</v>
      </c>
      <c r="Y384">
        <v>3560</v>
      </c>
      <c r="Z384" t="s">
        <v>51</v>
      </c>
      <c r="AA384">
        <v>3561</v>
      </c>
      <c r="AB384" t="s">
        <v>429</v>
      </c>
      <c r="AC384">
        <v>0</v>
      </c>
      <c r="AD384" t="s">
        <v>53</v>
      </c>
      <c r="AE384" s="1">
        <v>50000</v>
      </c>
      <c r="AF384" s="1">
        <v>50000</v>
      </c>
      <c r="AG384" s="1">
        <v>1624</v>
      </c>
      <c r="AH384" s="1">
        <v>1624</v>
      </c>
      <c r="AI384" s="1">
        <v>1624</v>
      </c>
      <c r="AJ384" s="1">
        <v>1624</v>
      </c>
      <c r="AK384" s="1">
        <v>1624</v>
      </c>
      <c r="AL384" s="1">
        <f t="shared" si="28"/>
        <v>48376</v>
      </c>
      <c r="AM384" s="1"/>
      <c r="AN384" s="1"/>
      <c r="AO384" s="1">
        <f t="shared" si="26"/>
        <v>0</v>
      </c>
      <c r="AP384" s="1">
        <f t="shared" si="27"/>
        <v>50000</v>
      </c>
      <c r="AQ384" s="1">
        <f t="shared" si="25"/>
        <v>48376</v>
      </c>
    </row>
    <row r="385" spans="1:43" x14ac:dyDescent="0.35">
      <c r="A385" t="s">
        <v>235</v>
      </c>
      <c r="B385" t="s">
        <v>240</v>
      </c>
      <c r="C385" t="s">
        <v>40</v>
      </c>
      <c r="D385" t="s">
        <v>49</v>
      </c>
      <c r="E385">
        <v>1</v>
      </c>
      <c r="F385" t="s">
        <v>41</v>
      </c>
      <c r="G385">
        <v>1.3</v>
      </c>
      <c r="H385" t="s">
        <v>42</v>
      </c>
      <c r="I385" t="s">
        <v>43</v>
      </c>
      <c r="J385" t="s">
        <v>44</v>
      </c>
      <c r="K385" t="s">
        <v>45</v>
      </c>
      <c r="L385" t="s">
        <v>46</v>
      </c>
      <c r="M385" t="s">
        <v>47</v>
      </c>
      <c r="N385" t="s">
        <v>55</v>
      </c>
      <c r="O385">
        <v>5</v>
      </c>
      <c r="P385" t="s">
        <v>56</v>
      </c>
      <c r="Q385">
        <v>5</v>
      </c>
      <c r="R385" t="s">
        <v>253</v>
      </c>
      <c r="S385" t="s">
        <v>252</v>
      </c>
      <c r="T385" t="s">
        <v>254</v>
      </c>
      <c r="U385">
        <v>3000</v>
      </c>
      <c r="V385" t="s">
        <v>51</v>
      </c>
      <c r="W385">
        <v>3500</v>
      </c>
      <c r="X385" t="s">
        <v>217</v>
      </c>
      <c r="Y385">
        <v>3570</v>
      </c>
      <c r="Z385" t="s">
        <v>51</v>
      </c>
      <c r="AA385">
        <v>3571</v>
      </c>
      <c r="AB385" t="s">
        <v>286</v>
      </c>
      <c r="AC385">
        <v>51</v>
      </c>
      <c r="AD385" t="s">
        <v>287</v>
      </c>
      <c r="AE385" s="1">
        <v>10000000</v>
      </c>
      <c r="AF385" s="1">
        <v>0</v>
      </c>
      <c r="AG385" s="1">
        <v>10000000</v>
      </c>
      <c r="AH385" s="1">
        <v>0</v>
      </c>
      <c r="AI385" s="1">
        <v>0</v>
      </c>
      <c r="AJ385" s="1">
        <v>0</v>
      </c>
      <c r="AK385" s="1">
        <v>0</v>
      </c>
      <c r="AL385" s="1">
        <f t="shared" si="28"/>
        <v>0</v>
      </c>
      <c r="AM385" s="1"/>
      <c r="AN385" s="1"/>
      <c r="AO385" s="1">
        <f t="shared" si="26"/>
        <v>0</v>
      </c>
      <c r="AP385" s="1">
        <f t="shared" si="27"/>
        <v>10000000</v>
      </c>
      <c r="AQ385" s="1">
        <f t="shared" si="25"/>
        <v>0</v>
      </c>
    </row>
    <row r="386" spans="1:43" x14ac:dyDescent="0.35">
      <c r="A386" t="s">
        <v>235</v>
      </c>
      <c r="B386" t="s">
        <v>240</v>
      </c>
      <c r="C386" t="s">
        <v>40</v>
      </c>
      <c r="D386" t="s">
        <v>49</v>
      </c>
      <c r="E386">
        <v>1</v>
      </c>
      <c r="F386" t="s">
        <v>41</v>
      </c>
      <c r="G386">
        <v>1.3</v>
      </c>
      <c r="H386" t="s">
        <v>42</v>
      </c>
      <c r="I386" t="s">
        <v>43</v>
      </c>
      <c r="J386" t="s">
        <v>44</v>
      </c>
      <c r="K386" t="s">
        <v>68</v>
      </c>
      <c r="L386" t="s">
        <v>69</v>
      </c>
      <c r="M386" t="s">
        <v>70</v>
      </c>
      <c r="N386" t="s">
        <v>76</v>
      </c>
      <c r="O386">
        <v>5</v>
      </c>
      <c r="P386" t="s">
        <v>56</v>
      </c>
      <c r="Q386">
        <v>9</v>
      </c>
      <c r="R386" t="s">
        <v>146</v>
      </c>
      <c r="S386" t="s">
        <v>71</v>
      </c>
      <c r="T386" t="s">
        <v>77</v>
      </c>
      <c r="U386">
        <v>3000</v>
      </c>
      <c r="V386" t="s">
        <v>51</v>
      </c>
      <c r="W386">
        <v>3500</v>
      </c>
      <c r="X386" t="s">
        <v>217</v>
      </c>
      <c r="Y386">
        <v>3570</v>
      </c>
      <c r="Z386" t="s">
        <v>51</v>
      </c>
      <c r="AA386">
        <v>3571</v>
      </c>
      <c r="AB386" t="s">
        <v>286</v>
      </c>
      <c r="AC386">
        <v>0</v>
      </c>
      <c r="AD386" t="s">
        <v>53</v>
      </c>
      <c r="AE386" s="1">
        <v>20158794</v>
      </c>
      <c r="AF386" s="1">
        <v>20000000</v>
      </c>
      <c r="AG386" s="1">
        <v>17293726.710000001</v>
      </c>
      <c r="AH386" s="1">
        <v>16503948.24</v>
      </c>
      <c r="AI386" s="1">
        <v>15253564.779999999</v>
      </c>
      <c r="AJ386" s="1">
        <v>13736257.119999999</v>
      </c>
      <c r="AK386" s="1">
        <v>13736257.119999999</v>
      </c>
      <c r="AL386" s="1">
        <f t="shared" si="28"/>
        <v>2865067.2899999991</v>
      </c>
      <c r="AM386" s="1"/>
      <c r="AN386" s="1"/>
      <c r="AO386" s="1">
        <f t="shared" si="26"/>
        <v>0</v>
      </c>
      <c r="AP386" s="1">
        <f t="shared" si="27"/>
        <v>20158794</v>
      </c>
      <c r="AQ386" s="1">
        <f t="shared" ref="AQ386:AQ449" si="29">AP386-AG386</f>
        <v>2865067.2899999991</v>
      </c>
    </row>
    <row r="387" spans="1:43" x14ac:dyDescent="0.35">
      <c r="A387" t="s">
        <v>235</v>
      </c>
      <c r="B387" t="s">
        <v>240</v>
      </c>
      <c r="C387" t="s">
        <v>40</v>
      </c>
      <c r="D387" t="s">
        <v>49</v>
      </c>
      <c r="E387">
        <v>1</v>
      </c>
      <c r="F387" t="s">
        <v>41</v>
      </c>
      <c r="G387">
        <v>1.3</v>
      </c>
      <c r="H387" t="s">
        <v>42</v>
      </c>
      <c r="I387" t="s">
        <v>43</v>
      </c>
      <c r="J387" t="s">
        <v>44</v>
      </c>
      <c r="K387" t="s">
        <v>68</v>
      </c>
      <c r="L387" t="s">
        <v>69</v>
      </c>
      <c r="M387" t="s">
        <v>119</v>
      </c>
      <c r="N387" t="s">
        <v>121</v>
      </c>
      <c r="O387">
        <v>2</v>
      </c>
      <c r="P387" t="s">
        <v>122</v>
      </c>
      <c r="Q387">
        <v>28</v>
      </c>
      <c r="R387" t="s">
        <v>375</v>
      </c>
      <c r="S387" t="s">
        <v>373</v>
      </c>
      <c r="T387" t="s">
        <v>376</v>
      </c>
      <c r="U387">
        <v>3000</v>
      </c>
      <c r="V387" t="s">
        <v>51</v>
      </c>
      <c r="W387">
        <v>3500</v>
      </c>
      <c r="X387" t="s">
        <v>217</v>
      </c>
      <c r="Y387">
        <v>3570</v>
      </c>
      <c r="Z387" t="s">
        <v>51</v>
      </c>
      <c r="AA387">
        <v>3571</v>
      </c>
      <c r="AB387" t="s">
        <v>286</v>
      </c>
      <c r="AC387">
        <v>0</v>
      </c>
      <c r="AD387" t="s">
        <v>53</v>
      </c>
      <c r="AE387" s="1">
        <v>400000</v>
      </c>
      <c r="AF387" s="1">
        <v>400000</v>
      </c>
      <c r="AG387" s="1">
        <v>336197.66</v>
      </c>
      <c r="AH387" s="1">
        <v>0</v>
      </c>
      <c r="AI387" s="1">
        <v>0</v>
      </c>
      <c r="AJ387" s="1">
        <v>0</v>
      </c>
      <c r="AK387" s="1">
        <v>0</v>
      </c>
      <c r="AL387" s="1">
        <f t="shared" si="28"/>
        <v>63802.340000000026</v>
      </c>
      <c r="AM387" s="1"/>
      <c r="AN387" s="1"/>
      <c r="AO387" s="1">
        <f t="shared" ref="AO387:AO450" si="30">AM387-AN387</f>
        <v>0</v>
      </c>
      <c r="AP387" s="1">
        <f t="shared" ref="AP387:AP450" si="31">AE387+AM387-AN387</f>
        <v>400000</v>
      </c>
      <c r="AQ387" s="1">
        <f t="shared" si="29"/>
        <v>63802.340000000026</v>
      </c>
    </row>
    <row r="388" spans="1:43" x14ac:dyDescent="0.35">
      <c r="A388" t="s">
        <v>235</v>
      </c>
      <c r="B388" t="s">
        <v>240</v>
      </c>
      <c r="C388" t="s">
        <v>40</v>
      </c>
      <c r="D388" t="s">
        <v>49</v>
      </c>
      <c r="E388">
        <v>1</v>
      </c>
      <c r="F388" t="s">
        <v>41</v>
      </c>
      <c r="G388">
        <v>1.7</v>
      </c>
      <c r="H388" t="s">
        <v>96</v>
      </c>
      <c r="I388" t="s">
        <v>208</v>
      </c>
      <c r="J388" t="s">
        <v>209</v>
      </c>
      <c r="K388" t="s">
        <v>68</v>
      </c>
      <c r="L388" t="s">
        <v>69</v>
      </c>
      <c r="M388" t="s">
        <v>199</v>
      </c>
      <c r="N388" t="s">
        <v>202</v>
      </c>
      <c r="O388">
        <v>6</v>
      </c>
      <c r="P388" t="s">
        <v>101</v>
      </c>
      <c r="Q388">
        <v>21</v>
      </c>
      <c r="R388" t="s">
        <v>390</v>
      </c>
      <c r="S388" t="s">
        <v>210</v>
      </c>
      <c r="T388" t="s">
        <v>212</v>
      </c>
      <c r="U388">
        <v>3000</v>
      </c>
      <c r="V388" t="s">
        <v>51</v>
      </c>
      <c r="W388">
        <v>3500</v>
      </c>
      <c r="X388" t="s">
        <v>217</v>
      </c>
      <c r="Y388">
        <v>3570</v>
      </c>
      <c r="Z388" t="s">
        <v>51</v>
      </c>
      <c r="AA388">
        <v>3571</v>
      </c>
      <c r="AB388" t="s">
        <v>286</v>
      </c>
      <c r="AC388">
        <v>0</v>
      </c>
      <c r="AD388" t="s">
        <v>53</v>
      </c>
      <c r="AE388" s="1">
        <v>100000</v>
      </c>
      <c r="AF388" s="1">
        <v>100000</v>
      </c>
      <c r="AG388" s="1">
        <v>69659.100000000006</v>
      </c>
      <c r="AH388" s="1">
        <v>69659.100000000006</v>
      </c>
      <c r="AI388" s="1">
        <v>69659.100000000006</v>
      </c>
      <c r="AJ388" s="1">
        <v>69659.100000000006</v>
      </c>
      <c r="AK388" s="1">
        <v>69659.100000000006</v>
      </c>
      <c r="AL388" s="1">
        <f t="shared" si="28"/>
        <v>30340.899999999994</v>
      </c>
      <c r="AM388" s="1"/>
      <c r="AN388" s="1"/>
      <c r="AO388" s="1">
        <f t="shared" si="30"/>
        <v>0</v>
      </c>
      <c r="AP388" s="1">
        <f t="shared" si="31"/>
        <v>100000</v>
      </c>
      <c r="AQ388" s="1">
        <f t="shared" si="29"/>
        <v>30340.899999999994</v>
      </c>
    </row>
    <row r="389" spans="1:43" x14ac:dyDescent="0.35">
      <c r="A389" t="s">
        <v>235</v>
      </c>
      <c r="B389" t="s">
        <v>240</v>
      </c>
      <c r="C389" t="s">
        <v>40</v>
      </c>
      <c r="D389" t="s">
        <v>49</v>
      </c>
      <c r="E389">
        <v>2</v>
      </c>
      <c r="F389" t="s">
        <v>105</v>
      </c>
      <c r="G389">
        <v>2.2000000000000002</v>
      </c>
      <c r="H389" t="s">
        <v>106</v>
      </c>
      <c r="I389" t="s">
        <v>107</v>
      </c>
      <c r="J389" t="s">
        <v>108</v>
      </c>
      <c r="K389" t="s">
        <v>68</v>
      </c>
      <c r="L389" t="s">
        <v>69</v>
      </c>
      <c r="M389" t="s">
        <v>119</v>
      </c>
      <c r="N389" t="s">
        <v>121</v>
      </c>
      <c r="O389">
        <v>1</v>
      </c>
      <c r="P389" t="s">
        <v>114</v>
      </c>
      <c r="Q389">
        <v>29</v>
      </c>
      <c r="R389" t="s">
        <v>115</v>
      </c>
      <c r="S389" t="s">
        <v>131</v>
      </c>
      <c r="T389" t="s">
        <v>132</v>
      </c>
      <c r="U389">
        <v>3000</v>
      </c>
      <c r="V389" t="s">
        <v>51</v>
      </c>
      <c r="W389">
        <v>3500</v>
      </c>
      <c r="X389" t="s">
        <v>217</v>
      </c>
      <c r="Y389">
        <v>3570</v>
      </c>
      <c r="Z389" t="s">
        <v>51</v>
      </c>
      <c r="AA389">
        <v>3571</v>
      </c>
      <c r="AB389" t="s">
        <v>286</v>
      </c>
      <c r="AC389">
        <v>11</v>
      </c>
      <c r="AD389" t="s">
        <v>412</v>
      </c>
      <c r="AE389" s="1">
        <v>0</v>
      </c>
      <c r="AF389" s="1">
        <v>99999994.560000002</v>
      </c>
      <c r="AG389" s="1">
        <v>0</v>
      </c>
      <c r="AH389" s="1">
        <v>0</v>
      </c>
      <c r="AI389" s="1">
        <v>0</v>
      </c>
      <c r="AJ389" s="1">
        <v>0</v>
      </c>
      <c r="AK389" s="1">
        <v>0</v>
      </c>
      <c r="AL389" s="1">
        <f t="shared" si="28"/>
        <v>0</v>
      </c>
      <c r="AM389" s="1"/>
      <c r="AN389" s="1"/>
      <c r="AO389" s="1">
        <f t="shared" si="30"/>
        <v>0</v>
      </c>
      <c r="AP389" s="1">
        <f t="shared" si="31"/>
        <v>0</v>
      </c>
      <c r="AQ389" s="1">
        <f t="shared" si="29"/>
        <v>0</v>
      </c>
    </row>
    <row r="390" spans="1:43" x14ac:dyDescent="0.35">
      <c r="A390" t="s">
        <v>235</v>
      </c>
      <c r="B390" t="s">
        <v>240</v>
      </c>
      <c r="C390" t="s">
        <v>40</v>
      </c>
      <c r="D390" t="s">
        <v>49</v>
      </c>
      <c r="E390">
        <v>2</v>
      </c>
      <c r="F390" t="s">
        <v>105</v>
      </c>
      <c r="G390">
        <v>2.2000000000000002</v>
      </c>
      <c r="H390" t="s">
        <v>106</v>
      </c>
      <c r="I390" t="s">
        <v>107</v>
      </c>
      <c r="J390" t="s">
        <v>108</v>
      </c>
      <c r="K390" t="s">
        <v>68</v>
      </c>
      <c r="L390" t="s">
        <v>69</v>
      </c>
      <c r="M390" t="s">
        <v>119</v>
      </c>
      <c r="N390" t="s">
        <v>121</v>
      </c>
      <c r="O390">
        <v>1</v>
      </c>
      <c r="P390" t="s">
        <v>114</v>
      </c>
      <c r="Q390">
        <v>29</v>
      </c>
      <c r="R390" t="s">
        <v>115</v>
      </c>
      <c r="S390" t="s">
        <v>131</v>
      </c>
      <c r="T390" t="s">
        <v>132</v>
      </c>
      <c r="U390">
        <v>3000</v>
      </c>
      <c r="V390" t="s">
        <v>51</v>
      </c>
      <c r="W390">
        <v>3500</v>
      </c>
      <c r="X390" t="s">
        <v>217</v>
      </c>
      <c r="Y390">
        <v>3570</v>
      </c>
      <c r="Z390" t="s">
        <v>51</v>
      </c>
      <c r="AA390">
        <v>3571</v>
      </c>
      <c r="AB390" t="s">
        <v>286</v>
      </c>
      <c r="AC390">
        <v>12</v>
      </c>
      <c r="AD390" t="s">
        <v>413</v>
      </c>
      <c r="AE390" s="1">
        <v>0</v>
      </c>
      <c r="AF390" s="1">
        <v>100000005.44</v>
      </c>
      <c r="AG390" s="1">
        <v>0</v>
      </c>
      <c r="AH390" s="1">
        <v>0</v>
      </c>
      <c r="AI390" s="1">
        <v>0</v>
      </c>
      <c r="AJ390" s="1">
        <v>0</v>
      </c>
      <c r="AK390" s="1">
        <v>0</v>
      </c>
      <c r="AL390" s="1">
        <f t="shared" si="28"/>
        <v>0</v>
      </c>
      <c r="AM390" s="1"/>
      <c r="AN390" s="1"/>
      <c r="AO390" s="1">
        <f t="shared" si="30"/>
        <v>0</v>
      </c>
      <c r="AP390" s="1">
        <f t="shared" si="31"/>
        <v>0</v>
      </c>
      <c r="AQ390" s="1">
        <f t="shared" si="29"/>
        <v>0</v>
      </c>
    </row>
    <row r="391" spans="1:43" x14ac:dyDescent="0.35">
      <c r="A391" t="s">
        <v>235</v>
      </c>
      <c r="B391" t="s">
        <v>240</v>
      </c>
      <c r="C391" t="s">
        <v>40</v>
      </c>
      <c r="D391" t="s">
        <v>49</v>
      </c>
      <c r="E391">
        <v>2</v>
      </c>
      <c r="F391" t="s">
        <v>105</v>
      </c>
      <c r="G391">
        <v>2.2000000000000002</v>
      </c>
      <c r="H391" t="s">
        <v>106</v>
      </c>
      <c r="I391" t="s">
        <v>107</v>
      </c>
      <c r="J391" t="s">
        <v>108</v>
      </c>
      <c r="K391" t="s">
        <v>68</v>
      </c>
      <c r="L391" t="s">
        <v>69</v>
      </c>
      <c r="M391" t="s">
        <v>109</v>
      </c>
      <c r="N391" t="s">
        <v>113</v>
      </c>
      <c r="O391">
        <v>1</v>
      </c>
      <c r="P391" t="s">
        <v>114</v>
      </c>
      <c r="Q391">
        <v>63</v>
      </c>
      <c r="R391" t="s">
        <v>416</v>
      </c>
      <c r="S391" t="s">
        <v>414</v>
      </c>
      <c r="T391" t="s">
        <v>417</v>
      </c>
      <c r="U391">
        <v>3000</v>
      </c>
      <c r="V391" t="s">
        <v>51</v>
      </c>
      <c r="W391">
        <v>3500</v>
      </c>
      <c r="X391" t="s">
        <v>217</v>
      </c>
      <c r="Y391">
        <v>3570</v>
      </c>
      <c r="Z391" t="s">
        <v>51</v>
      </c>
      <c r="AA391">
        <v>3571</v>
      </c>
      <c r="AB391" t="s">
        <v>286</v>
      </c>
      <c r="AC391">
        <v>0</v>
      </c>
      <c r="AD391" t="s">
        <v>53</v>
      </c>
      <c r="AE391" s="1">
        <v>194679000</v>
      </c>
      <c r="AF391" s="1">
        <v>0</v>
      </c>
      <c r="AG391" s="1">
        <v>187501332.19999999</v>
      </c>
      <c r="AH391" s="1">
        <v>155501335.91</v>
      </c>
      <c r="AI391" s="1">
        <v>103814756.36</v>
      </c>
      <c r="AJ391" s="1">
        <v>79999993.510000005</v>
      </c>
      <c r="AK391" s="1">
        <v>79999993.510000005</v>
      </c>
      <c r="AL391" s="1">
        <f t="shared" si="28"/>
        <v>7177667.8000000119</v>
      </c>
      <c r="AM391" s="1"/>
      <c r="AN391" s="1"/>
      <c r="AO391" s="1">
        <f t="shared" si="30"/>
        <v>0</v>
      </c>
      <c r="AP391" s="1">
        <f t="shared" si="31"/>
        <v>194679000</v>
      </c>
      <c r="AQ391" s="1">
        <f t="shared" si="29"/>
        <v>7177667.8000000119</v>
      </c>
    </row>
    <row r="392" spans="1:43" x14ac:dyDescent="0.35">
      <c r="A392" t="s">
        <v>235</v>
      </c>
      <c r="B392" t="s">
        <v>240</v>
      </c>
      <c r="C392" t="s">
        <v>40</v>
      </c>
      <c r="D392" t="s">
        <v>49</v>
      </c>
      <c r="E392">
        <v>2</v>
      </c>
      <c r="F392" t="s">
        <v>105</v>
      </c>
      <c r="G392">
        <v>2.2000000000000002</v>
      </c>
      <c r="H392" t="s">
        <v>106</v>
      </c>
      <c r="I392" t="s">
        <v>107</v>
      </c>
      <c r="J392" t="s">
        <v>108</v>
      </c>
      <c r="K392" t="s">
        <v>68</v>
      </c>
      <c r="L392" t="s">
        <v>69</v>
      </c>
      <c r="M392" t="s">
        <v>109</v>
      </c>
      <c r="N392" t="s">
        <v>113</v>
      </c>
      <c r="O392">
        <v>1</v>
      </c>
      <c r="P392" t="s">
        <v>114</v>
      </c>
      <c r="Q392">
        <v>68</v>
      </c>
      <c r="R392" t="s">
        <v>115</v>
      </c>
      <c r="S392" t="s">
        <v>110</v>
      </c>
      <c r="T392" t="s">
        <v>116</v>
      </c>
      <c r="U392">
        <v>3000</v>
      </c>
      <c r="V392" t="s">
        <v>51</v>
      </c>
      <c r="W392">
        <v>3500</v>
      </c>
      <c r="X392" t="s">
        <v>217</v>
      </c>
      <c r="Y392">
        <v>3570</v>
      </c>
      <c r="Z392" t="s">
        <v>51</v>
      </c>
      <c r="AA392">
        <v>3571</v>
      </c>
      <c r="AB392" t="s">
        <v>286</v>
      </c>
      <c r="AC392">
        <v>11</v>
      </c>
      <c r="AD392" t="s">
        <v>412</v>
      </c>
      <c r="AE392" s="1">
        <v>0</v>
      </c>
      <c r="AF392" s="1">
        <v>0</v>
      </c>
      <c r="AG392" s="1">
        <v>0</v>
      </c>
      <c r="AH392" s="1">
        <v>0</v>
      </c>
      <c r="AI392" s="1">
        <v>0</v>
      </c>
      <c r="AJ392" s="1">
        <v>0</v>
      </c>
      <c r="AK392" s="1">
        <v>0</v>
      </c>
      <c r="AL392" s="1">
        <f t="shared" si="28"/>
        <v>0</v>
      </c>
      <c r="AM392" s="1"/>
      <c r="AN392" s="1"/>
      <c r="AO392" s="1">
        <f t="shared" si="30"/>
        <v>0</v>
      </c>
      <c r="AP392" s="1">
        <f t="shared" si="31"/>
        <v>0</v>
      </c>
      <c r="AQ392" s="1">
        <f t="shared" si="29"/>
        <v>0</v>
      </c>
    </row>
    <row r="393" spans="1:43" x14ac:dyDescent="0.35">
      <c r="A393" t="s">
        <v>235</v>
      </c>
      <c r="B393" t="s">
        <v>240</v>
      </c>
      <c r="C393" t="s">
        <v>40</v>
      </c>
      <c r="D393" t="s">
        <v>49</v>
      </c>
      <c r="E393">
        <v>2</v>
      </c>
      <c r="F393" t="s">
        <v>105</v>
      </c>
      <c r="G393">
        <v>2.2000000000000002</v>
      </c>
      <c r="H393" t="s">
        <v>106</v>
      </c>
      <c r="I393" t="s">
        <v>117</v>
      </c>
      <c r="J393" t="s">
        <v>118</v>
      </c>
      <c r="K393" t="s">
        <v>68</v>
      </c>
      <c r="L393" t="s">
        <v>69</v>
      </c>
      <c r="M393" t="s">
        <v>119</v>
      </c>
      <c r="N393" t="s">
        <v>121</v>
      </c>
      <c r="O393">
        <v>2</v>
      </c>
      <c r="P393" t="s">
        <v>122</v>
      </c>
      <c r="Q393">
        <v>26</v>
      </c>
      <c r="R393" t="s">
        <v>123</v>
      </c>
      <c r="S393" t="s">
        <v>120</v>
      </c>
      <c r="T393" t="s">
        <v>124</v>
      </c>
      <c r="U393">
        <v>3000</v>
      </c>
      <c r="V393" t="s">
        <v>51</v>
      </c>
      <c r="W393">
        <v>3500</v>
      </c>
      <c r="X393" t="s">
        <v>217</v>
      </c>
      <c r="Y393">
        <v>3570</v>
      </c>
      <c r="Z393" t="s">
        <v>51</v>
      </c>
      <c r="AA393">
        <v>3571</v>
      </c>
      <c r="AB393" t="s">
        <v>286</v>
      </c>
      <c r="AC393">
        <v>0</v>
      </c>
      <c r="AD393" t="s">
        <v>53</v>
      </c>
      <c r="AE393" s="1">
        <v>139243.57999999999</v>
      </c>
      <c r="AF393" s="1">
        <v>0</v>
      </c>
      <c r="AG393" s="1">
        <v>0</v>
      </c>
      <c r="AH393" s="1">
        <v>0</v>
      </c>
      <c r="AI393" s="1">
        <v>0</v>
      </c>
      <c r="AJ393" s="1">
        <v>0</v>
      </c>
      <c r="AK393" s="1">
        <v>0</v>
      </c>
      <c r="AL393" s="1">
        <f t="shared" si="28"/>
        <v>139243.57999999999</v>
      </c>
      <c r="AM393" s="1">
        <v>1360756.42</v>
      </c>
      <c r="AN393" s="1">
        <v>0</v>
      </c>
      <c r="AO393" s="1">
        <f t="shared" si="30"/>
        <v>1360756.42</v>
      </c>
      <c r="AP393" s="1">
        <f t="shared" si="31"/>
        <v>1500000</v>
      </c>
      <c r="AQ393" s="1">
        <f t="shared" si="29"/>
        <v>1500000</v>
      </c>
    </row>
    <row r="394" spans="1:43" x14ac:dyDescent="0.35">
      <c r="A394" t="s">
        <v>184</v>
      </c>
      <c r="B394" t="s">
        <v>192</v>
      </c>
      <c r="C394" t="s">
        <v>134</v>
      </c>
      <c r="D394" t="s">
        <v>49</v>
      </c>
      <c r="E394">
        <v>2</v>
      </c>
      <c r="F394" t="s">
        <v>105</v>
      </c>
      <c r="G394">
        <v>2.1</v>
      </c>
      <c r="H394" t="s">
        <v>213</v>
      </c>
      <c r="I394" t="s">
        <v>214</v>
      </c>
      <c r="J394" t="s">
        <v>215</v>
      </c>
      <c r="K394" t="s">
        <v>68</v>
      </c>
      <c r="L394" t="s">
        <v>69</v>
      </c>
      <c r="M394" t="s">
        <v>119</v>
      </c>
      <c r="N394" t="s">
        <v>121</v>
      </c>
      <c r="O394">
        <v>2</v>
      </c>
      <c r="P394" t="s">
        <v>122</v>
      </c>
      <c r="Q394">
        <v>27</v>
      </c>
      <c r="R394" t="s">
        <v>219</v>
      </c>
      <c r="S394" t="s">
        <v>216</v>
      </c>
      <c r="T394" t="s">
        <v>220</v>
      </c>
      <c r="U394">
        <v>3000</v>
      </c>
      <c r="V394" t="s">
        <v>51</v>
      </c>
      <c r="W394">
        <v>3500</v>
      </c>
      <c r="X394" t="s">
        <v>217</v>
      </c>
      <c r="Y394">
        <v>3580</v>
      </c>
      <c r="Z394" t="s">
        <v>51</v>
      </c>
      <c r="AA394">
        <v>3581</v>
      </c>
      <c r="AB394" t="s">
        <v>218</v>
      </c>
      <c r="AC394">
        <v>0</v>
      </c>
      <c r="AD394" t="s">
        <v>53</v>
      </c>
      <c r="AE394" s="1">
        <v>271843172.52999997</v>
      </c>
      <c r="AF394" s="1">
        <v>260000000</v>
      </c>
      <c r="AG394" s="1">
        <v>224564083.87</v>
      </c>
      <c r="AH394" s="1">
        <v>224564083.87</v>
      </c>
      <c r="AI394" s="1">
        <v>224564083.87</v>
      </c>
      <c r="AJ394" s="1">
        <v>224564083.87</v>
      </c>
      <c r="AK394" s="1">
        <v>224564083.87</v>
      </c>
      <c r="AL394" s="1">
        <f t="shared" si="28"/>
        <v>47279088.659999967</v>
      </c>
      <c r="AM394" s="1">
        <v>3000000</v>
      </c>
      <c r="AN394" s="1"/>
      <c r="AO394" s="1">
        <f t="shared" si="30"/>
        <v>3000000</v>
      </c>
      <c r="AP394" s="1">
        <f t="shared" si="31"/>
        <v>274843172.52999997</v>
      </c>
      <c r="AQ394" s="1">
        <f t="shared" si="29"/>
        <v>50279088.659999967</v>
      </c>
    </row>
    <row r="395" spans="1:43" x14ac:dyDescent="0.35">
      <c r="A395" t="s">
        <v>235</v>
      </c>
      <c r="B395" t="s">
        <v>240</v>
      </c>
      <c r="C395" t="s">
        <v>40</v>
      </c>
      <c r="D395" t="s">
        <v>49</v>
      </c>
      <c r="E395">
        <v>1</v>
      </c>
      <c r="F395" t="s">
        <v>41</v>
      </c>
      <c r="G395">
        <v>1.3</v>
      </c>
      <c r="H395" t="s">
        <v>42</v>
      </c>
      <c r="I395" t="s">
        <v>43</v>
      </c>
      <c r="J395" t="s">
        <v>44</v>
      </c>
      <c r="K395" t="s">
        <v>68</v>
      </c>
      <c r="L395" t="s">
        <v>69</v>
      </c>
      <c r="M395" t="s">
        <v>153</v>
      </c>
      <c r="N395" t="s">
        <v>157</v>
      </c>
      <c r="O395">
        <v>5</v>
      </c>
      <c r="P395" t="s">
        <v>56</v>
      </c>
      <c r="Q395">
        <v>16</v>
      </c>
      <c r="R395" t="s">
        <v>356</v>
      </c>
      <c r="S395" t="s">
        <v>355</v>
      </c>
      <c r="T395" t="s">
        <v>357</v>
      </c>
      <c r="U395">
        <v>3000</v>
      </c>
      <c r="V395" t="s">
        <v>51</v>
      </c>
      <c r="W395">
        <v>3500</v>
      </c>
      <c r="X395" t="s">
        <v>217</v>
      </c>
      <c r="Y395">
        <v>3580</v>
      </c>
      <c r="Z395" t="s">
        <v>51</v>
      </c>
      <c r="AA395">
        <v>3581</v>
      </c>
      <c r="AB395" t="s">
        <v>218</v>
      </c>
      <c r="AC395">
        <v>0</v>
      </c>
      <c r="AD395" t="s">
        <v>53</v>
      </c>
      <c r="AE395" s="1">
        <v>10000</v>
      </c>
      <c r="AF395" s="1">
        <v>10000</v>
      </c>
      <c r="AG395" s="1">
        <v>2411.04</v>
      </c>
      <c r="AH395" s="1">
        <v>2411.04</v>
      </c>
      <c r="AI395" s="1">
        <v>2411.04</v>
      </c>
      <c r="AJ395" s="1">
        <v>2101.5500000000002</v>
      </c>
      <c r="AK395" s="1">
        <v>2101.5500000000002</v>
      </c>
      <c r="AL395" s="1">
        <f t="shared" si="28"/>
        <v>7588.96</v>
      </c>
      <c r="AM395" s="1"/>
      <c r="AN395" s="1"/>
      <c r="AO395" s="1">
        <f t="shared" si="30"/>
        <v>0</v>
      </c>
      <c r="AP395" s="1">
        <f t="shared" si="31"/>
        <v>10000</v>
      </c>
      <c r="AQ395" s="1">
        <f t="shared" si="29"/>
        <v>7588.96</v>
      </c>
    </row>
    <row r="396" spans="1:43" x14ac:dyDescent="0.35">
      <c r="A396" t="s">
        <v>235</v>
      </c>
      <c r="B396" t="s">
        <v>240</v>
      </c>
      <c r="C396" t="s">
        <v>40</v>
      </c>
      <c r="D396" t="s">
        <v>49</v>
      </c>
      <c r="E396">
        <v>2</v>
      </c>
      <c r="F396" t="s">
        <v>105</v>
      </c>
      <c r="G396">
        <v>2.1</v>
      </c>
      <c r="H396" t="s">
        <v>213</v>
      </c>
      <c r="I396" t="s">
        <v>214</v>
      </c>
      <c r="J396" t="s">
        <v>215</v>
      </c>
      <c r="K396" t="s">
        <v>68</v>
      </c>
      <c r="L396" t="s">
        <v>69</v>
      </c>
      <c r="M396" t="s">
        <v>119</v>
      </c>
      <c r="N396" t="s">
        <v>121</v>
      </c>
      <c r="O396">
        <v>2</v>
      </c>
      <c r="P396" t="s">
        <v>122</v>
      </c>
      <c r="Q396">
        <v>27</v>
      </c>
      <c r="R396" t="s">
        <v>219</v>
      </c>
      <c r="S396" t="s">
        <v>216</v>
      </c>
      <c r="T396" t="s">
        <v>220</v>
      </c>
      <c r="U396">
        <v>3000</v>
      </c>
      <c r="V396" t="s">
        <v>51</v>
      </c>
      <c r="W396">
        <v>3500</v>
      </c>
      <c r="X396" t="s">
        <v>217</v>
      </c>
      <c r="Y396">
        <v>3580</v>
      </c>
      <c r="Z396" t="s">
        <v>51</v>
      </c>
      <c r="AA396">
        <v>3581</v>
      </c>
      <c r="AB396" t="s">
        <v>218</v>
      </c>
      <c r="AC396">
        <v>0</v>
      </c>
      <c r="AD396" t="s">
        <v>53</v>
      </c>
      <c r="AE396" s="1">
        <v>7596074.7300000004</v>
      </c>
      <c r="AF396" s="1">
        <v>0</v>
      </c>
      <c r="AG396" s="1">
        <v>0</v>
      </c>
      <c r="AH396" s="1">
        <v>0</v>
      </c>
      <c r="AI396" s="1">
        <v>0</v>
      </c>
      <c r="AJ396" s="1">
        <v>0</v>
      </c>
      <c r="AK396" s="1">
        <v>0</v>
      </c>
      <c r="AL396" s="1">
        <f t="shared" si="28"/>
        <v>7596074.7300000004</v>
      </c>
      <c r="AM396" s="1"/>
      <c r="AN396" s="1">
        <v>7596074.7300000004</v>
      </c>
      <c r="AO396" s="1">
        <f t="shared" si="30"/>
        <v>-7596074.7300000004</v>
      </c>
      <c r="AP396" s="1">
        <f t="shared" si="31"/>
        <v>0</v>
      </c>
      <c r="AQ396" s="1">
        <f t="shared" si="29"/>
        <v>0</v>
      </c>
    </row>
    <row r="397" spans="1:43" x14ac:dyDescent="0.35">
      <c r="A397" t="s">
        <v>235</v>
      </c>
      <c r="B397" t="s">
        <v>240</v>
      </c>
      <c r="C397" t="s">
        <v>40</v>
      </c>
      <c r="D397" t="s">
        <v>49</v>
      </c>
      <c r="E397">
        <v>2</v>
      </c>
      <c r="F397" t="s">
        <v>105</v>
      </c>
      <c r="G397">
        <v>2.2999999999999998</v>
      </c>
      <c r="H397" t="s">
        <v>420</v>
      </c>
      <c r="I397" t="s">
        <v>421</v>
      </c>
      <c r="J397" t="s">
        <v>422</v>
      </c>
      <c r="K397" t="s">
        <v>68</v>
      </c>
      <c r="L397" t="s">
        <v>69</v>
      </c>
      <c r="M397" t="s">
        <v>199</v>
      </c>
      <c r="N397" t="s">
        <v>202</v>
      </c>
      <c r="O397">
        <v>2</v>
      </c>
      <c r="P397" t="s">
        <v>122</v>
      </c>
      <c r="Q397">
        <v>24</v>
      </c>
      <c r="R397" t="s">
        <v>424</v>
      </c>
      <c r="S397" t="s">
        <v>423</v>
      </c>
      <c r="T397" t="s">
        <v>425</v>
      </c>
      <c r="U397">
        <v>3000</v>
      </c>
      <c r="V397" t="s">
        <v>51</v>
      </c>
      <c r="W397">
        <v>3500</v>
      </c>
      <c r="X397" t="s">
        <v>217</v>
      </c>
      <c r="Y397">
        <v>3580</v>
      </c>
      <c r="Z397" t="s">
        <v>51</v>
      </c>
      <c r="AA397">
        <v>3581</v>
      </c>
      <c r="AB397" t="s">
        <v>218</v>
      </c>
      <c r="AC397">
        <v>0</v>
      </c>
      <c r="AD397" t="s">
        <v>53</v>
      </c>
      <c r="AE397" s="1">
        <v>1700000</v>
      </c>
      <c r="AF397" s="1">
        <v>1200000</v>
      </c>
      <c r="AG397" s="1">
        <v>1435933.67</v>
      </c>
      <c r="AH397" s="1">
        <v>1435933.67</v>
      </c>
      <c r="AI397" s="1">
        <v>558477.06999999995</v>
      </c>
      <c r="AJ397" s="1">
        <v>372781.73</v>
      </c>
      <c r="AK397" s="1">
        <v>372781.73</v>
      </c>
      <c r="AL397" s="1">
        <f t="shared" si="28"/>
        <v>264066.33000000007</v>
      </c>
      <c r="AM397" s="1"/>
      <c r="AN397" s="1"/>
      <c r="AO397" s="1">
        <f t="shared" si="30"/>
        <v>0</v>
      </c>
      <c r="AP397" s="1">
        <f t="shared" si="31"/>
        <v>1700000</v>
      </c>
      <c r="AQ397" s="1">
        <f t="shared" si="29"/>
        <v>264066.33000000007</v>
      </c>
    </row>
    <row r="398" spans="1:43" x14ac:dyDescent="0.35">
      <c r="A398" t="s">
        <v>235</v>
      </c>
      <c r="B398" t="s">
        <v>240</v>
      </c>
      <c r="C398" t="s">
        <v>40</v>
      </c>
      <c r="D398" t="s">
        <v>49</v>
      </c>
      <c r="E398">
        <v>1</v>
      </c>
      <c r="F398" t="s">
        <v>41</v>
      </c>
      <c r="G398">
        <v>1.3</v>
      </c>
      <c r="H398" t="s">
        <v>42</v>
      </c>
      <c r="I398" t="s">
        <v>43</v>
      </c>
      <c r="J398" t="s">
        <v>44</v>
      </c>
      <c r="K398" t="s">
        <v>68</v>
      </c>
      <c r="L398" t="s">
        <v>69</v>
      </c>
      <c r="M398" t="s">
        <v>119</v>
      </c>
      <c r="N398" t="s">
        <v>121</v>
      </c>
      <c r="O398">
        <v>2</v>
      </c>
      <c r="P398" t="s">
        <v>122</v>
      </c>
      <c r="Q398">
        <v>25</v>
      </c>
      <c r="R398" t="s">
        <v>368</v>
      </c>
      <c r="S398" t="s">
        <v>367</v>
      </c>
      <c r="T398" t="s">
        <v>369</v>
      </c>
      <c r="U398">
        <v>3000</v>
      </c>
      <c r="V398" t="s">
        <v>51</v>
      </c>
      <c r="W398">
        <v>3500</v>
      </c>
      <c r="X398" t="s">
        <v>217</v>
      </c>
      <c r="Y398">
        <v>3590</v>
      </c>
      <c r="Z398" t="s">
        <v>51</v>
      </c>
      <c r="AA398">
        <v>3591</v>
      </c>
      <c r="AB398" t="s">
        <v>372</v>
      </c>
      <c r="AC398">
        <v>0</v>
      </c>
      <c r="AD398" t="s">
        <v>53</v>
      </c>
      <c r="AE398" s="1">
        <v>17993224</v>
      </c>
      <c r="AF398" s="1">
        <v>0</v>
      </c>
      <c r="AG398" s="1">
        <v>17993224</v>
      </c>
      <c r="AH398" s="1">
        <v>17993224</v>
      </c>
      <c r="AI398" s="1">
        <v>3310938.35</v>
      </c>
      <c r="AJ398" s="1">
        <v>0</v>
      </c>
      <c r="AK398" s="1">
        <v>0</v>
      </c>
      <c r="AL398" s="1">
        <f t="shared" si="28"/>
        <v>0</v>
      </c>
      <c r="AM398" s="1"/>
      <c r="AN398" s="1"/>
      <c r="AO398" s="1">
        <f t="shared" si="30"/>
        <v>0</v>
      </c>
      <c r="AP398" s="1">
        <f t="shared" si="31"/>
        <v>17993224</v>
      </c>
      <c r="AQ398" s="1">
        <f t="shared" si="29"/>
        <v>0</v>
      </c>
    </row>
    <row r="399" spans="1:43" x14ac:dyDescent="0.35">
      <c r="A399" t="s">
        <v>235</v>
      </c>
      <c r="B399" t="s">
        <v>240</v>
      </c>
      <c r="C399" t="s">
        <v>40</v>
      </c>
      <c r="D399" t="s">
        <v>49</v>
      </c>
      <c r="E399">
        <v>1</v>
      </c>
      <c r="F399" t="s">
        <v>41</v>
      </c>
      <c r="G399">
        <v>1.3</v>
      </c>
      <c r="H399" t="s">
        <v>42</v>
      </c>
      <c r="I399" t="s">
        <v>43</v>
      </c>
      <c r="J399" t="s">
        <v>44</v>
      </c>
      <c r="K399" t="s">
        <v>68</v>
      </c>
      <c r="L399" t="s">
        <v>69</v>
      </c>
      <c r="M399" t="s">
        <v>153</v>
      </c>
      <c r="N399" t="s">
        <v>157</v>
      </c>
      <c r="O399">
        <v>5</v>
      </c>
      <c r="P399" t="s">
        <v>56</v>
      </c>
      <c r="Q399">
        <v>13</v>
      </c>
      <c r="R399" t="s">
        <v>339</v>
      </c>
      <c r="S399" t="s">
        <v>338</v>
      </c>
      <c r="T399" t="s">
        <v>340</v>
      </c>
      <c r="U399">
        <v>3000</v>
      </c>
      <c r="V399" t="s">
        <v>51</v>
      </c>
      <c r="W399">
        <v>3600</v>
      </c>
      <c r="X399" t="s">
        <v>341</v>
      </c>
      <c r="Y399">
        <v>3610</v>
      </c>
      <c r="Z399" t="s">
        <v>51</v>
      </c>
      <c r="AA399">
        <v>3611</v>
      </c>
      <c r="AB399" t="s">
        <v>342</v>
      </c>
      <c r="AC399">
        <v>0</v>
      </c>
      <c r="AD399" t="s">
        <v>53</v>
      </c>
      <c r="AE399" s="1">
        <v>32506735.879999999</v>
      </c>
      <c r="AF399" s="1">
        <v>30000000</v>
      </c>
      <c r="AG399" s="1">
        <v>31957589.579999998</v>
      </c>
      <c r="AH399" s="1">
        <v>31957589.579999998</v>
      </c>
      <c r="AI399" s="1">
        <v>24900411.559999999</v>
      </c>
      <c r="AJ399" s="1">
        <v>24789914.600000001</v>
      </c>
      <c r="AK399" s="1">
        <v>24754592.600000001</v>
      </c>
      <c r="AL399" s="1">
        <f t="shared" si="28"/>
        <v>549146.30000000075</v>
      </c>
      <c r="AM399" s="1"/>
      <c r="AN399" s="1"/>
      <c r="AO399" s="1">
        <f t="shared" si="30"/>
        <v>0</v>
      </c>
      <c r="AP399" s="1">
        <f t="shared" si="31"/>
        <v>32506735.879999999</v>
      </c>
      <c r="AQ399" s="1">
        <f t="shared" si="29"/>
        <v>549146.30000000075</v>
      </c>
    </row>
    <row r="400" spans="1:43" x14ac:dyDescent="0.35">
      <c r="A400" t="s">
        <v>235</v>
      </c>
      <c r="B400" t="s">
        <v>240</v>
      </c>
      <c r="C400" t="s">
        <v>40</v>
      </c>
      <c r="D400" t="s">
        <v>49</v>
      </c>
      <c r="E400">
        <v>1</v>
      </c>
      <c r="F400" t="s">
        <v>41</v>
      </c>
      <c r="G400">
        <v>1.3</v>
      </c>
      <c r="H400" t="s">
        <v>42</v>
      </c>
      <c r="I400" t="s">
        <v>43</v>
      </c>
      <c r="J400" t="s">
        <v>44</v>
      </c>
      <c r="K400" t="s">
        <v>68</v>
      </c>
      <c r="L400" t="s">
        <v>69</v>
      </c>
      <c r="M400" t="s">
        <v>153</v>
      </c>
      <c r="N400" t="s">
        <v>157</v>
      </c>
      <c r="O400">
        <v>5</v>
      </c>
      <c r="P400" t="s">
        <v>56</v>
      </c>
      <c r="Q400">
        <v>13</v>
      </c>
      <c r="R400" t="s">
        <v>339</v>
      </c>
      <c r="S400" t="s">
        <v>338</v>
      </c>
      <c r="T400" t="s">
        <v>340</v>
      </c>
      <c r="U400">
        <v>3000</v>
      </c>
      <c r="V400" t="s">
        <v>51</v>
      </c>
      <c r="W400">
        <v>3600</v>
      </c>
      <c r="X400" t="s">
        <v>341</v>
      </c>
      <c r="Y400">
        <v>3630</v>
      </c>
      <c r="Z400" t="s">
        <v>51</v>
      </c>
      <c r="AA400">
        <v>3631</v>
      </c>
      <c r="AB400" t="s">
        <v>343</v>
      </c>
      <c r="AC400">
        <v>0</v>
      </c>
      <c r="AD400" t="s">
        <v>53</v>
      </c>
      <c r="AE400" s="1">
        <v>6600000</v>
      </c>
      <c r="AF400" s="1">
        <v>4870000</v>
      </c>
      <c r="AG400" s="1">
        <v>6000000</v>
      </c>
      <c r="AH400" s="1">
        <v>6000000</v>
      </c>
      <c r="AI400" s="1">
        <v>4200000</v>
      </c>
      <c r="AJ400" s="1">
        <v>4200000</v>
      </c>
      <c r="AK400" s="1">
        <v>4200000</v>
      </c>
      <c r="AL400" s="1">
        <f t="shared" si="28"/>
        <v>600000</v>
      </c>
      <c r="AM400" s="1"/>
      <c r="AN400" s="1"/>
      <c r="AO400" s="1">
        <f t="shared" si="30"/>
        <v>0</v>
      </c>
      <c r="AP400" s="1">
        <f t="shared" si="31"/>
        <v>6600000</v>
      </c>
      <c r="AQ400" s="1">
        <f t="shared" si="29"/>
        <v>600000</v>
      </c>
    </row>
    <row r="401" spans="1:43" x14ac:dyDescent="0.35">
      <c r="A401" t="s">
        <v>235</v>
      </c>
      <c r="B401" t="s">
        <v>240</v>
      </c>
      <c r="C401" t="s">
        <v>40</v>
      </c>
      <c r="D401" t="s">
        <v>49</v>
      </c>
      <c r="E401">
        <v>1</v>
      </c>
      <c r="F401" t="s">
        <v>41</v>
      </c>
      <c r="G401">
        <v>1.3</v>
      </c>
      <c r="H401" t="s">
        <v>42</v>
      </c>
      <c r="I401" t="s">
        <v>43</v>
      </c>
      <c r="J401" t="s">
        <v>44</v>
      </c>
      <c r="K401" t="s">
        <v>68</v>
      </c>
      <c r="L401" t="s">
        <v>69</v>
      </c>
      <c r="M401" t="s">
        <v>153</v>
      </c>
      <c r="N401" t="s">
        <v>157</v>
      </c>
      <c r="O401">
        <v>5</v>
      </c>
      <c r="P401" t="s">
        <v>56</v>
      </c>
      <c r="Q401">
        <v>13</v>
      </c>
      <c r="R401" t="s">
        <v>339</v>
      </c>
      <c r="S401" t="s">
        <v>338</v>
      </c>
      <c r="T401" t="s">
        <v>340</v>
      </c>
      <c r="U401">
        <v>3000</v>
      </c>
      <c r="V401" t="s">
        <v>51</v>
      </c>
      <c r="W401">
        <v>3600</v>
      </c>
      <c r="X401" t="s">
        <v>341</v>
      </c>
      <c r="Y401">
        <v>3650</v>
      </c>
      <c r="Z401" t="s">
        <v>51</v>
      </c>
      <c r="AA401">
        <v>3651</v>
      </c>
      <c r="AB401" t="s">
        <v>344</v>
      </c>
      <c r="AC401">
        <v>0</v>
      </c>
      <c r="AD401" t="s">
        <v>53</v>
      </c>
      <c r="AE401" s="1">
        <v>4200000</v>
      </c>
      <c r="AF401" s="1">
        <v>3200000</v>
      </c>
      <c r="AG401" s="1">
        <v>3818181.82</v>
      </c>
      <c r="AH401" s="1">
        <v>3818181.82</v>
      </c>
      <c r="AI401" s="1">
        <v>2672727.2599999998</v>
      </c>
      <c r="AJ401" s="1">
        <v>2672727.2599999998</v>
      </c>
      <c r="AK401" s="1">
        <v>2672727.2599999998</v>
      </c>
      <c r="AL401" s="1">
        <f t="shared" si="28"/>
        <v>381818.18000000017</v>
      </c>
      <c r="AM401" s="1"/>
      <c r="AN401" s="1"/>
      <c r="AO401" s="1">
        <f t="shared" si="30"/>
        <v>0</v>
      </c>
      <c r="AP401" s="1">
        <f t="shared" si="31"/>
        <v>4200000</v>
      </c>
      <c r="AQ401" s="1">
        <f t="shared" si="29"/>
        <v>381818.18000000017</v>
      </c>
    </row>
    <row r="402" spans="1:43" x14ac:dyDescent="0.35">
      <c r="A402" t="s">
        <v>235</v>
      </c>
      <c r="B402" t="s">
        <v>240</v>
      </c>
      <c r="C402" t="s">
        <v>40</v>
      </c>
      <c r="D402" t="s">
        <v>49</v>
      </c>
      <c r="E402">
        <v>1</v>
      </c>
      <c r="F402" t="s">
        <v>41</v>
      </c>
      <c r="G402">
        <v>1.3</v>
      </c>
      <c r="H402" t="s">
        <v>42</v>
      </c>
      <c r="I402" t="s">
        <v>43</v>
      </c>
      <c r="J402" t="s">
        <v>44</v>
      </c>
      <c r="K402" t="s">
        <v>68</v>
      </c>
      <c r="L402" t="s">
        <v>69</v>
      </c>
      <c r="M402" t="s">
        <v>153</v>
      </c>
      <c r="N402" t="s">
        <v>157</v>
      </c>
      <c r="O402">
        <v>5</v>
      </c>
      <c r="P402" t="s">
        <v>56</v>
      </c>
      <c r="Q402">
        <v>13</v>
      </c>
      <c r="R402" t="s">
        <v>339</v>
      </c>
      <c r="S402" t="s">
        <v>338</v>
      </c>
      <c r="T402" t="s">
        <v>340</v>
      </c>
      <c r="U402">
        <v>3000</v>
      </c>
      <c r="V402" t="s">
        <v>51</v>
      </c>
      <c r="W402">
        <v>3600</v>
      </c>
      <c r="X402" t="s">
        <v>341</v>
      </c>
      <c r="Y402">
        <v>3660</v>
      </c>
      <c r="Z402" t="s">
        <v>51</v>
      </c>
      <c r="AA402">
        <v>3661</v>
      </c>
      <c r="AB402" t="s">
        <v>345</v>
      </c>
      <c r="AC402">
        <v>0</v>
      </c>
      <c r="AD402" t="s">
        <v>53</v>
      </c>
      <c r="AE402" s="1">
        <v>6223395</v>
      </c>
      <c r="AF402" s="1">
        <v>6200000</v>
      </c>
      <c r="AG402" s="1">
        <v>6200000.0099999998</v>
      </c>
      <c r="AH402" s="1">
        <v>6200000.0099999998</v>
      </c>
      <c r="AI402" s="1">
        <v>4300000.0199999996</v>
      </c>
      <c r="AJ402" s="1">
        <v>4300000.0199999996</v>
      </c>
      <c r="AK402" s="1">
        <v>4300000.0199999996</v>
      </c>
      <c r="AL402" s="1">
        <f t="shared" si="28"/>
        <v>23394.990000000224</v>
      </c>
      <c r="AM402" s="1"/>
      <c r="AN402" s="1"/>
      <c r="AO402" s="1">
        <f t="shared" si="30"/>
        <v>0</v>
      </c>
      <c r="AP402" s="1">
        <f t="shared" si="31"/>
        <v>6223395</v>
      </c>
      <c r="AQ402" s="1">
        <f t="shared" si="29"/>
        <v>23394.990000000224</v>
      </c>
    </row>
    <row r="403" spans="1:43" x14ac:dyDescent="0.35">
      <c r="A403" t="s">
        <v>235</v>
      </c>
      <c r="B403" t="s">
        <v>240</v>
      </c>
      <c r="C403" t="s">
        <v>40</v>
      </c>
      <c r="D403" t="s">
        <v>49</v>
      </c>
      <c r="E403">
        <v>1</v>
      </c>
      <c r="F403" t="s">
        <v>41</v>
      </c>
      <c r="G403">
        <v>1.3</v>
      </c>
      <c r="H403" t="s">
        <v>42</v>
      </c>
      <c r="I403" t="s">
        <v>43</v>
      </c>
      <c r="J403" t="s">
        <v>44</v>
      </c>
      <c r="K403" t="s">
        <v>45</v>
      </c>
      <c r="L403" t="s">
        <v>46</v>
      </c>
      <c r="M403" t="s">
        <v>47</v>
      </c>
      <c r="N403" t="s">
        <v>55</v>
      </c>
      <c r="O403">
        <v>5</v>
      </c>
      <c r="P403" t="s">
        <v>56</v>
      </c>
      <c r="Q403">
        <v>5</v>
      </c>
      <c r="R403" t="s">
        <v>253</v>
      </c>
      <c r="S403" t="s">
        <v>252</v>
      </c>
      <c r="T403" t="s">
        <v>254</v>
      </c>
      <c r="U403">
        <v>3000</v>
      </c>
      <c r="V403" t="s">
        <v>51</v>
      </c>
      <c r="W403">
        <v>3700</v>
      </c>
      <c r="X403" t="s">
        <v>250</v>
      </c>
      <c r="Y403">
        <v>3710</v>
      </c>
      <c r="Z403" t="s">
        <v>51</v>
      </c>
      <c r="AA403">
        <v>3711</v>
      </c>
      <c r="AB403" t="s">
        <v>288</v>
      </c>
      <c r="AC403">
        <v>0</v>
      </c>
      <c r="AD403" t="s">
        <v>53</v>
      </c>
      <c r="AE403" s="1">
        <v>25000</v>
      </c>
      <c r="AF403" s="1">
        <v>25000</v>
      </c>
      <c r="AG403" s="1">
        <v>12628.33</v>
      </c>
      <c r="AH403" s="1">
        <v>12628.33</v>
      </c>
      <c r="AI403" s="1">
        <v>12628.33</v>
      </c>
      <c r="AJ403" s="1">
        <v>12628.33</v>
      </c>
      <c r="AK403" s="1">
        <v>12628.33</v>
      </c>
      <c r="AL403" s="1">
        <f t="shared" si="28"/>
        <v>12371.67</v>
      </c>
      <c r="AM403" s="1"/>
      <c r="AN403" s="1"/>
      <c r="AO403" s="1">
        <f t="shared" si="30"/>
        <v>0</v>
      </c>
      <c r="AP403" s="1">
        <f t="shared" si="31"/>
        <v>25000</v>
      </c>
      <c r="AQ403" s="1">
        <f t="shared" si="29"/>
        <v>12371.67</v>
      </c>
    </row>
    <row r="404" spans="1:43" x14ac:dyDescent="0.35">
      <c r="A404" t="s">
        <v>235</v>
      </c>
      <c r="B404" t="s">
        <v>240</v>
      </c>
      <c r="C404" t="s">
        <v>40</v>
      </c>
      <c r="D404" t="s">
        <v>49</v>
      </c>
      <c r="E404">
        <v>1</v>
      </c>
      <c r="F404" t="s">
        <v>41</v>
      </c>
      <c r="G404">
        <v>1.3</v>
      </c>
      <c r="H404" t="s">
        <v>42</v>
      </c>
      <c r="I404" t="s">
        <v>43</v>
      </c>
      <c r="J404" t="s">
        <v>44</v>
      </c>
      <c r="K404" t="s">
        <v>68</v>
      </c>
      <c r="L404" t="s">
        <v>69</v>
      </c>
      <c r="M404" t="s">
        <v>304</v>
      </c>
      <c r="N404" t="s">
        <v>307</v>
      </c>
      <c r="O404">
        <v>5</v>
      </c>
      <c r="P404" t="s">
        <v>56</v>
      </c>
      <c r="Q404">
        <v>3</v>
      </c>
      <c r="R404" t="s">
        <v>308</v>
      </c>
      <c r="S404" t="s">
        <v>305</v>
      </c>
      <c r="T404" t="s">
        <v>309</v>
      </c>
      <c r="U404">
        <v>3000</v>
      </c>
      <c r="V404" t="s">
        <v>51</v>
      </c>
      <c r="W404">
        <v>3700</v>
      </c>
      <c r="X404" t="s">
        <v>250</v>
      </c>
      <c r="Y404">
        <v>3710</v>
      </c>
      <c r="Z404" t="s">
        <v>51</v>
      </c>
      <c r="AA404">
        <v>3711</v>
      </c>
      <c r="AB404" t="s">
        <v>288</v>
      </c>
      <c r="AC404">
        <v>0</v>
      </c>
      <c r="AD404" t="s">
        <v>53</v>
      </c>
      <c r="AE404" s="1">
        <v>7200</v>
      </c>
      <c r="AF404" s="1">
        <v>7200</v>
      </c>
      <c r="AG404" s="1">
        <v>0</v>
      </c>
      <c r="AH404" s="1">
        <v>0</v>
      </c>
      <c r="AI404" s="1">
        <v>0</v>
      </c>
      <c r="AJ404" s="1">
        <v>0</v>
      </c>
      <c r="AK404" s="1">
        <v>0</v>
      </c>
      <c r="AL404" s="1">
        <f t="shared" si="28"/>
        <v>7200</v>
      </c>
      <c r="AM404" s="1"/>
      <c r="AN404" s="1"/>
      <c r="AO404" s="1">
        <f t="shared" si="30"/>
        <v>0</v>
      </c>
      <c r="AP404" s="1">
        <f t="shared" si="31"/>
        <v>7200</v>
      </c>
      <c r="AQ404" s="1">
        <f t="shared" si="29"/>
        <v>7200</v>
      </c>
    </row>
    <row r="405" spans="1:43" x14ac:dyDescent="0.35">
      <c r="A405" t="s">
        <v>235</v>
      </c>
      <c r="B405" t="s">
        <v>240</v>
      </c>
      <c r="C405" t="s">
        <v>40</v>
      </c>
      <c r="D405" t="s">
        <v>49</v>
      </c>
      <c r="E405">
        <v>1</v>
      </c>
      <c r="F405" t="s">
        <v>41</v>
      </c>
      <c r="G405">
        <v>1.3</v>
      </c>
      <c r="H405" t="s">
        <v>42</v>
      </c>
      <c r="I405" t="s">
        <v>43</v>
      </c>
      <c r="J405" t="s">
        <v>44</v>
      </c>
      <c r="K405" t="s">
        <v>68</v>
      </c>
      <c r="L405" t="s">
        <v>69</v>
      </c>
      <c r="M405" t="s">
        <v>70</v>
      </c>
      <c r="N405" t="s">
        <v>76</v>
      </c>
      <c r="O405">
        <v>5</v>
      </c>
      <c r="P405" t="s">
        <v>56</v>
      </c>
      <c r="Q405">
        <v>9</v>
      </c>
      <c r="R405" t="s">
        <v>146</v>
      </c>
      <c r="S405" t="s">
        <v>71</v>
      </c>
      <c r="T405" t="s">
        <v>77</v>
      </c>
      <c r="U405">
        <v>3000</v>
      </c>
      <c r="V405" t="s">
        <v>51</v>
      </c>
      <c r="W405">
        <v>3700</v>
      </c>
      <c r="X405" t="s">
        <v>250</v>
      </c>
      <c r="Y405">
        <v>3710</v>
      </c>
      <c r="Z405" t="s">
        <v>51</v>
      </c>
      <c r="AA405">
        <v>3711</v>
      </c>
      <c r="AB405" t="s">
        <v>288</v>
      </c>
      <c r="AC405">
        <v>0</v>
      </c>
      <c r="AD405" t="s">
        <v>53</v>
      </c>
      <c r="AE405" s="1">
        <v>10000</v>
      </c>
      <c r="AF405" s="1">
        <v>0</v>
      </c>
      <c r="AG405" s="1">
        <v>6555.96</v>
      </c>
      <c r="AH405" s="1">
        <v>6555.96</v>
      </c>
      <c r="AI405" s="1">
        <v>6555.96</v>
      </c>
      <c r="AJ405" s="1">
        <v>6555.96</v>
      </c>
      <c r="AK405" s="1">
        <v>6555.96</v>
      </c>
      <c r="AL405" s="1">
        <f t="shared" si="28"/>
        <v>3444.04</v>
      </c>
      <c r="AM405" s="1"/>
      <c r="AN405" s="1"/>
      <c r="AO405" s="1">
        <f t="shared" si="30"/>
        <v>0</v>
      </c>
      <c r="AP405" s="1">
        <f t="shared" si="31"/>
        <v>10000</v>
      </c>
      <c r="AQ405" s="1">
        <f t="shared" si="29"/>
        <v>3444.04</v>
      </c>
    </row>
    <row r="406" spans="1:43" x14ac:dyDescent="0.35">
      <c r="A406" t="s">
        <v>235</v>
      </c>
      <c r="B406" t="s">
        <v>240</v>
      </c>
      <c r="C406" t="s">
        <v>40</v>
      </c>
      <c r="D406" t="s">
        <v>49</v>
      </c>
      <c r="E406">
        <v>1</v>
      </c>
      <c r="F406" t="s">
        <v>41</v>
      </c>
      <c r="G406">
        <v>1.3</v>
      </c>
      <c r="H406" t="s">
        <v>42</v>
      </c>
      <c r="I406" t="s">
        <v>43</v>
      </c>
      <c r="J406" t="s">
        <v>44</v>
      </c>
      <c r="K406" t="s">
        <v>68</v>
      </c>
      <c r="L406" t="s">
        <v>69</v>
      </c>
      <c r="M406" t="s">
        <v>153</v>
      </c>
      <c r="N406" t="s">
        <v>157</v>
      </c>
      <c r="O406">
        <v>5</v>
      </c>
      <c r="P406" t="s">
        <v>56</v>
      </c>
      <c r="Q406">
        <v>14</v>
      </c>
      <c r="R406" t="s">
        <v>158</v>
      </c>
      <c r="S406" t="s">
        <v>154</v>
      </c>
      <c r="T406" t="s">
        <v>159</v>
      </c>
      <c r="U406">
        <v>3000</v>
      </c>
      <c r="V406" t="s">
        <v>51</v>
      </c>
      <c r="W406">
        <v>3700</v>
      </c>
      <c r="X406" t="s">
        <v>250</v>
      </c>
      <c r="Y406">
        <v>3710</v>
      </c>
      <c r="Z406" t="s">
        <v>51</v>
      </c>
      <c r="AA406">
        <v>3711</v>
      </c>
      <c r="AB406" t="s">
        <v>288</v>
      </c>
      <c r="AC406">
        <v>0</v>
      </c>
      <c r="AD406" t="s">
        <v>53</v>
      </c>
      <c r="AE406" s="1">
        <v>25000</v>
      </c>
      <c r="AF406" s="1">
        <v>25000</v>
      </c>
      <c r="AG406" s="1">
        <v>2900</v>
      </c>
      <c r="AH406" s="1">
        <v>2900</v>
      </c>
      <c r="AI406" s="1">
        <v>0</v>
      </c>
      <c r="AJ406" s="1">
        <v>0</v>
      </c>
      <c r="AK406" s="1">
        <v>0</v>
      </c>
      <c r="AL406" s="1">
        <f t="shared" ref="AL406:AL469" si="32">AE406-AG406</f>
        <v>22100</v>
      </c>
      <c r="AM406" s="1"/>
      <c r="AN406" s="1"/>
      <c r="AO406" s="1">
        <f t="shared" si="30"/>
        <v>0</v>
      </c>
      <c r="AP406" s="1">
        <f t="shared" si="31"/>
        <v>25000</v>
      </c>
      <c r="AQ406" s="1">
        <f t="shared" si="29"/>
        <v>22100</v>
      </c>
    </row>
    <row r="407" spans="1:43" x14ac:dyDescent="0.35">
      <c r="A407" t="s">
        <v>235</v>
      </c>
      <c r="B407" t="s">
        <v>240</v>
      </c>
      <c r="C407" t="s">
        <v>40</v>
      </c>
      <c r="D407" t="s">
        <v>49</v>
      </c>
      <c r="E407">
        <v>1</v>
      </c>
      <c r="F407" t="s">
        <v>41</v>
      </c>
      <c r="G407">
        <v>1.7</v>
      </c>
      <c r="H407" t="s">
        <v>96</v>
      </c>
      <c r="I407" t="s">
        <v>97</v>
      </c>
      <c r="J407" t="s">
        <v>98</v>
      </c>
      <c r="K407" t="s">
        <v>99</v>
      </c>
      <c r="L407" t="s">
        <v>100</v>
      </c>
      <c r="M407" t="s">
        <v>199</v>
      </c>
      <c r="N407" t="s">
        <v>202</v>
      </c>
      <c r="O407">
        <v>6</v>
      </c>
      <c r="P407" t="s">
        <v>101</v>
      </c>
      <c r="Q407">
        <v>19</v>
      </c>
      <c r="R407" t="s">
        <v>207</v>
      </c>
      <c r="S407" t="s">
        <v>200</v>
      </c>
      <c r="T407" t="s">
        <v>204</v>
      </c>
      <c r="U407">
        <v>3000</v>
      </c>
      <c r="V407" t="s">
        <v>51</v>
      </c>
      <c r="W407">
        <v>3700</v>
      </c>
      <c r="X407" t="s">
        <v>250</v>
      </c>
      <c r="Y407">
        <v>3710</v>
      </c>
      <c r="Z407" t="s">
        <v>51</v>
      </c>
      <c r="AA407">
        <v>3711</v>
      </c>
      <c r="AB407" t="s">
        <v>288</v>
      </c>
      <c r="AC407">
        <v>0</v>
      </c>
      <c r="AD407" t="s">
        <v>53</v>
      </c>
      <c r="AE407" s="1">
        <v>35000</v>
      </c>
      <c r="AF407" s="1">
        <v>35000</v>
      </c>
      <c r="AG407" s="1">
        <v>10627</v>
      </c>
      <c r="AH407" s="1">
        <v>10627</v>
      </c>
      <c r="AI407" s="1">
        <v>10627</v>
      </c>
      <c r="AJ407" s="1">
        <v>10627</v>
      </c>
      <c r="AK407" s="1">
        <v>10627</v>
      </c>
      <c r="AL407" s="1">
        <f t="shared" si="32"/>
        <v>24373</v>
      </c>
      <c r="AM407" s="1"/>
      <c r="AN407" s="1"/>
      <c r="AO407" s="1">
        <f t="shared" si="30"/>
        <v>0</v>
      </c>
      <c r="AP407" s="1">
        <f t="shared" si="31"/>
        <v>35000</v>
      </c>
      <c r="AQ407" s="1">
        <f t="shared" si="29"/>
        <v>24373</v>
      </c>
    </row>
    <row r="408" spans="1:43" x14ac:dyDescent="0.35">
      <c r="A408" t="s">
        <v>235</v>
      </c>
      <c r="B408" t="s">
        <v>240</v>
      </c>
      <c r="C408" t="s">
        <v>40</v>
      </c>
      <c r="D408" t="s">
        <v>49</v>
      </c>
      <c r="E408">
        <v>1</v>
      </c>
      <c r="F408" t="s">
        <v>41</v>
      </c>
      <c r="G408">
        <v>1.7</v>
      </c>
      <c r="H408" t="s">
        <v>96</v>
      </c>
      <c r="I408" t="s">
        <v>208</v>
      </c>
      <c r="J408" t="s">
        <v>209</v>
      </c>
      <c r="K408" t="s">
        <v>68</v>
      </c>
      <c r="L408" t="s">
        <v>69</v>
      </c>
      <c r="M408" t="s">
        <v>199</v>
      </c>
      <c r="N408" t="s">
        <v>202</v>
      </c>
      <c r="O408">
        <v>6</v>
      </c>
      <c r="P408" t="s">
        <v>101</v>
      </c>
      <c r="Q408">
        <v>21</v>
      </c>
      <c r="R408" t="s">
        <v>390</v>
      </c>
      <c r="S408" t="s">
        <v>210</v>
      </c>
      <c r="T408" t="s">
        <v>212</v>
      </c>
      <c r="U408">
        <v>3000</v>
      </c>
      <c r="V408" t="s">
        <v>51</v>
      </c>
      <c r="W408">
        <v>3700</v>
      </c>
      <c r="X408" t="s">
        <v>250</v>
      </c>
      <c r="Y408">
        <v>3710</v>
      </c>
      <c r="Z408" t="s">
        <v>51</v>
      </c>
      <c r="AA408">
        <v>3711</v>
      </c>
      <c r="AB408" t="s">
        <v>288</v>
      </c>
      <c r="AC408">
        <v>0</v>
      </c>
      <c r="AD408" t="s">
        <v>53</v>
      </c>
      <c r="AE408" s="1">
        <v>54400</v>
      </c>
      <c r="AF408" s="1">
        <v>0</v>
      </c>
      <c r="AG408" s="1">
        <v>54400</v>
      </c>
      <c r="AH408" s="1">
        <v>54400</v>
      </c>
      <c r="AI408" s="1">
        <v>54400</v>
      </c>
      <c r="AJ408" s="1">
        <v>54400</v>
      </c>
      <c r="AK408" s="1">
        <v>54400</v>
      </c>
      <c r="AL408" s="1">
        <f t="shared" si="32"/>
        <v>0</v>
      </c>
      <c r="AM408" s="1"/>
      <c r="AN408" s="1"/>
      <c r="AO408" s="1">
        <f t="shared" si="30"/>
        <v>0</v>
      </c>
      <c r="AP408" s="1">
        <f t="shared" si="31"/>
        <v>54400</v>
      </c>
      <c r="AQ408" s="1">
        <f t="shared" si="29"/>
        <v>0</v>
      </c>
    </row>
    <row r="409" spans="1:43" x14ac:dyDescent="0.35">
      <c r="A409" t="s">
        <v>235</v>
      </c>
      <c r="B409" t="s">
        <v>240</v>
      </c>
      <c r="C409" t="s">
        <v>40</v>
      </c>
      <c r="D409" t="s">
        <v>49</v>
      </c>
      <c r="E409">
        <v>2</v>
      </c>
      <c r="F409" t="s">
        <v>105</v>
      </c>
      <c r="G409">
        <v>2.7</v>
      </c>
      <c r="H409" t="s">
        <v>160</v>
      </c>
      <c r="I409" t="s">
        <v>161</v>
      </c>
      <c r="J409" t="s">
        <v>160</v>
      </c>
      <c r="K409" t="s">
        <v>68</v>
      </c>
      <c r="L409" t="s">
        <v>69</v>
      </c>
      <c r="M409" t="s">
        <v>109</v>
      </c>
      <c r="N409" t="s">
        <v>113</v>
      </c>
      <c r="O409">
        <v>3</v>
      </c>
      <c r="P409" t="s">
        <v>403</v>
      </c>
      <c r="Q409">
        <v>64</v>
      </c>
      <c r="R409" t="s">
        <v>525</v>
      </c>
      <c r="S409" t="s">
        <v>524</v>
      </c>
      <c r="T409" t="s">
        <v>526</v>
      </c>
      <c r="U409">
        <v>3000</v>
      </c>
      <c r="V409" t="s">
        <v>51</v>
      </c>
      <c r="W409">
        <v>3700</v>
      </c>
      <c r="X409" t="s">
        <v>250</v>
      </c>
      <c r="Y409">
        <v>3710</v>
      </c>
      <c r="Z409" t="s">
        <v>51</v>
      </c>
      <c r="AA409">
        <v>3711</v>
      </c>
      <c r="AB409" t="s">
        <v>288</v>
      </c>
      <c r="AC409">
        <v>0</v>
      </c>
      <c r="AD409" t="s">
        <v>53</v>
      </c>
      <c r="AE409" s="1">
        <v>10000</v>
      </c>
      <c r="AF409" s="1">
        <v>0</v>
      </c>
      <c r="AG409" s="1">
        <v>0</v>
      </c>
      <c r="AH409" s="1">
        <v>0</v>
      </c>
      <c r="AI409" s="1">
        <v>0</v>
      </c>
      <c r="AJ409" s="1">
        <v>0</v>
      </c>
      <c r="AK409" s="1">
        <v>0</v>
      </c>
      <c r="AL409" s="1">
        <f t="shared" si="32"/>
        <v>10000</v>
      </c>
      <c r="AM409" s="1"/>
      <c r="AN409" s="1"/>
      <c r="AO409" s="1">
        <f t="shared" si="30"/>
        <v>0</v>
      </c>
      <c r="AP409" s="1">
        <f t="shared" si="31"/>
        <v>10000</v>
      </c>
      <c r="AQ409" s="1">
        <f t="shared" si="29"/>
        <v>10000</v>
      </c>
    </row>
    <row r="410" spans="1:43" x14ac:dyDescent="0.35">
      <c r="A410" t="s">
        <v>235</v>
      </c>
      <c r="B410" t="s">
        <v>240</v>
      </c>
      <c r="C410" t="s">
        <v>40</v>
      </c>
      <c r="D410" t="s">
        <v>49</v>
      </c>
      <c r="E410">
        <v>3</v>
      </c>
      <c r="F410" t="s">
        <v>174</v>
      </c>
      <c r="G410">
        <v>3.8</v>
      </c>
      <c r="H410" t="s">
        <v>175</v>
      </c>
      <c r="I410" t="s">
        <v>176</v>
      </c>
      <c r="J410" t="s">
        <v>177</v>
      </c>
      <c r="K410" t="s">
        <v>68</v>
      </c>
      <c r="L410" t="s">
        <v>69</v>
      </c>
      <c r="M410" t="s">
        <v>178</v>
      </c>
      <c r="N410" t="s">
        <v>181</v>
      </c>
      <c r="O410">
        <v>5</v>
      </c>
      <c r="P410" t="s">
        <v>56</v>
      </c>
      <c r="Q410">
        <v>55</v>
      </c>
      <c r="R410" t="s">
        <v>182</v>
      </c>
      <c r="S410" t="s">
        <v>179</v>
      </c>
      <c r="T410" t="s">
        <v>183</v>
      </c>
      <c r="U410">
        <v>3000</v>
      </c>
      <c r="V410" t="s">
        <v>51</v>
      </c>
      <c r="W410">
        <v>3700</v>
      </c>
      <c r="X410" t="s">
        <v>250</v>
      </c>
      <c r="Y410">
        <v>3710</v>
      </c>
      <c r="Z410" t="s">
        <v>51</v>
      </c>
      <c r="AA410">
        <v>3711</v>
      </c>
      <c r="AB410" t="s">
        <v>288</v>
      </c>
      <c r="AC410">
        <v>0</v>
      </c>
      <c r="AD410" t="s">
        <v>53</v>
      </c>
      <c r="AE410" s="1">
        <v>30400</v>
      </c>
      <c r="AF410" s="1">
        <v>35000</v>
      </c>
      <c r="AG410" s="1">
        <v>9461</v>
      </c>
      <c r="AH410" s="1">
        <v>9461</v>
      </c>
      <c r="AI410" s="1">
        <v>9461</v>
      </c>
      <c r="AJ410" s="1">
        <v>9461</v>
      </c>
      <c r="AK410" s="1">
        <v>9461</v>
      </c>
      <c r="AL410" s="1">
        <f t="shared" si="32"/>
        <v>20939</v>
      </c>
      <c r="AM410" s="1"/>
      <c r="AN410" s="1"/>
      <c r="AO410" s="1">
        <f t="shared" si="30"/>
        <v>0</v>
      </c>
      <c r="AP410" s="1">
        <f t="shared" si="31"/>
        <v>30400</v>
      </c>
      <c r="AQ410" s="1">
        <f t="shared" si="29"/>
        <v>20939</v>
      </c>
    </row>
    <row r="411" spans="1:43" x14ac:dyDescent="0.35">
      <c r="A411" t="s">
        <v>235</v>
      </c>
      <c r="B411" t="s">
        <v>240</v>
      </c>
      <c r="C411" t="s">
        <v>40</v>
      </c>
      <c r="D411" t="s">
        <v>49</v>
      </c>
      <c r="E411">
        <v>1</v>
      </c>
      <c r="F411" t="s">
        <v>41</v>
      </c>
      <c r="G411">
        <v>1.3</v>
      </c>
      <c r="H411" t="s">
        <v>42</v>
      </c>
      <c r="I411" t="s">
        <v>43</v>
      </c>
      <c r="J411" t="s">
        <v>44</v>
      </c>
      <c r="K411" t="s">
        <v>68</v>
      </c>
      <c r="L411" t="s">
        <v>69</v>
      </c>
      <c r="M411" t="s">
        <v>153</v>
      </c>
      <c r="N411" t="s">
        <v>157</v>
      </c>
      <c r="O411">
        <v>5</v>
      </c>
      <c r="P411" t="s">
        <v>56</v>
      </c>
      <c r="Q411">
        <v>14</v>
      </c>
      <c r="R411" t="s">
        <v>158</v>
      </c>
      <c r="S411" t="s">
        <v>154</v>
      </c>
      <c r="T411" t="s">
        <v>159</v>
      </c>
      <c r="U411">
        <v>3000</v>
      </c>
      <c r="V411" t="s">
        <v>51</v>
      </c>
      <c r="W411">
        <v>3700</v>
      </c>
      <c r="X411" t="s">
        <v>250</v>
      </c>
      <c r="Y411">
        <v>3720</v>
      </c>
      <c r="Z411" t="s">
        <v>51</v>
      </c>
      <c r="AA411">
        <v>3721</v>
      </c>
      <c r="AB411" t="s">
        <v>348</v>
      </c>
      <c r="AC411">
        <v>0</v>
      </c>
      <c r="AD411" t="s">
        <v>53</v>
      </c>
      <c r="AE411" s="1">
        <v>1164</v>
      </c>
      <c r="AF411" s="1">
        <v>0</v>
      </c>
      <c r="AG411" s="1">
        <v>0</v>
      </c>
      <c r="AH411" s="1">
        <v>0</v>
      </c>
      <c r="AI411" s="1">
        <v>0</v>
      </c>
      <c r="AJ411" s="1">
        <v>0</v>
      </c>
      <c r="AK411" s="1">
        <v>0</v>
      </c>
      <c r="AL411" s="1">
        <f t="shared" si="32"/>
        <v>1164</v>
      </c>
      <c r="AM411" s="1"/>
      <c r="AN411" s="1"/>
      <c r="AO411" s="1">
        <f t="shared" si="30"/>
        <v>0</v>
      </c>
      <c r="AP411" s="1">
        <f t="shared" si="31"/>
        <v>1164</v>
      </c>
      <c r="AQ411" s="1">
        <f t="shared" si="29"/>
        <v>1164</v>
      </c>
    </row>
    <row r="412" spans="1:43" x14ac:dyDescent="0.35">
      <c r="A412" t="s">
        <v>235</v>
      </c>
      <c r="B412" t="s">
        <v>240</v>
      </c>
      <c r="C412" t="s">
        <v>40</v>
      </c>
      <c r="D412" t="s">
        <v>49</v>
      </c>
      <c r="E412">
        <v>1</v>
      </c>
      <c r="F412" t="s">
        <v>41</v>
      </c>
      <c r="G412">
        <v>1.7</v>
      </c>
      <c r="H412" t="s">
        <v>96</v>
      </c>
      <c r="I412" t="s">
        <v>97</v>
      </c>
      <c r="J412" t="s">
        <v>98</v>
      </c>
      <c r="K412" t="s">
        <v>99</v>
      </c>
      <c r="L412" t="s">
        <v>100</v>
      </c>
      <c r="M412" t="s">
        <v>199</v>
      </c>
      <c r="N412" t="s">
        <v>202</v>
      </c>
      <c r="O412">
        <v>6</v>
      </c>
      <c r="P412" t="s">
        <v>101</v>
      </c>
      <c r="Q412">
        <v>18</v>
      </c>
      <c r="R412" t="s">
        <v>203</v>
      </c>
      <c r="S412" t="s">
        <v>200</v>
      </c>
      <c r="T412" t="s">
        <v>204</v>
      </c>
      <c r="U412">
        <v>3000</v>
      </c>
      <c r="V412" t="s">
        <v>51</v>
      </c>
      <c r="W412">
        <v>3700</v>
      </c>
      <c r="X412" t="s">
        <v>250</v>
      </c>
      <c r="Y412">
        <v>3720</v>
      </c>
      <c r="Z412" t="s">
        <v>51</v>
      </c>
      <c r="AA412">
        <v>3721</v>
      </c>
      <c r="AB412" t="s">
        <v>348</v>
      </c>
      <c r="AC412">
        <v>0</v>
      </c>
      <c r="AD412" t="s">
        <v>53</v>
      </c>
      <c r="AE412" s="1">
        <v>15000</v>
      </c>
      <c r="AF412" s="1">
        <v>15000</v>
      </c>
      <c r="AG412" s="1">
        <v>0</v>
      </c>
      <c r="AH412" s="1">
        <v>0</v>
      </c>
      <c r="AI412" s="1">
        <v>0</v>
      </c>
      <c r="AJ412" s="1">
        <v>0</v>
      </c>
      <c r="AK412" s="1">
        <v>0</v>
      </c>
      <c r="AL412" s="1">
        <f t="shared" si="32"/>
        <v>15000</v>
      </c>
      <c r="AM412" s="1"/>
      <c r="AN412" s="1"/>
      <c r="AO412" s="1">
        <f t="shared" si="30"/>
        <v>0</v>
      </c>
      <c r="AP412" s="1">
        <f t="shared" si="31"/>
        <v>15000</v>
      </c>
      <c r="AQ412" s="1">
        <f t="shared" si="29"/>
        <v>15000</v>
      </c>
    </row>
    <row r="413" spans="1:43" x14ac:dyDescent="0.35">
      <c r="A413" t="s">
        <v>235</v>
      </c>
      <c r="B413" t="s">
        <v>240</v>
      </c>
      <c r="C413" t="s">
        <v>40</v>
      </c>
      <c r="D413" t="s">
        <v>49</v>
      </c>
      <c r="E413">
        <v>2</v>
      </c>
      <c r="F413" t="s">
        <v>105</v>
      </c>
      <c r="G413">
        <v>2.1</v>
      </c>
      <c r="H413" t="s">
        <v>213</v>
      </c>
      <c r="I413" t="s">
        <v>400</v>
      </c>
      <c r="J413" t="s">
        <v>401</v>
      </c>
      <c r="K413" t="s">
        <v>99</v>
      </c>
      <c r="L413" t="s">
        <v>100</v>
      </c>
      <c r="M413" t="s">
        <v>119</v>
      </c>
      <c r="N413" t="s">
        <v>121</v>
      </c>
      <c r="O413">
        <v>3</v>
      </c>
      <c r="P413" t="s">
        <v>403</v>
      </c>
      <c r="Q413">
        <v>30</v>
      </c>
      <c r="R413" t="s">
        <v>404</v>
      </c>
      <c r="S413" t="s">
        <v>402</v>
      </c>
      <c r="T413" t="s">
        <v>405</v>
      </c>
      <c r="U413">
        <v>3000</v>
      </c>
      <c r="V413" t="s">
        <v>51</v>
      </c>
      <c r="W413">
        <v>3700</v>
      </c>
      <c r="X413" t="s">
        <v>250</v>
      </c>
      <c r="Y413">
        <v>3720</v>
      </c>
      <c r="Z413" t="s">
        <v>51</v>
      </c>
      <c r="AA413">
        <v>3721</v>
      </c>
      <c r="AB413" t="s">
        <v>348</v>
      </c>
      <c r="AC413">
        <v>0</v>
      </c>
      <c r="AD413" t="s">
        <v>53</v>
      </c>
      <c r="AE413" s="1">
        <v>3000</v>
      </c>
      <c r="AF413" s="1">
        <v>3000</v>
      </c>
      <c r="AG413" s="1">
        <v>0</v>
      </c>
      <c r="AH413" s="1">
        <v>0</v>
      </c>
      <c r="AI413" s="1">
        <v>0</v>
      </c>
      <c r="AJ413" s="1">
        <v>0</v>
      </c>
      <c r="AK413" s="1">
        <v>0</v>
      </c>
      <c r="AL413" s="1">
        <f t="shared" si="32"/>
        <v>3000</v>
      </c>
      <c r="AM413" s="1"/>
      <c r="AN413" s="1"/>
      <c r="AO413" s="1">
        <f t="shared" si="30"/>
        <v>0</v>
      </c>
      <c r="AP413" s="1">
        <f t="shared" si="31"/>
        <v>3000</v>
      </c>
      <c r="AQ413" s="1">
        <f t="shared" si="29"/>
        <v>3000</v>
      </c>
    </row>
    <row r="414" spans="1:43" x14ac:dyDescent="0.35">
      <c r="A414" t="s">
        <v>235</v>
      </c>
      <c r="B414" t="s">
        <v>240</v>
      </c>
      <c r="C414" t="s">
        <v>40</v>
      </c>
      <c r="D414" t="s">
        <v>49</v>
      </c>
      <c r="E414">
        <v>1</v>
      </c>
      <c r="F414" t="s">
        <v>41</v>
      </c>
      <c r="G414">
        <v>1.3</v>
      </c>
      <c r="H414" t="s">
        <v>42</v>
      </c>
      <c r="I414" t="s">
        <v>43</v>
      </c>
      <c r="J414" t="s">
        <v>44</v>
      </c>
      <c r="K414" t="s">
        <v>45</v>
      </c>
      <c r="L414" t="s">
        <v>46</v>
      </c>
      <c r="M414" t="s">
        <v>47</v>
      </c>
      <c r="N414" t="s">
        <v>55</v>
      </c>
      <c r="O414">
        <v>5</v>
      </c>
      <c r="P414" t="s">
        <v>56</v>
      </c>
      <c r="Q414">
        <v>5</v>
      </c>
      <c r="R414" t="s">
        <v>253</v>
      </c>
      <c r="S414" t="s">
        <v>252</v>
      </c>
      <c r="T414" t="s">
        <v>254</v>
      </c>
      <c r="U414">
        <v>3000</v>
      </c>
      <c r="V414" t="s">
        <v>51</v>
      </c>
      <c r="W414">
        <v>3700</v>
      </c>
      <c r="X414" t="s">
        <v>250</v>
      </c>
      <c r="Y414">
        <v>3750</v>
      </c>
      <c r="Z414" t="s">
        <v>51</v>
      </c>
      <c r="AA414">
        <v>3751</v>
      </c>
      <c r="AB414" t="s">
        <v>289</v>
      </c>
      <c r="AC414">
        <v>0</v>
      </c>
      <c r="AD414" t="s">
        <v>53</v>
      </c>
      <c r="AE414" s="1">
        <v>20000</v>
      </c>
      <c r="AF414" s="1">
        <v>20000</v>
      </c>
      <c r="AG414" s="1">
        <v>109</v>
      </c>
      <c r="AH414" s="1">
        <v>109</v>
      </c>
      <c r="AI414" s="1">
        <v>109</v>
      </c>
      <c r="AJ414" s="1">
        <v>109</v>
      </c>
      <c r="AK414" s="1">
        <v>109</v>
      </c>
      <c r="AL414" s="1">
        <f t="shared" si="32"/>
        <v>19891</v>
      </c>
      <c r="AM414" s="1"/>
      <c r="AN414" s="1"/>
      <c r="AO414" s="1">
        <f t="shared" si="30"/>
        <v>0</v>
      </c>
      <c r="AP414" s="1">
        <f t="shared" si="31"/>
        <v>20000</v>
      </c>
      <c r="AQ414" s="1">
        <f t="shared" si="29"/>
        <v>19891</v>
      </c>
    </row>
    <row r="415" spans="1:43" x14ac:dyDescent="0.35">
      <c r="A415" t="s">
        <v>235</v>
      </c>
      <c r="B415" t="s">
        <v>240</v>
      </c>
      <c r="C415" t="s">
        <v>40</v>
      </c>
      <c r="D415" t="s">
        <v>49</v>
      </c>
      <c r="E415">
        <v>1</v>
      </c>
      <c r="F415" t="s">
        <v>41</v>
      </c>
      <c r="G415">
        <v>1.3</v>
      </c>
      <c r="H415" t="s">
        <v>42</v>
      </c>
      <c r="I415" t="s">
        <v>43</v>
      </c>
      <c r="J415" t="s">
        <v>44</v>
      </c>
      <c r="K415" t="s">
        <v>68</v>
      </c>
      <c r="L415" t="s">
        <v>69</v>
      </c>
      <c r="M415" t="s">
        <v>304</v>
      </c>
      <c r="N415" t="s">
        <v>307</v>
      </c>
      <c r="O415">
        <v>5</v>
      </c>
      <c r="P415" t="s">
        <v>56</v>
      </c>
      <c r="Q415">
        <v>3</v>
      </c>
      <c r="R415" t="s">
        <v>308</v>
      </c>
      <c r="S415" t="s">
        <v>305</v>
      </c>
      <c r="T415" t="s">
        <v>309</v>
      </c>
      <c r="U415">
        <v>3000</v>
      </c>
      <c r="V415" t="s">
        <v>51</v>
      </c>
      <c r="W415">
        <v>3700</v>
      </c>
      <c r="X415" t="s">
        <v>250</v>
      </c>
      <c r="Y415">
        <v>3750</v>
      </c>
      <c r="Z415" t="s">
        <v>51</v>
      </c>
      <c r="AA415">
        <v>3751</v>
      </c>
      <c r="AB415" t="s">
        <v>289</v>
      </c>
      <c r="AC415">
        <v>0</v>
      </c>
      <c r="AD415" t="s">
        <v>53</v>
      </c>
      <c r="AE415" s="1">
        <v>5300</v>
      </c>
      <c r="AF415" s="1">
        <v>5300</v>
      </c>
      <c r="AG415" s="1">
        <v>0</v>
      </c>
      <c r="AH415" s="1">
        <v>0</v>
      </c>
      <c r="AI415" s="1">
        <v>0</v>
      </c>
      <c r="AJ415" s="1">
        <v>0</v>
      </c>
      <c r="AK415" s="1">
        <v>0</v>
      </c>
      <c r="AL415" s="1">
        <f t="shared" si="32"/>
        <v>5300</v>
      </c>
      <c r="AM415" s="1"/>
      <c r="AN415" s="1"/>
      <c r="AO415" s="1">
        <f t="shared" si="30"/>
        <v>0</v>
      </c>
      <c r="AP415" s="1">
        <f t="shared" si="31"/>
        <v>5300</v>
      </c>
      <c r="AQ415" s="1">
        <f t="shared" si="29"/>
        <v>5300</v>
      </c>
    </row>
    <row r="416" spans="1:43" x14ac:dyDescent="0.35">
      <c r="A416" t="s">
        <v>235</v>
      </c>
      <c r="B416" t="s">
        <v>240</v>
      </c>
      <c r="C416" t="s">
        <v>40</v>
      </c>
      <c r="D416" t="s">
        <v>49</v>
      </c>
      <c r="E416">
        <v>1</v>
      </c>
      <c r="F416" t="s">
        <v>41</v>
      </c>
      <c r="G416">
        <v>1.3</v>
      </c>
      <c r="H416" t="s">
        <v>42</v>
      </c>
      <c r="I416" t="s">
        <v>43</v>
      </c>
      <c r="J416" t="s">
        <v>44</v>
      </c>
      <c r="K416" t="s">
        <v>68</v>
      </c>
      <c r="L416" t="s">
        <v>69</v>
      </c>
      <c r="M416" t="s">
        <v>70</v>
      </c>
      <c r="N416" t="s">
        <v>76</v>
      </c>
      <c r="O416">
        <v>5</v>
      </c>
      <c r="P416" t="s">
        <v>56</v>
      </c>
      <c r="Q416">
        <v>9</v>
      </c>
      <c r="R416" t="s">
        <v>146</v>
      </c>
      <c r="S416" t="s">
        <v>71</v>
      </c>
      <c r="T416" t="s">
        <v>77</v>
      </c>
      <c r="U416">
        <v>3000</v>
      </c>
      <c r="V416" t="s">
        <v>51</v>
      </c>
      <c r="W416">
        <v>3700</v>
      </c>
      <c r="X416" t="s">
        <v>250</v>
      </c>
      <c r="Y416">
        <v>3750</v>
      </c>
      <c r="Z416" t="s">
        <v>51</v>
      </c>
      <c r="AA416">
        <v>3751</v>
      </c>
      <c r="AB416" t="s">
        <v>289</v>
      </c>
      <c r="AC416">
        <v>0</v>
      </c>
      <c r="AD416" t="s">
        <v>53</v>
      </c>
      <c r="AE416" s="1">
        <v>0</v>
      </c>
      <c r="AF416" s="1">
        <v>0</v>
      </c>
      <c r="AG416" s="1">
        <v>0</v>
      </c>
      <c r="AH416" s="1">
        <v>0</v>
      </c>
      <c r="AI416" s="1">
        <v>0</v>
      </c>
      <c r="AJ416" s="1">
        <v>0</v>
      </c>
      <c r="AK416" s="1">
        <v>0</v>
      </c>
      <c r="AL416" s="1">
        <f t="shared" si="32"/>
        <v>0</v>
      </c>
      <c r="AM416" s="1"/>
      <c r="AN416" s="1"/>
      <c r="AO416" s="1">
        <f t="shared" si="30"/>
        <v>0</v>
      </c>
      <c r="AP416" s="1">
        <f t="shared" si="31"/>
        <v>0</v>
      </c>
      <c r="AQ416" s="1">
        <f t="shared" si="29"/>
        <v>0</v>
      </c>
    </row>
    <row r="417" spans="1:43" x14ac:dyDescent="0.35">
      <c r="A417" t="s">
        <v>235</v>
      </c>
      <c r="B417" t="s">
        <v>240</v>
      </c>
      <c r="C417" t="s">
        <v>40</v>
      </c>
      <c r="D417" t="s">
        <v>49</v>
      </c>
      <c r="E417">
        <v>1</v>
      </c>
      <c r="F417" t="s">
        <v>41</v>
      </c>
      <c r="G417">
        <v>1.3</v>
      </c>
      <c r="H417" t="s">
        <v>42</v>
      </c>
      <c r="I417" t="s">
        <v>43</v>
      </c>
      <c r="J417" t="s">
        <v>44</v>
      </c>
      <c r="K417" t="s">
        <v>68</v>
      </c>
      <c r="L417" t="s">
        <v>69</v>
      </c>
      <c r="M417" t="s">
        <v>153</v>
      </c>
      <c r="N417" t="s">
        <v>157</v>
      </c>
      <c r="O417">
        <v>5</v>
      </c>
      <c r="P417" t="s">
        <v>56</v>
      </c>
      <c r="Q417">
        <v>14</v>
      </c>
      <c r="R417" t="s">
        <v>158</v>
      </c>
      <c r="S417" t="s">
        <v>154</v>
      </c>
      <c r="T417" t="s">
        <v>159</v>
      </c>
      <c r="U417">
        <v>3000</v>
      </c>
      <c r="V417" t="s">
        <v>51</v>
      </c>
      <c r="W417">
        <v>3700</v>
      </c>
      <c r="X417" t="s">
        <v>250</v>
      </c>
      <c r="Y417">
        <v>3750</v>
      </c>
      <c r="Z417" t="s">
        <v>51</v>
      </c>
      <c r="AA417">
        <v>3751</v>
      </c>
      <c r="AB417" t="s">
        <v>289</v>
      </c>
      <c r="AC417">
        <v>0</v>
      </c>
      <c r="AD417" t="s">
        <v>53</v>
      </c>
      <c r="AE417" s="1">
        <v>18836</v>
      </c>
      <c r="AF417" s="1">
        <v>20000</v>
      </c>
      <c r="AG417" s="1">
        <v>8730</v>
      </c>
      <c r="AH417" s="1">
        <v>8730</v>
      </c>
      <c r="AI417" s="1">
        <v>6630</v>
      </c>
      <c r="AJ417" s="1">
        <v>6630</v>
      </c>
      <c r="AK417" s="1">
        <v>6630</v>
      </c>
      <c r="AL417" s="1">
        <f t="shared" si="32"/>
        <v>10106</v>
      </c>
      <c r="AM417" s="1"/>
      <c r="AN417" s="1"/>
      <c r="AO417" s="1">
        <f t="shared" si="30"/>
        <v>0</v>
      </c>
      <c r="AP417" s="1">
        <f t="shared" si="31"/>
        <v>18836</v>
      </c>
      <c r="AQ417" s="1">
        <f t="shared" si="29"/>
        <v>10106</v>
      </c>
    </row>
    <row r="418" spans="1:43" x14ac:dyDescent="0.35">
      <c r="A418" t="s">
        <v>235</v>
      </c>
      <c r="B418" t="s">
        <v>240</v>
      </c>
      <c r="C418" t="s">
        <v>40</v>
      </c>
      <c r="D418" t="s">
        <v>49</v>
      </c>
      <c r="E418">
        <v>1</v>
      </c>
      <c r="F418" t="s">
        <v>41</v>
      </c>
      <c r="G418">
        <v>1.7</v>
      </c>
      <c r="H418" t="s">
        <v>96</v>
      </c>
      <c r="I418" t="s">
        <v>97</v>
      </c>
      <c r="J418" t="s">
        <v>98</v>
      </c>
      <c r="K418" t="s">
        <v>99</v>
      </c>
      <c r="L418" t="s">
        <v>100</v>
      </c>
      <c r="M418" t="s">
        <v>199</v>
      </c>
      <c r="N418" t="s">
        <v>202</v>
      </c>
      <c r="O418">
        <v>6</v>
      </c>
      <c r="P418" t="s">
        <v>101</v>
      </c>
      <c r="Q418">
        <v>19</v>
      </c>
      <c r="R418" t="s">
        <v>207</v>
      </c>
      <c r="S418" t="s">
        <v>200</v>
      </c>
      <c r="T418" t="s">
        <v>204</v>
      </c>
      <c r="U418">
        <v>3000</v>
      </c>
      <c r="V418" t="s">
        <v>51</v>
      </c>
      <c r="W418">
        <v>3700</v>
      </c>
      <c r="X418" t="s">
        <v>250</v>
      </c>
      <c r="Y418">
        <v>3750</v>
      </c>
      <c r="Z418" t="s">
        <v>51</v>
      </c>
      <c r="AA418">
        <v>3751</v>
      </c>
      <c r="AB418" t="s">
        <v>289</v>
      </c>
      <c r="AC418">
        <v>0</v>
      </c>
      <c r="AD418" t="s">
        <v>53</v>
      </c>
      <c r="AE418" s="1">
        <v>35000</v>
      </c>
      <c r="AF418" s="1">
        <v>35000</v>
      </c>
      <c r="AG418" s="1">
        <v>402</v>
      </c>
      <c r="AH418" s="1">
        <v>402</v>
      </c>
      <c r="AI418" s="1">
        <v>402</v>
      </c>
      <c r="AJ418" s="1">
        <v>402</v>
      </c>
      <c r="AK418" s="1">
        <v>402</v>
      </c>
      <c r="AL418" s="1">
        <f t="shared" si="32"/>
        <v>34598</v>
      </c>
      <c r="AM418" s="1"/>
      <c r="AN418" s="1"/>
      <c r="AO418" s="1">
        <f t="shared" si="30"/>
        <v>0</v>
      </c>
      <c r="AP418" s="1">
        <f t="shared" si="31"/>
        <v>35000</v>
      </c>
      <c r="AQ418" s="1">
        <f t="shared" si="29"/>
        <v>34598</v>
      </c>
    </row>
    <row r="419" spans="1:43" x14ac:dyDescent="0.35">
      <c r="A419" t="s">
        <v>235</v>
      </c>
      <c r="B419" t="s">
        <v>240</v>
      </c>
      <c r="C419" t="s">
        <v>40</v>
      </c>
      <c r="D419" t="s">
        <v>49</v>
      </c>
      <c r="E419">
        <v>1</v>
      </c>
      <c r="F419" t="s">
        <v>41</v>
      </c>
      <c r="G419">
        <v>1.7</v>
      </c>
      <c r="H419" t="s">
        <v>96</v>
      </c>
      <c r="I419" t="s">
        <v>208</v>
      </c>
      <c r="J419" t="s">
        <v>209</v>
      </c>
      <c r="K419" t="s">
        <v>68</v>
      </c>
      <c r="L419" t="s">
        <v>69</v>
      </c>
      <c r="M419" t="s">
        <v>199</v>
      </c>
      <c r="N419" t="s">
        <v>202</v>
      </c>
      <c r="O419">
        <v>6</v>
      </c>
      <c r="P419" t="s">
        <v>101</v>
      </c>
      <c r="Q419">
        <v>21</v>
      </c>
      <c r="R419" t="s">
        <v>390</v>
      </c>
      <c r="S419" t="s">
        <v>210</v>
      </c>
      <c r="T419" t="s">
        <v>212</v>
      </c>
      <c r="U419">
        <v>3000</v>
      </c>
      <c r="V419" t="s">
        <v>51</v>
      </c>
      <c r="W419">
        <v>3700</v>
      </c>
      <c r="X419" t="s">
        <v>250</v>
      </c>
      <c r="Y419">
        <v>3750</v>
      </c>
      <c r="Z419" t="s">
        <v>51</v>
      </c>
      <c r="AA419">
        <v>3751</v>
      </c>
      <c r="AB419" t="s">
        <v>289</v>
      </c>
      <c r="AC419">
        <v>0</v>
      </c>
      <c r="AD419" t="s">
        <v>53</v>
      </c>
      <c r="AE419" s="1">
        <v>50000</v>
      </c>
      <c r="AF419" s="1">
        <v>50000</v>
      </c>
      <c r="AG419" s="1">
        <v>0</v>
      </c>
      <c r="AH419" s="1">
        <v>0</v>
      </c>
      <c r="AI419" s="1">
        <v>0</v>
      </c>
      <c r="AJ419" s="1">
        <v>0</v>
      </c>
      <c r="AK419" s="1">
        <v>0</v>
      </c>
      <c r="AL419" s="1">
        <f t="shared" si="32"/>
        <v>50000</v>
      </c>
      <c r="AM419" s="1"/>
      <c r="AN419" s="1"/>
      <c r="AO419" s="1">
        <f t="shared" si="30"/>
        <v>0</v>
      </c>
      <c r="AP419" s="1">
        <f t="shared" si="31"/>
        <v>50000</v>
      </c>
      <c r="AQ419" s="1">
        <f t="shared" si="29"/>
        <v>50000</v>
      </c>
    </row>
    <row r="420" spans="1:43" x14ac:dyDescent="0.35">
      <c r="A420" t="s">
        <v>235</v>
      </c>
      <c r="B420" t="s">
        <v>240</v>
      </c>
      <c r="C420" t="s">
        <v>40</v>
      </c>
      <c r="D420" t="s">
        <v>49</v>
      </c>
      <c r="E420">
        <v>2</v>
      </c>
      <c r="F420" t="s">
        <v>105</v>
      </c>
      <c r="G420">
        <v>2.7</v>
      </c>
      <c r="H420" t="s">
        <v>160</v>
      </c>
      <c r="I420" t="s">
        <v>161</v>
      </c>
      <c r="J420" t="s">
        <v>160</v>
      </c>
      <c r="K420" t="s">
        <v>68</v>
      </c>
      <c r="L420" t="s">
        <v>69</v>
      </c>
      <c r="M420" t="s">
        <v>109</v>
      </c>
      <c r="N420" t="s">
        <v>113</v>
      </c>
      <c r="O420">
        <v>3</v>
      </c>
      <c r="P420" t="s">
        <v>403</v>
      </c>
      <c r="Q420">
        <v>64</v>
      </c>
      <c r="R420" t="s">
        <v>525</v>
      </c>
      <c r="S420" t="s">
        <v>524</v>
      </c>
      <c r="T420" t="s">
        <v>526</v>
      </c>
      <c r="U420">
        <v>3000</v>
      </c>
      <c r="V420" t="s">
        <v>51</v>
      </c>
      <c r="W420">
        <v>3700</v>
      </c>
      <c r="X420" t="s">
        <v>250</v>
      </c>
      <c r="Y420">
        <v>3750</v>
      </c>
      <c r="Z420" t="s">
        <v>51</v>
      </c>
      <c r="AA420">
        <v>3751</v>
      </c>
      <c r="AB420" t="s">
        <v>289</v>
      </c>
      <c r="AC420">
        <v>0</v>
      </c>
      <c r="AD420" t="s">
        <v>53</v>
      </c>
      <c r="AE420" s="1">
        <v>10000</v>
      </c>
      <c r="AF420" s="1">
        <v>0</v>
      </c>
      <c r="AG420" s="1">
        <v>0</v>
      </c>
      <c r="AH420" s="1">
        <v>0</v>
      </c>
      <c r="AI420" s="1">
        <v>0</v>
      </c>
      <c r="AJ420" s="1">
        <v>0</v>
      </c>
      <c r="AK420" s="1">
        <v>0</v>
      </c>
      <c r="AL420" s="1">
        <f t="shared" si="32"/>
        <v>10000</v>
      </c>
      <c r="AM420" s="1"/>
      <c r="AN420" s="1"/>
      <c r="AO420" s="1">
        <f t="shared" si="30"/>
        <v>0</v>
      </c>
      <c r="AP420" s="1">
        <f t="shared" si="31"/>
        <v>10000</v>
      </c>
      <c r="AQ420" s="1">
        <f t="shared" si="29"/>
        <v>10000</v>
      </c>
    </row>
    <row r="421" spans="1:43" x14ac:dyDescent="0.35">
      <c r="A421" t="s">
        <v>235</v>
      </c>
      <c r="B421" t="s">
        <v>240</v>
      </c>
      <c r="C421" t="s">
        <v>40</v>
      </c>
      <c r="D421" t="s">
        <v>49</v>
      </c>
      <c r="E421">
        <v>3</v>
      </c>
      <c r="F421" t="s">
        <v>174</v>
      </c>
      <c r="G421">
        <v>3.1</v>
      </c>
      <c r="H421" t="s">
        <v>527</v>
      </c>
      <c r="I421" t="s">
        <v>528</v>
      </c>
      <c r="J421" t="s">
        <v>529</v>
      </c>
      <c r="K421" t="s">
        <v>68</v>
      </c>
      <c r="L421" t="s">
        <v>69</v>
      </c>
      <c r="M421" t="s">
        <v>530</v>
      </c>
      <c r="N421" t="s">
        <v>532</v>
      </c>
      <c r="O421">
        <v>7</v>
      </c>
      <c r="P421" t="s">
        <v>533</v>
      </c>
      <c r="Q421">
        <v>50</v>
      </c>
      <c r="R421" t="s">
        <v>534</v>
      </c>
      <c r="S421" t="s">
        <v>531</v>
      </c>
      <c r="T421" t="s">
        <v>399</v>
      </c>
      <c r="U421">
        <v>3000</v>
      </c>
      <c r="V421" t="s">
        <v>51</v>
      </c>
      <c r="W421">
        <v>3700</v>
      </c>
      <c r="X421" t="s">
        <v>250</v>
      </c>
      <c r="Y421">
        <v>3750</v>
      </c>
      <c r="Z421" t="s">
        <v>51</v>
      </c>
      <c r="AA421">
        <v>3751</v>
      </c>
      <c r="AB421" t="s">
        <v>289</v>
      </c>
      <c r="AC421">
        <v>0</v>
      </c>
      <c r="AD421" t="s">
        <v>53</v>
      </c>
      <c r="AE421" s="1">
        <v>0</v>
      </c>
      <c r="AF421" s="1">
        <v>30000</v>
      </c>
      <c r="AG421" s="1">
        <v>0</v>
      </c>
      <c r="AH421" s="1">
        <v>0</v>
      </c>
      <c r="AI421" s="1">
        <v>0</v>
      </c>
      <c r="AJ421" s="1">
        <v>0</v>
      </c>
      <c r="AK421" s="1">
        <v>0</v>
      </c>
      <c r="AL421" s="1">
        <f t="shared" si="32"/>
        <v>0</v>
      </c>
      <c r="AM421" s="1"/>
      <c r="AN421" s="1"/>
      <c r="AO421" s="1">
        <f t="shared" si="30"/>
        <v>0</v>
      </c>
      <c r="AP421" s="1">
        <f t="shared" si="31"/>
        <v>0</v>
      </c>
      <c r="AQ421" s="1">
        <f t="shared" si="29"/>
        <v>0</v>
      </c>
    </row>
    <row r="422" spans="1:43" x14ac:dyDescent="0.35">
      <c r="A422" t="s">
        <v>235</v>
      </c>
      <c r="B422" t="s">
        <v>240</v>
      </c>
      <c r="C422" t="s">
        <v>40</v>
      </c>
      <c r="D422" t="s">
        <v>49</v>
      </c>
      <c r="E422">
        <v>3</v>
      </c>
      <c r="F422" t="s">
        <v>174</v>
      </c>
      <c r="G422">
        <v>3.8</v>
      </c>
      <c r="H422" t="s">
        <v>175</v>
      </c>
      <c r="I422" t="s">
        <v>176</v>
      </c>
      <c r="J422" t="s">
        <v>177</v>
      </c>
      <c r="K422" t="s">
        <v>68</v>
      </c>
      <c r="L422" t="s">
        <v>69</v>
      </c>
      <c r="M422" t="s">
        <v>178</v>
      </c>
      <c r="N422" t="s">
        <v>181</v>
      </c>
      <c r="O422">
        <v>5</v>
      </c>
      <c r="P422" t="s">
        <v>56</v>
      </c>
      <c r="Q422">
        <v>55</v>
      </c>
      <c r="R422" t="s">
        <v>182</v>
      </c>
      <c r="S422" t="s">
        <v>179</v>
      </c>
      <c r="T422" t="s">
        <v>183</v>
      </c>
      <c r="U422">
        <v>3000</v>
      </c>
      <c r="V422" t="s">
        <v>51</v>
      </c>
      <c r="W422">
        <v>3700</v>
      </c>
      <c r="X422" t="s">
        <v>250</v>
      </c>
      <c r="Y422">
        <v>3750</v>
      </c>
      <c r="Z422" t="s">
        <v>51</v>
      </c>
      <c r="AA422">
        <v>3751</v>
      </c>
      <c r="AB422" t="s">
        <v>289</v>
      </c>
      <c r="AC422">
        <v>0</v>
      </c>
      <c r="AD422" t="s">
        <v>53</v>
      </c>
      <c r="AE422" s="1">
        <v>35000</v>
      </c>
      <c r="AF422" s="1">
        <v>35000</v>
      </c>
      <c r="AG422" s="1">
        <v>3680.21</v>
      </c>
      <c r="AH422" s="1">
        <v>3680.21</v>
      </c>
      <c r="AI422" s="1">
        <v>3680.21</v>
      </c>
      <c r="AJ422" s="1">
        <v>3680.21</v>
      </c>
      <c r="AK422" s="1">
        <v>3680.21</v>
      </c>
      <c r="AL422" s="1">
        <f t="shared" si="32"/>
        <v>31319.79</v>
      </c>
      <c r="AM422" s="1"/>
      <c r="AN422" s="1"/>
      <c r="AO422" s="1">
        <f t="shared" si="30"/>
        <v>0</v>
      </c>
      <c r="AP422" s="1">
        <f t="shared" si="31"/>
        <v>35000</v>
      </c>
      <c r="AQ422" s="1">
        <f t="shared" si="29"/>
        <v>31319.79</v>
      </c>
    </row>
    <row r="423" spans="1:43" x14ac:dyDescent="0.35">
      <c r="A423" t="s">
        <v>235</v>
      </c>
      <c r="B423" t="s">
        <v>240</v>
      </c>
      <c r="C423" t="s">
        <v>40</v>
      </c>
      <c r="D423" t="s">
        <v>49</v>
      </c>
      <c r="E423">
        <v>1</v>
      </c>
      <c r="F423" t="s">
        <v>41</v>
      </c>
      <c r="G423">
        <v>1.7</v>
      </c>
      <c r="H423" t="s">
        <v>96</v>
      </c>
      <c r="I423" t="s">
        <v>208</v>
      </c>
      <c r="J423" t="s">
        <v>209</v>
      </c>
      <c r="K423" t="s">
        <v>68</v>
      </c>
      <c r="L423" t="s">
        <v>69</v>
      </c>
      <c r="M423" t="s">
        <v>199</v>
      </c>
      <c r="N423" t="s">
        <v>202</v>
      </c>
      <c r="O423">
        <v>6</v>
      </c>
      <c r="P423" t="s">
        <v>101</v>
      </c>
      <c r="Q423">
        <v>21</v>
      </c>
      <c r="R423" t="s">
        <v>390</v>
      </c>
      <c r="S423" t="s">
        <v>210</v>
      </c>
      <c r="T423" t="s">
        <v>212</v>
      </c>
      <c r="U423">
        <v>3000</v>
      </c>
      <c r="V423" t="s">
        <v>51</v>
      </c>
      <c r="W423">
        <v>3700</v>
      </c>
      <c r="X423" t="s">
        <v>250</v>
      </c>
      <c r="Y423">
        <v>3760</v>
      </c>
      <c r="Z423" t="s">
        <v>51</v>
      </c>
      <c r="AA423">
        <v>3761</v>
      </c>
      <c r="AB423" t="s">
        <v>391</v>
      </c>
      <c r="AC423">
        <v>0</v>
      </c>
      <c r="AD423" t="s">
        <v>53</v>
      </c>
      <c r="AE423" s="1">
        <v>33879</v>
      </c>
      <c r="AF423" s="1">
        <v>0</v>
      </c>
      <c r="AG423" s="1">
        <v>31392.43</v>
      </c>
      <c r="AH423" s="1">
        <v>31392.43</v>
      </c>
      <c r="AI423" s="1">
        <v>31392.43</v>
      </c>
      <c r="AJ423" s="1">
        <v>31392.43</v>
      </c>
      <c r="AK423" s="1">
        <v>31392.43</v>
      </c>
      <c r="AL423" s="1">
        <f t="shared" si="32"/>
        <v>2486.5699999999997</v>
      </c>
      <c r="AM423" s="1"/>
      <c r="AN423" s="1"/>
      <c r="AO423" s="1">
        <f t="shared" si="30"/>
        <v>0</v>
      </c>
      <c r="AP423" s="1">
        <f t="shared" si="31"/>
        <v>33879</v>
      </c>
      <c r="AQ423" s="1">
        <f t="shared" si="29"/>
        <v>2486.5699999999997</v>
      </c>
    </row>
    <row r="424" spans="1:43" x14ac:dyDescent="0.35">
      <c r="A424" t="s">
        <v>235</v>
      </c>
      <c r="B424" t="s">
        <v>240</v>
      </c>
      <c r="C424" t="s">
        <v>40</v>
      </c>
      <c r="D424" t="s">
        <v>49</v>
      </c>
      <c r="E424">
        <v>3</v>
      </c>
      <c r="F424" t="s">
        <v>174</v>
      </c>
      <c r="G424">
        <v>3.8</v>
      </c>
      <c r="H424" t="s">
        <v>175</v>
      </c>
      <c r="I424" t="s">
        <v>176</v>
      </c>
      <c r="J424" t="s">
        <v>177</v>
      </c>
      <c r="K424" t="s">
        <v>68</v>
      </c>
      <c r="L424" t="s">
        <v>69</v>
      </c>
      <c r="M424" t="s">
        <v>178</v>
      </c>
      <c r="N424" t="s">
        <v>181</v>
      </c>
      <c r="O424">
        <v>5</v>
      </c>
      <c r="P424" t="s">
        <v>56</v>
      </c>
      <c r="Q424">
        <v>55</v>
      </c>
      <c r="R424" t="s">
        <v>182</v>
      </c>
      <c r="S424" t="s">
        <v>179</v>
      </c>
      <c r="T424" t="s">
        <v>183</v>
      </c>
      <c r="U424">
        <v>3000</v>
      </c>
      <c r="V424" t="s">
        <v>51</v>
      </c>
      <c r="W424">
        <v>3700</v>
      </c>
      <c r="X424" t="s">
        <v>250</v>
      </c>
      <c r="Y424">
        <v>3760</v>
      </c>
      <c r="Z424" t="s">
        <v>51</v>
      </c>
      <c r="AA424">
        <v>3761</v>
      </c>
      <c r="AB424" t="s">
        <v>391</v>
      </c>
      <c r="AC424">
        <v>0</v>
      </c>
      <c r="AD424" t="s">
        <v>53</v>
      </c>
      <c r="AE424" s="1">
        <v>4600</v>
      </c>
      <c r="AF424" s="1">
        <v>0</v>
      </c>
      <c r="AG424" s="1">
        <v>0</v>
      </c>
      <c r="AH424" s="1">
        <v>0</v>
      </c>
      <c r="AI424" s="1">
        <v>0</v>
      </c>
      <c r="AJ424" s="1">
        <v>0</v>
      </c>
      <c r="AK424" s="1">
        <v>0</v>
      </c>
      <c r="AL424" s="1">
        <f t="shared" si="32"/>
        <v>4600</v>
      </c>
      <c r="AM424" s="1"/>
      <c r="AN424" s="1"/>
      <c r="AO424" s="1">
        <f t="shared" si="30"/>
        <v>0</v>
      </c>
      <c r="AP424" s="1">
        <f t="shared" si="31"/>
        <v>4600</v>
      </c>
      <c r="AQ424" s="1">
        <f t="shared" si="29"/>
        <v>4600</v>
      </c>
    </row>
    <row r="425" spans="1:43" x14ac:dyDescent="0.35">
      <c r="A425" t="s">
        <v>235</v>
      </c>
      <c r="B425" t="s">
        <v>240</v>
      </c>
      <c r="C425" t="s">
        <v>40</v>
      </c>
      <c r="D425" t="s">
        <v>49</v>
      </c>
      <c r="E425">
        <v>1</v>
      </c>
      <c r="F425" t="s">
        <v>41</v>
      </c>
      <c r="G425">
        <v>1.3</v>
      </c>
      <c r="H425" t="s">
        <v>42</v>
      </c>
      <c r="I425" t="s">
        <v>236</v>
      </c>
      <c r="J425" t="s">
        <v>237</v>
      </c>
      <c r="K425" t="s">
        <v>68</v>
      </c>
      <c r="L425" t="s">
        <v>69</v>
      </c>
      <c r="M425" t="s">
        <v>238</v>
      </c>
      <c r="N425" t="s">
        <v>241</v>
      </c>
      <c r="O425">
        <v>5</v>
      </c>
      <c r="P425" t="s">
        <v>56</v>
      </c>
      <c r="Q425">
        <v>4</v>
      </c>
      <c r="R425" t="s">
        <v>242</v>
      </c>
      <c r="S425" t="s">
        <v>239</v>
      </c>
      <c r="T425" t="s">
        <v>243</v>
      </c>
      <c r="U425">
        <v>3000</v>
      </c>
      <c r="V425" t="s">
        <v>51</v>
      </c>
      <c r="W425">
        <v>3700</v>
      </c>
      <c r="X425" t="s">
        <v>250</v>
      </c>
      <c r="Y425">
        <v>3790</v>
      </c>
      <c r="Z425" t="s">
        <v>51</v>
      </c>
      <c r="AA425">
        <v>3791</v>
      </c>
      <c r="AB425" t="s">
        <v>251</v>
      </c>
      <c r="AC425">
        <v>0</v>
      </c>
      <c r="AD425" t="s">
        <v>53</v>
      </c>
      <c r="AE425" s="1">
        <v>50000</v>
      </c>
      <c r="AF425" s="1">
        <v>50000</v>
      </c>
      <c r="AG425" s="1">
        <v>0</v>
      </c>
      <c r="AH425" s="1">
        <v>0</v>
      </c>
      <c r="AI425" s="1">
        <v>0</v>
      </c>
      <c r="AJ425" s="1">
        <v>0</v>
      </c>
      <c r="AK425" s="1">
        <v>0</v>
      </c>
      <c r="AL425" s="1">
        <f t="shared" si="32"/>
        <v>50000</v>
      </c>
      <c r="AM425" s="1"/>
      <c r="AN425" s="1"/>
      <c r="AO425" s="1">
        <f t="shared" si="30"/>
        <v>0</v>
      </c>
      <c r="AP425" s="1">
        <f t="shared" si="31"/>
        <v>50000</v>
      </c>
      <c r="AQ425" s="1">
        <f t="shared" si="29"/>
        <v>50000</v>
      </c>
    </row>
    <row r="426" spans="1:43" x14ac:dyDescent="0.35">
      <c r="A426" t="s">
        <v>235</v>
      </c>
      <c r="B426" t="s">
        <v>240</v>
      </c>
      <c r="C426" t="s">
        <v>40</v>
      </c>
      <c r="D426" t="s">
        <v>49</v>
      </c>
      <c r="E426">
        <v>1</v>
      </c>
      <c r="F426" t="s">
        <v>41</v>
      </c>
      <c r="G426">
        <v>1.3</v>
      </c>
      <c r="H426" t="s">
        <v>42</v>
      </c>
      <c r="I426" t="s">
        <v>43</v>
      </c>
      <c r="J426" t="s">
        <v>44</v>
      </c>
      <c r="K426" t="s">
        <v>68</v>
      </c>
      <c r="L426" t="s">
        <v>69</v>
      </c>
      <c r="M426" t="s">
        <v>304</v>
      </c>
      <c r="N426" t="s">
        <v>307</v>
      </c>
      <c r="O426">
        <v>5</v>
      </c>
      <c r="P426" t="s">
        <v>56</v>
      </c>
      <c r="Q426">
        <v>3</v>
      </c>
      <c r="R426" t="s">
        <v>308</v>
      </c>
      <c r="S426" t="s">
        <v>305</v>
      </c>
      <c r="T426" t="s">
        <v>309</v>
      </c>
      <c r="U426">
        <v>3000</v>
      </c>
      <c r="V426" t="s">
        <v>51</v>
      </c>
      <c r="W426">
        <v>3700</v>
      </c>
      <c r="X426" t="s">
        <v>250</v>
      </c>
      <c r="Y426">
        <v>3790</v>
      </c>
      <c r="Z426" t="s">
        <v>51</v>
      </c>
      <c r="AA426">
        <v>3791</v>
      </c>
      <c r="AB426" t="s">
        <v>251</v>
      </c>
      <c r="AC426">
        <v>0</v>
      </c>
      <c r="AD426" t="s">
        <v>53</v>
      </c>
      <c r="AE426" s="1">
        <v>8000</v>
      </c>
      <c r="AF426" s="1">
        <v>8000</v>
      </c>
      <c r="AG426" s="1">
        <v>0</v>
      </c>
      <c r="AH426" s="1">
        <v>0</v>
      </c>
      <c r="AI426" s="1">
        <v>0</v>
      </c>
      <c r="AJ426" s="1">
        <v>0</v>
      </c>
      <c r="AK426" s="1">
        <v>0</v>
      </c>
      <c r="AL426" s="1">
        <f t="shared" si="32"/>
        <v>8000</v>
      </c>
      <c r="AM426" s="1"/>
      <c r="AN426" s="1"/>
      <c r="AO426" s="1">
        <f t="shared" si="30"/>
        <v>0</v>
      </c>
      <c r="AP426" s="1">
        <f t="shared" si="31"/>
        <v>8000</v>
      </c>
      <c r="AQ426" s="1">
        <f t="shared" si="29"/>
        <v>8000</v>
      </c>
    </row>
    <row r="427" spans="1:43" x14ac:dyDescent="0.35">
      <c r="A427" t="s">
        <v>235</v>
      </c>
      <c r="B427" t="s">
        <v>240</v>
      </c>
      <c r="C427" t="s">
        <v>40</v>
      </c>
      <c r="D427" t="s">
        <v>49</v>
      </c>
      <c r="E427">
        <v>1</v>
      </c>
      <c r="F427" t="s">
        <v>41</v>
      </c>
      <c r="G427">
        <v>1.3</v>
      </c>
      <c r="H427" t="s">
        <v>42</v>
      </c>
      <c r="I427" t="s">
        <v>43</v>
      </c>
      <c r="J427" t="s">
        <v>44</v>
      </c>
      <c r="K427" t="s">
        <v>45</v>
      </c>
      <c r="L427" t="s">
        <v>46</v>
      </c>
      <c r="M427" t="s">
        <v>47</v>
      </c>
      <c r="N427" t="s">
        <v>55</v>
      </c>
      <c r="O427">
        <v>5</v>
      </c>
      <c r="P427" t="s">
        <v>56</v>
      </c>
      <c r="Q427">
        <v>5</v>
      </c>
      <c r="R427" t="s">
        <v>253</v>
      </c>
      <c r="S427" t="s">
        <v>252</v>
      </c>
      <c r="T427" t="s">
        <v>254</v>
      </c>
      <c r="U427">
        <v>3000</v>
      </c>
      <c r="V427" t="s">
        <v>51</v>
      </c>
      <c r="W427">
        <v>3800</v>
      </c>
      <c r="X427" t="s">
        <v>290</v>
      </c>
      <c r="Y427">
        <v>3820</v>
      </c>
      <c r="Z427" t="s">
        <v>51</v>
      </c>
      <c r="AA427">
        <v>3821</v>
      </c>
      <c r="AB427" t="s">
        <v>291</v>
      </c>
      <c r="AC427">
        <v>0</v>
      </c>
      <c r="AD427" t="s">
        <v>53</v>
      </c>
      <c r="AE427" s="1">
        <v>209500</v>
      </c>
      <c r="AF427" s="1">
        <v>0</v>
      </c>
      <c r="AG427" s="1">
        <v>209500</v>
      </c>
      <c r="AH427" s="1">
        <v>209500</v>
      </c>
      <c r="AI427" s="1">
        <v>0</v>
      </c>
      <c r="AJ427" s="1">
        <v>0</v>
      </c>
      <c r="AK427" s="1">
        <v>0</v>
      </c>
      <c r="AL427" s="1">
        <f t="shared" si="32"/>
        <v>0</v>
      </c>
      <c r="AM427" s="1"/>
      <c r="AN427" s="1"/>
      <c r="AO427" s="1">
        <f t="shared" si="30"/>
        <v>0</v>
      </c>
      <c r="AP427" s="1">
        <f t="shared" si="31"/>
        <v>209500</v>
      </c>
      <c r="AQ427" s="1">
        <f t="shared" si="29"/>
        <v>0</v>
      </c>
    </row>
    <row r="428" spans="1:43" x14ac:dyDescent="0.35">
      <c r="A428" t="s">
        <v>235</v>
      </c>
      <c r="B428" t="s">
        <v>240</v>
      </c>
      <c r="C428" t="s">
        <v>40</v>
      </c>
      <c r="D428" t="s">
        <v>49</v>
      </c>
      <c r="E428">
        <v>1</v>
      </c>
      <c r="F428" t="s">
        <v>41</v>
      </c>
      <c r="G428">
        <v>1.3</v>
      </c>
      <c r="H428" t="s">
        <v>42</v>
      </c>
      <c r="I428" t="s">
        <v>43</v>
      </c>
      <c r="J428" t="s">
        <v>44</v>
      </c>
      <c r="K428" t="s">
        <v>68</v>
      </c>
      <c r="L428" t="s">
        <v>69</v>
      </c>
      <c r="M428" t="s">
        <v>304</v>
      </c>
      <c r="N428" t="s">
        <v>307</v>
      </c>
      <c r="O428">
        <v>5</v>
      </c>
      <c r="P428" t="s">
        <v>56</v>
      </c>
      <c r="Q428">
        <v>3</v>
      </c>
      <c r="R428" t="s">
        <v>308</v>
      </c>
      <c r="S428" t="s">
        <v>305</v>
      </c>
      <c r="T428" t="s">
        <v>309</v>
      </c>
      <c r="U428">
        <v>3000</v>
      </c>
      <c r="V428" t="s">
        <v>51</v>
      </c>
      <c r="W428">
        <v>3800</v>
      </c>
      <c r="X428" t="s">
        <v>290</v>
      </c>
      <c r="Y428">
        <v>3820</v>
      </c>
      <c r="Z428" t="s">
        <v>51</v>
      </c>
      <c r="AA428">
        <v>3821</v>
      </c>
      <c r="AB428" t="s">
        <v>291</v>
      </c>
      <c r="AC428">
        <v>0</v>
      </c>
      <c r="AD428" t="s">
        <v>53</v>
      </c>
      <c r="AE428" s="1">
        <v>145000</v>
      </c>
      <c r="AF428" s="1">
        <v>145000</v>
      </c>
      <c r="AG428" s="1">
        <v>0</v>
      </c>
      <c r="AH428" s="1">
        <v>0</v>
      </c>
      <c r="AI428" s="1">
        <v>0</v>
      </c>
      <c r="AJ428" s="1">
        <v>0</v>
      </c>
      <c r="AK428" s="1">
        <v>0</v>
      </c>
      <c r="AL428" s="1">
        <f t="shared" si="32"/>
        <v>145000</v>
      </c>
      <c r="AM428" s="1"/>
      <c r="AN428" s="1"/>
      <c r="AO428" s="1">
        <f t="shared" si="30"/>
        <v>0</v>
      </c>
      <c r="AP428" s="1">
        <f t="shared" si="31"/>
        <v>145000</v>
      </c>
      <c r="AQ428" s="1">
        <f t="shared" si="29"/>
        <v>145000</v>
      </c>
    </row>
    <row r="429" spans="1:43" x14ac:dyDescent="0.35">
      <c r="A429" t="s">
        <v>235</v>
      </c>
      <c r="B429" t="s">
        <v>240</v>
      </c>
      <c r="C429" t="s">
        <v>40</v>
      </c>
      <c r="D429" t="s">
        <v>49</v>
      </c>
      <c r="E429">
        <v>1</v>
      </c>
      <c r="F429" t="s">
        <v>41</v>
      </c>
      <c r="G429">
        <v>1.3</v>
      </c>
      <c r="H429" t="s">
        <v>42</v>
      </c>
      <c r="I429" t="s">
        <v>43</v>
      </c>
      <c r="J429" t="s">
        <v>44</v>
      </c>
      <c r="K429" t="s">
        <v>68</v>
      </c>
      <c r="L429" t="s">
        <v>69</v>
      </c>
      <c r="M429" t="s">
        <v>70</v>
      </c>
      <c r="N429" t="s">
        <v>76</v>
      </c>
      <c r="O429">
        <v>5</v>
      </c>
      <c r="P429" t="s">
        <v>56</v>
      </c>
      <c r="Q429">
        <v>9</v>
      </c>
      <c r="R429" t="s">
        <v>146</v>
      </c>
      <c r="S429" t="s">
        <v>71</v>
      </c>
      <c r="T429" t="s">
        <v>77</v>
      </c>
      <c r="U429">
        <v>3000</v>
      </c>
      <c r="V429" t="s">
        <v>51</v>
      </c>
      <c r="W429">
        <v>3800</v>
      </c>
      <c r="X429" t="s">
        <v>290</v>
      </c>
      <c r="Y429">
        <v>3820</v>
      </c>
      <c r="Z429" t="s">
        <v>51</v>
      </c>
      <c r="AA429">
        <v>3821</v>
      </c>
      <c r="AB429" t="s">
        <v>291</v>
      </c>
      <c r="AC429">
        <v>0</v>
      </c>
      <c r="AD429" t="s">
        <v>53</v>
      </c>
      <c r="AE429" s="1">
        <v>1310566</v>
      </c>
      <c r="AF429" s="1">
        <v>450000</v>
      </c>
      <c r="AG429" s="1">
        <v>1018273.19</v>
      </c>
      <c r="AH429" s="1">
        <v>420496.97</v>
      </c>
      <c r="AI429" s="1">
        <v>420496.97</v>
      </c>
      <c r="AJ429" s="1">
        <v>420496.97</v>
      </c>
      <c r="AK429" s="1">
        <v>420496.97</v>
      </c>
      <c r="AL429" s="1">
        <f t="shared" si="32"/>
        <v>292292.81000000006</v>
      </c>
      <c r="AM429" s="1"/>
      <c r="AN429" s="1"/>
      <c r="AO429" s="1">
        <f t="shared" si="30"/>
        <v>0</v>
      </c>
      <c r="AP429" s="1">
        <f t="shared" si="31"/>
        <v>1310566</v>
      </c>
      <c r="AQ429" s="1">
        <f t="shared" si="29"/>
        <v>292292.81000000006</v>
      </c>
    </row>
    <row r="430" spans="1:43" x14ac:dyDescent="0.35">
      <c r="A430" t="s">
        <v>235</v>
      </c>
      <c r="B430" t="s">
        <v>240</v>
      </c>
      <c r="C430" t="s">
        <v>40</v>
      </c>
      <c r="D430" t="s">
        <v>49</v>
      </c>
      <c r="E430">
        <v>1</v>
      </c>
      <c r="F430" t="s">
        <v>41</v>
      </c>
      <c r="G430">
        <v>1.3</v>
      </c>
      <c r="H430" t="s">
        <v>42</v>
      </c>
      <c r="I430" t="s">
        <v>43</v>
      </c>
      <c r="J430" t="s">
        <v>44</v>
      </c>
      <c r="K430" t="s">
        <v>68</v>
      </c>
      <c r="L430" t="s">
        <v>69</v>
      </c>
      <c r="M430" t="s">
        <v>153</v>
      </c>
      <c r="N430" t="s">
        <v>157</v>
      </c>
      <c r="O430">
        <v>5</v>
      </c>
      <c r="P430" t="s">
        <v>56</v>
      </c>
      <c r="Q430">
        <v>16</v>
      </c>
      <c r="R430" t="s">
        <v>356</v>
      </c>
      <c r="S430" t="s">
        <v>355</v>
      </c>
      <c r="T430" t="s">
        <v>357</v>
      </c>
      <c r="U430">
        <v>3000</v>
      </c>
      <c r="V430" t="s">
        <v>51</v>
      </c>
      <c r="W430">
        <v>3800</v>
      </c>
      <c r="X430" t="s">
        <v>290</v>
      </c>
      <c r="Y430">
        <v>3820</v>
      </c>
      <c r="Z430" t="s">
        <v>51</v>
      </c>
      <c r="AA430">
        <v>3821</v>
      </c>
      <c r="AB430" t="s">
        <v>291</v>
      </c>
      <c r="AC430">
        <v>0</v>
      </c>
      <c r="AD430" t="s">
        <v>53</v>
      </c>
      <c r="AE430" s="1">
        <v>2700000</v>
      </c>
      <c r="AF430" s="1">
        <v>1000009.72</v>
      </c>
      <c r="AG430" s="1">
        <v>2678530.52</v>
      </c>
      <c r="AH430" s="1">
        <v>2678530.52</v>
      </c>
      <c r="AI430" s="1">
        <v>1329238.31</v>
      </c>
      <c r="AJ430" s="1">
        <v>931342.07</v>
      </c>
      <c r="AK430" s="1">
        <v>931342.07</v>
      </c>
      <c r="AL430" s="1">
        <f t="shared" si="32"/>
        <v>21469.479999999981</v>
      </c>
      <c r="AM430" s="1"/>
      <c r="AN430" s="1"/>
      <c r="AO430" s="1">
        <f t="shared" si="30"/>
        <v>0</v>
      </c>
      <c r="AP430" s="1">
        <f t="shared" si="31"/>
        <v>2700000</v>
      </c>
      <c r="AQ430" s="1">
        <f t="shared" si="29"/>
        <v>21469.479999999981</v>
      </c>
    </row>
    <row r="431" spans="1:43" x14ac:dyDescent="0.35">
      <c r="A431" t="s">
        <v>235</v>
      </c>
      <c r="B431" t="s">
        <v>240</v>
      </c>
      <c r="C431" t="s">
        <v>40</v>
      </c>
      <c r="D431" t="s">
        <v>49</v>
      </c>
      <c r="E431">
        <v>1</v>
      </c>
      <c r="F431" t="s">
        <v>41</v>
      </c>
      <c r="G431">
        <v>1.3</v>
      </c>
      <c r="H431" t="s">
        <v>42</v>
      </c>
      <c r="I431" t="s">
        <v>43</v>
      </c>
      <c r="J431" t="s">
        <v>44</v>
      </c>
      <c r="K431" t="s">
        <v>68</v>
      </c>
      <c r="L431" t="s">
        <v>69</v>
      </c>
      <c r="M431" t="s">
        <v>153</v>
      </c>
      <c r="N431" t="s">
        <v>157</v>
      </c>
      <c r="O431">
        <v>5</v>
      </c>
      <c r="P431" t="s">
        <v>56</v>
      </c>
      <c r="Q431">
        <v>16</v>
      </c>
      <c r="R431" t="s">
        <v>356</v>
      </c>
      <c r="S431" t="s">
        <v>355</v>
      </c>
      <c r="T431" t="s">
        <v>357</v>
      </c>
      <c r="U431">
        <v>3000</v>
      </c>
      <c r="V431" t="s">
        <v>51</v>
      </c>
      <c r="W431">
        <v>3800</v>
      </c>
      <c r="X431" t="s">
        <v>290</v>
      </c>
      <c r="Y431">
        <v>3820</v>
      </c>
      <c r="Z431" t="s">
        <v>51</v>
      </c>
      <c r="AA431">
        <v>3821</v>
      </c>
      <c r="AB431" t="s">
        <v>291</v>
      </c>
      <c r="AC431">
        <v>13</v>
      </c>
      <c r="AD431" t="s">
        <v>360</v>
      </c>
      <c r="AE431" s="1">
        <v>1850000</v>
      </c>
      <c r="AF431" s="1">
        <v>749980.56</v>
      </c>
      <c r="AG431" s="1">
        <v>1797500.01</v>
      </c>
      <c r="AH431" s="1">
        <v>1797500.01</v>
      </c>
      <c r="AI431" s="1">
        <v>0</v>
      </c>
      <c r="AJ431" s="1">
        <v>0</v>
      </c>
      <c r="AK431" s="1">
        <v>0</v>
      </c>
      <c r="AL431" s="1">
        <f t="shared" si="32"/>
        <v>52499.989999999991</v>
      </c>
      <c r="AM431" s="1"/>
      <c r="AN431" s="1"/>
      <c r="AO431" s="1">
        <f t="shared" si="30"/>
        <v>0</v>
      </c>
      <c r="AP431" s="1">
        <f t="shared" si="31"/>
        <v>1850000</v>
      </c>
      <c r="AQ431" s="1">
        <f t="shared" si="29"/>
        <v>52499.989999999991</v>
      </c>
    </row>
    <row r="432" spans="1:43" x14ac:dyDescent="0.35">
      <c r="A432" t="s">
        <v>235</v>
      </c>
      <c r="B432" t="s">
        <v>240</v>
      </c>
      <c r="C432" t="s">
        <v>40</v>
      </c>
      <c r="D432" t="s">
        <v>49</v>
      </c>
      <c r="E432">
        <v>1</v>
      </c>
      <c r="F432" t="s">
        <v>41</v>
      </c>
      <c r="G432">
        <v>1.3</v>
      </c>
      <c r="H432" t="s">
        <v>42</v>
      </c>
      <c r="I432" t="s">
        <v>43</v>
      </c>
      <c r="J432" t="s">
        <v>44</v>
      </c>
      <c r="K432" t="s">
        <v>68</v>
      </c>
      <c r="L432" t="s">
        <v>69</v>
      </c>
      <c r="M432" t="s">
        <v>153</v>
      </c>
      <c r="N432" t="s">
        <v>157</v>
      </c>
      <c r="O432">
        <v>5</v>
      </c>
      <c r="P432" t="s">
        <v>56</v>
      </c>
      <c r="Q432">
        <v>16</v>
      </c>
      <c r="R432" t="s">
        <v>356</v>
      </c>
      <c r="S432" t="s">
        <v>355</v>
      </c>
      <c r="T432" t="s">
        <v>357</v>
      </c>
      <c r="U432">
        <v>3000</v>
      </c>
      <c r="V432" t="s">
        <v>51</v>
      </c>
      <c r="W432">
        <v>3800</v>
      </c>
      <c r="X432" t="s">
        <v>290</v>
      </c>
      <c r="Y432">
        <v>3820</v>
      </c>
      <c r="Z432" t="s">
        <v>51</v>
      </c>
      <c r="AA432">
        <v>3821</v>
      </c>
      <c r="AB432" t="s">
        <v>291</v>
      </c>
      <c r="AC432">
        <v>14</v>
      </c>
      <c r="AD432" t="s">
        <v>361</v>
      </c>
      <c r="AE432" s="1">
        <v>2500000</v>
      </c>
      <c r="AF432" s="1">
        <v>2500009.7200000002</v>
      </c>
      <c r="AG432" s="1">
        <v>234781.68</v>
      </c>
      <c r="AH432" s="1">
        <v>234781.68</v>
      </c>
      <c r="AI432" s="1">
        <v>234781.68</v>
      </c>
      <c r="AJ432" s="1">
        <v>0</v>
      </c>
      <c r="AK432" s="1">
        <v>0</v>
      </c>
      <c r="AL432" s="1">
        <f t="shared" si="32"/>
        <v>2265218.3199999998</v>
      </c>
      <c r="AM432" s="1">
        <v>234781.68</v>
      </c>
      <c r="AN432" s="1">
        <v>0</v>
      </c>
      <c r="AO432" s="1">
        <f t="shared" si="30"/>
        <v>234781.68</v>
      </c>
      <c r="AP432" s="1">
        <f t="shared" si="31"/>
        <v>2734781.68</v>
      </c>
      <c r="AQ432" s="1">
        <f t="shared" si="29"/>
        <v>2500000</v>
      </c>
    </row>
    <row r="433" spans="1:43" x14ac:dyDescent="0.35">
      <c r="A433" t="s">
        <v>235</v>
      </c>
      <c r="B433" t="s">
        <v>240</v>
      </c>
      <c r="C433" t="s">
        <v>40</v>
      </c>
      <c r="D433" t="s">
        <v>49</v>
      </c>
      <c r="E433">
        <v>1</v>
      </c>
      <c r="F433" t="s">
        <v>41</v>
      </c>
      <c r="G433">
        <v>1.7</v>
      </c>
      <c r="H433" t="s">
        <v>96</v>
      </c>
      <c r="I433" t="s">
        <v>208</v>
      </c>
      <c r="J433" t="s">
        <v>209</v>
      </c>
      <c r="K433" t="s">
        <v>68</v>
      </c>
      <c r="L433" t="s">
        <v>69</v>
      </c>
      <c r="M433" t="s">
        <v>199</v>
      </c>
      <c r="N433" t="s">
        <v>202</v>
      </c>
      <c r="O433">
        <v>6</v>
      </c>
      <c r="P433" t="s">
        <v>101</v>
      </c>
      <c r="Q433">
        <v>21</v>
      </c>
      <c r="R433" t="s">
        <v>390</v>
      </c>
      <c r="S433" t="s">
        <v>210</v>
      </c>
      <c r="T433" t="s">
        <v>212</v>
      </c>
      <c r="U433">
        <v>3000</v>
      </c>
      <c r="V433" t="s">
        <v>51</v>
      </c>
      <c r="W433">
        <v>3800</v>
      </c>
      <c r="X433" t="s">
        <v>290</v>
      </c>
      <c r="Y433">
        <v>3820</v>
      </c>
      <c r="Z433" t="s">
        <v>51</v>
      </c>
      <c r="AA433">
        <v>3821</v>
      </c>
      <c r="AB433" t="s">
        <v>291</v>
      </c>
      <c r="AC433">
        <v>0</v>
      </c>
      <c r="AD433" t="s">
        <v>53</v>
      </c>
      <c r="AE433" s="1">
        <v>250000</v>
      </c>
      <c r="AF433" s="1">
        <v>250000</v>
      </c>
      <c r="AG433" s="1">
        <v>249284</v>
      </c>
      <c r="AH433" s="1">
        <v>249284</v>
      </c>
      <c r="AI433" s="1">
        <v>249284</v>
      </c>
      <c r="AJ433" s="1">
        <v>0</v>
      </c>
      <c r="AK433" s="1">
        <v>0</v>
      </c>
      <c r="AL433" s="1">
        <f t="shared" si="32"/>
        <v>716</v>
      </c>
      <c r="AM433" s="1"/>
      <c r="AN433" s="1"/>
      <c r="AO433" s="1">
        <f t="shared" si="30"/>
        <v>0</v>
      </c>
      <c r="AP433" s="1">
        <f t="shared" si="31"/>
        <v>250000</v>
      </c>
      <c r="AQ433" s="1">
        <f t="shared" si="29"/>
        <v>716</v>
      </c>
    </row>
    <row r="434" spans="1:43" x14ac:dyDescent="0.35">
      <c r="A434" t="s">
        <v>235</v>
      </c>
      <c r="B434" t="s">
        <v>240</v>
      </c>
      <c r="C434" t="s">
        <v>40</v>
      </c>
      <c r="D434" t="s">
        <v>49</v>
      </c>
      <c r="E434">
        <v>2</v>
      </c>
      <c r="F434" t="s">
        <v>105</v>
      </c>
      <c r="G434">
        <v>2.1</v>
      </c>
      <c r="H434" t="s">
        <v>213</v>
      </c>
      <c r="I434" t="s">
        <v>400</v>
      </c>
      <c r="J434" t="s">
        <v>401</v>
      </c>
      <c r="K434" t="s">
        <v>99</v>
      </c>
      <c r="L434" t="s">
        <v>100</v>
      </c>
      <c r="M434" t="s">
        <v>119</v>
      </c>
      <c r="N434" t="s">
        <v>121</v>
      </c>
      <c r="O434">
        <v>3</v>
      </c>
      <c r="P434" t="s">
        <v>403</v>
      </c>
      <c r="Q434">
        <v>30</v>
      </c>
      <c r="R434" t="s">
        <v>404</v>
      </c>
      <c r="S434" t="s">
        <v>402</v>
      </c>
      <c r="T434" t="s">
        <v>405</v>
      </c>
      <c r="U434">
        <v>3000</v>
      </c>
      <c r="V434" t="s">
        <v>51</v>
      </c>
      <c r="W434">
        <v>3800</v>
      </c>
      <c r="X434" t="s">
        <v>290</v>
      </c>
      <c r="Y434">
        <v>3820</v>
      </c>
      <c r="Z434" t="s">
        <v>51</v>
      </c>
      <c r="AA434">
        <v>3821</v>
      </c>
      <c r="AB434" t="s">
        <v>291</v>
      </c>
      <c r="AC434">
        <v>0</v>
      </c>
      <c r="AD434" t="s">
        <v>53</v>
      </c>
      <c r="AE434" s="1">
        <v>200000</v>
      </c>
      <c r="AF434" s="1">
        <v>200000</v>
      </c>
      <c r="AG434" s="1">
        <v>199984</v>
      </c>
      <c r="AH434" s="1">
        <v>199984</v>
      </c>
      <c r="AI434" s="1">
        <v>0</v>
      </c>
      <c r="AJ434" s="1">
        <v>0</v>
      </c>
      <c r="AK434" s="1">
        <v>0</v>
      </c>
      <c r="AL434" s="1">
        <f t="shared" si="32"/>
        <v>16</v>
      </c>
      <c r="AM434" s="1"/>
      <c r="AN434" s="1"/>
      <c r="AO434" s="1">
        <f t="shared" si="30"/>
        <v>0</v>
      </c>
      <c r="AP434" s="1">
        <f t="shared" si="31"/>
        <v>200000</v>
      </c>
      <c r="AQ434" s="1">
        <f t="shared" si="29"/>
        <v>16</v>
      </c>
    </row>
    <row r="435" spans="1:43" x14ac:dyDescent="0.35">
      <c r="A435" t="s">
        <v>235</v>
      </c>
      <c r="B435" t="s">
        <v>240</v>
      </c>
      <c r="C435" t="s">
        <v>40</v>
      </c>
      <c r="D435" t="s">
        <v>49</v>
      </c>
      <c r="E435">
        <v>2</v>
      </c>
      <c r="F435" t="s">
        <v>105</v>
      </c>
      <c r="G435">
        <v>2.4</v>
      </c>
      <c r="H435" t="s">
        <v>430</v>
      </c>
      <c r="I435" t="s">
        <v>431</v>
      </c>
      <c r="J435" t="s">
        <v>432</v>
      </c>
      <c r="K435" t="s">
        <v>162</v>
      </c>
      <c r="L435" t="s">
        <v>163</v>
      </c>
      <c r="M435" t="s">
        <v>164</v>
      </c>
      <c r="N435" t="s">
        <v>166</v>
      </c>
      <c r="O435">
        <v>0</v>
      </c>
      <c r="P435" t="s">
        <v>167</v>
      </c>
      <c r="Q435">
        <v>37</v>
      </c>
      <c r="R435" t="s">
        <v>434</v>
      </c>
      <c r="S435" t="s">
        <v>433</v>
      </c>
      <c r="T435" t="s">
        <v>435</v>
      </c>
      <c r="U435">
        <v>3000</v>
      </c>
      <c r="V435" t="s">
        <v>51</v>
      </c>
      <c r="W435">
        <v>3800</v>
      </c>
      <c r="X435" t="s">
        <v>290</v>
      </c>
      <c r="Y435">
        <v>3820</v>
      </c>
      <c r="Z435" t="s">
        <v>51</v>
      </c>
      <c r="AA435">
        <v>3821</v>
      </c>
      <c r="AB435" t="s">
        <v>291</v>
      </c>
      <c r="AC435">
        <v>0</v>
      </c>
      <c r="AD435" t="s">
        <v>53</v>
      </c>
      <c r="AE435" s="1">
        <v>249983.32</v>
      </c>
      <c r="AF435" s="1">
        <v>332000</v>
      </c>
      <c r="AG435" s="1">
        <v>135024</v>
      </c>
      <c r="AH435" s="1">
        <v>135024</v>
      </c>
      <c r="AI435" s="1">
        <v>135024</v>
      </c>
      <c r="AJ435" s="1">
        <v>18560</v>
      </c>
      <c r="AK435" s="1">
        <v>18560</v>
      </c>
      <c r="AL435" s="1">
        <f t="shared" si="32"/>
        <v>114959.32</v>
      </c>
      <c r="AM435" s="1"/>
      <c r="AN435" s="1"/>
      <c r="AO435" s="1">
        <f t="shared" si="30"/>
        <v>0</v>
      </c>
      <c r="AP435" s="1">
        <f t="shared" si="31"/>
        <v>249983.32</v>
      </c>
      <c r="AQ435" s="1">
        <f t="shared" si="29"/>
        <v>114959.32</v>
      </c>
    </row>
    <row r="436" spans="1:43" x14ac:dyDescent="0.35">
      <c r="A436" t="s">
        <v>235</v>
      </c>
      <c r="B436" t="s">
        <v>240</v>
      </c>
      <c r="C436" t="s">
        <v>40</v>
      </c>
      <c r="D436" t="s">
        <v>49</v>
      </c>
      <c r="E436">
        <v>2</v>
      </c>
      <c r="F436" t="s">
        <v>105</v>
      </c>
      <c r="G436">
        <v>2.4</v>
      </c>
      <c r="H436" t="s">
        <v>430</v>
      </c>
      <c r="I436" t="s">
        <v>431</v>
      </c>
      <c r="J436" t="s">
        <v>432</v>
      </c>
      <c r="K436" t="s">
        <v>162</v>
      </c>
      <c r="L436" t="s">
        <v>163</v>
      </c>
      <c r="M436" t="s">
        <v>164</v>
      </c>
      <c r="N436" t="s">
        <v>166</v>
      </c>
      <c r="O436">
        <v>0</v>
      </c>
      <c r="P436" t="s">
        <v>167</v>
      </c>
      <c r="Q436">
        <v>37</v>
      </c>
      <c r="R436" t="s">
        <v>434</v>
      </c>
      <c r="S436" t="s">
        <v>433</v>
      </c>
      <c r="T436" t="s">
        <v>435</v>
      </c>
      <c r="U436">
        <v>3000</v>
      </c>
      <c r="V436" t="s">
        <v>51</v>
      </c>
      <c r="W436">
        <v>3800</v>
      </c>
      <c r="X436" t="s">
        <v>290</v>
      </c>
      <c r="Y436">
        <v>3820</v>
      </c>
      <c r="Z436" t="s">
        <v>51</v>
      </c>
      <c r="AA436">
        <v>3821</v>
      </c>
      <c r="AB436" t="s">
        <v>291</v>
      </c>
      <c r="AC436">
        <v>21</v>
      </c>
      <c r="AD436" t="s">
        <v>436</v>
      </c>
      <c r="AE436" s="1">
        <v>0</v>
      </c>
      <c r="AF436" s="1">
        <v>1500000</v>
      </c>
      <c r="AG436" s="1">
        <v>0</v>
      </c>
      <c r="AH436" s="1">
        <v>0</v>
      </c>
      <c r="AI436" s="1">
        <v>0</v>
      </c>
      <c r="AJ436" s="1">
        <v>0</v>
      </c>
      <c r="AK436" s="1">
        <v>0</v>
      </c>
      <c r="AL436" s="1">
        <f t="shared" si="32"/>
        <v>0</v>
      </c>
      <c r="AM436" s="1"/>
      <c r="AN436" s="1"/>
      <c r="AO436" s="1">
        <f t="shared" si="30"/>
        <v>0</v>
      </c>
      <c r="AP436" s="1">
        <f t="shared" si="31"/>
        <v>0</v>
      </c>
      <c r="AQ436" s="1">
        <f t="shared" si="29"/>
        <v>0</v>
      </c>
    </row>
    <row r="437" spans="1:43" x14ac:dyDescent="0.35">
      <c r="A437" t="s">
        <v>235</v>
      </c>
      <c r="B437" t="s">
        <v>240</v>
      </c>
      <c r="C437" t="s">
        <v>40</v>
      </c>
      <c r="D437" t="s">
        <v>49</v>
      </c>
      <c r="E437">
        <v>2</v>
      </c>
      <c r="F437" t="s">
        <v>105</v>
      </c>
      <c r="G437">
        <v>2.4</v>
      </c>
      <c r="H437" t="s">
        <v>430</v>
      </c>
      <c r="I437" t="s">
        <v>431</v>
      </c>
      <c r="J437" t="s">
        <v>432</v>
      </c>
      <c r="K437" t="s">
        <v>162</v>
      </c>
      <c r="L437" t="s">
        <v>163</v>
      </c>
      <c r="M437" t="s">
        <v>164</v>
      </c>
      <c r="N437" t="s">
        <v>166</v>
      </c>
      <c r="O437">
        <v>0</v>
      </c>
      <c r="P437" t="s">
        <v>167</v>
      </c>
      <c r="Q437">
        <v>37</v>
      </c>
      <c r="R437" t="s">
        <v>434</v>
      </c>
      <c r="S437" t="s">
        <v>433</v>
      </c>
      <c r="T437" t="s">
        <v>435</v>
      </c>
      <c r="U437">
        <v>3000</v>
      </c>
      <c r="V437" t="s">
        <v>51</v>
      </c>
      <c r="W437">
        <v>3800</v>
      </c>
      <c r="X437" t="s">
        <v>290</v>
      </c>
      <c r="Y437">
        <v>3820</v>
      </c>
      <c r="Z437" t="s">
        <v>51</v>
      </c>
      <c r="AA437">
        <v>3821</v>
      </c>
      <c r="AB437" t="s">
        <v>291</v>
      </c>
      <c r="AC437">
        <v>22</v>
      </c>
      <c r="AD437" t="s">
        <v>437</v>
      </c>
      <c r="AE437" s="1">
        <v>1369040</v>
      </c>
      <c r="AF437" s="1">
        <v>600000</v>
      </c>
      <c r="AG437" s="1">
        <v>1368567.99</v>
      </c>
      <c r="AH437" s="1">
        <v>1368567.99</v>
      </c>
      <c r="AI437" s="1">
        <v>1140473.33</v>
      </c>
      <c r="AJ437" s="1">
        <v>1140473.33</v>
      </c>
      <c r="AK437" s="1">
        <v>1140473.33</v>
      </c>
      <c r="AL437" s="1">
        <f t="shared" si="32"/>
        <v>472.01000000000931</v>
      </c>
      <c r="AM437" s="1"/>
      <c r="AN437" s="1"/>
      <c r="AO437" s="1">
        <f t="shared" si="30"/>
        <v>0</v>
      </c>
      <c r="AP437" s="1">
        <f t="shared" si="31"/>
        <v>1369040</v>
      </c>
      <c r="AQ437" s="1">
        <f t="shared" si="29"/>
        <v>472.01000000000931</v>
      </c>
    </row>
    <row r="438" spans="1:43" x14ac:dyDescent="0.35">
      <c r="A438" t="s">
        <v>235</v>
      </c>
      <c r="B438" t="s">
        <v>240</v>
      </c>
      <c r="C438" t="s">
        <v>40</v>
      </c>
      <c r="D438" t="s">
        <v>49</v>
      </c>
      <c r="E438">
        <v>2</v>
      </c>
      <c r="F438" t="s">
        <v>105</v>
      </c>
      <c r="G438">
        <v>2.7</v>
      </c>
      <c r="H438" t="s">
        <v>160</v>
      </c>
      <c r="I438" t="s">
        <v>161</v>
      </c>
      <c r="J438" t="s">
        <v>160</v>
      </c>
      <c r="K438" t="s">
        <v>451</v>
      </c>
      <c r="L438" t="s">
        <v>452</v>
      </c>
      <c r="M438" t="s">
        <v>164</v>
      </c>
      <c r="N438" t="s">
        <v>166</v>
      </c>
      <c r="O438">
        <v>0</v>
      </c>
      <c r="P438" t="s">
        <v>167</v>
      </c>
      <c r="Q438">
        <v>43</v>
      </c>
      <c r="R438" t="s">
        <v>491</v>
      </c>
      <c r="S438" t="s">
        <v>453</v>
      </c>
      <c r="T438" t="s">
        <v>455</v>
      </c>
      <c r="U438">
        <v>3000</v>
      </c>
      <c r="V438" t="s">
        <v>51</v>
      </c>
      <c r="W438">
        <v>3800</v>
      </c>
      <c r="X438" t="s">
        <v>290</v>
      </c>
      <c r="Y438">
        <v>3820</v>
      </c>
      <c r="Z438" t="s">
        <v>51</v>
      </c>
      <c r="AA438">
        <v>3821</v>
      </c>
      <c r="AB438" t="s">
        <v>291</v>
      </c>
      <c r="AC438">
        <v>0</v>
      </c>
      <c r="AD438" t="s">
        <v>53</v>
      </c>
      <c r="AE438" s="1">
        <v>1407780</v>
      </c>
      <c r="AF438" s="1">
        <v>75000</v>
      </c>
      <c r="AG438" s="1">
        <v>0</v>
      </c>
      <c r="AH438" s="1">
        <v>0</v>
      </c>
      <c r="AI438" s="1">
        <v>0</v>
      </c>
      <c r="AJ438" s="1">
        <v>0</v>
      </c>
      <c r="AK438" s="1">
        <v>0</v>
      </c>
      <c r="AL438" s="1">
        <f t="shared" si="32"/>
        <v>1407780</v>
      </c>
      <c r="AM438" s="1"/>
      <c r="AN438" s="1"/>
      <c r="AO438" s="1">
        <f t="shared" si="30"/>
        <v>0</v>
      </c>
      <c r="AP438" s="1">
        <f t="shared" si="31"/>
        <v>1407780</v>
      </c>
      <c r="AQ438" s="1">
        <f t="shared" si="29"/>
        <v>1407780</v>
      </c>
    </row>
    <row r="439" spans="1:43" x14ac:dyDescent="0.35">
      <c r="A439" t="s">
        <v>235</v>
      </c>
      <c r="B439" t="s">
        <v>240</v>
      </c>
      <c r="C439" t="s">
        <v>40</v>
      </c>
      <c r="D439" t="s">
        <v>49</v>
      </c>
      <c r="E439">
        <v>2</v>
      </c>
      <c r="F439" t="s">
        <v>105</v>
      </c>
      <c r="G439">
        <v>2.7</v>
      </c>
      <c r="H439" t="s">
        <v>160</v>
      </c>
      <c r="I439" t="s">
        <v>161</v>
      </c>
      <c r="J439" t="s">
        <v>160</v>
      </c>
      <c r="K439" t="s">
        <v>451</v>
      </c>
      <c r="L439" t="s">
        <v>452</v>
      </c>
      <c r="M439" t="s">
        <v>164</v>
      </c>
      <c r="N439" t="s">
        <v>166</v>
      </c>
      <c r="O439">
        <v>0</v>
      </c>
      <c r="P439" t="s">
        <v>167</v>
      </c>
      <c r="Q439">
        <v>57</v>
      </c>
      <c r="R439" t="s">
        <v>495</v>
      </c>
      <c r="S439" t="s">
        <v>453</v>
      </c>
      <c r="T439" t="s">
        <v>455</v>
      </c>
      <c r="U439">
        <v>3000</v>
      </c>
      <c r="V439" t="s">
        <v>51</v>
      </c>
      <c r="W439">
        <v>3800</v>
      </c>
      <c r="X439" t="s">
        <v>290</v>
      </c>
      <c r="Y439">
        <v>3820</v>
      </c>
      <c r="Z439" t="s">
        <v>51</v>
      </c>
      <c r="AA439">
        <v>3821</v>
      </c>
      <c r="AB439" t="s">
        <v>291</v>
      </c>
      <c r="AC439">
        <v>0</v>
      </c>
      <c r="AD439" t="s">
        <v>53</v>
      </c>
      <c r="AE439" s="1">
        <v>250000</v>
      </c>
      <c r="AF439" s="1">
        <v>0</v>
      </c>
      <c r="AG439" s="1">
        <v>0</v>
      </c>
      <c r="AH439" s="1">
        <v>0</v>
      </c>
      <c r="AI439" s="1">
        <v>0</v>
      </c>
      <c r="AJ439" s="1">
        <v>0</v>
      </c>
      <c r="AK439" s="1">
        <v>0</v>
      </c>
      <c r="AL439" s="1">
        <f t="shared" si="32"/>
        <v>250000</v>
      </c>
      <c r="AM439" s="1"/>
      <c r="AN439" s="1"/>
      <c r="AO439" s="1">
        <f t="shared" si="30"/>
        <v>0</v>
      </c>
      <c r="AP439" s="1">
        <f t="shared" si="31"/>
        <v>250000</v>
      </c>
      <c r="AQ439" s="1">
        <f t="shared" si="29"/>
        <v>250000</v>
      </c>
    </row>
    <row r="440" spans="1:43" x14ac:dyDescent="0.35">
      <c r="A440" t="s">
        <v>235</v>
      </c>
      <c r="B440" t="s">
        <v>240</v>
      </c>
      <c r="C440" t="s">
        <v>40</v>
      </c>
      <c r="D440" t="s">
        <v>49</v>
      </c>
      <c r="E440">
        <v>2</v>
      </c>
      <c r="F440" t="s">
        <v>105</v>
      </c>
      <c r="G440">
        <v>2.7</v>
      </c>
      <c r="H440" t="s">
        <v>160</v>
      </c>
      <c r="I440" t="s">
        <v>161</v>
      </c>
      <c r="J440" t="s">
        <v>160</v>
      </c>
      <c r="K440" t="s">
        <v>162</v>
      </c>
      <c r="L440" t="s">
        <v>163</v>
      </c>
      <c r="M440" t="s">
        <v>164</v>
      </c>
      <c r="N440" t="s">
        <v>166</v>
      </c>
      <c r="O440">
        <v>0</v>
      </c>
      <c r="P440" t="s">
        <v>167</v>
      </c>
      <c r="Q440">
        <v>36</v>
      </c>
      <c r="R440" t="s">
        <v>497</v>
      </c>
      <c r="S440" t="s">
        <v>496</v>
      </c>
      <c r="T440" t="s">
        <v>498</v>
      </c>
      <c r="U440">
        <v>3000</v>
      </c>
      <c r="V440" t="s">
        <v>51</v>
      </c>
      <c r="W440">
        <v>3800</v>
      </c>
      <c r="X440" t="s">
        <v>290</v>
      </c>
      <c r="Y440">
        <v>3820</v>
      </c>
      <c r="Z440" t="s">
        <v>51</v>
      </c>
      <c r="AA440">
        <v>3821</v>
      </c>
      <c r="AB440" t="s">
        <v>291</v>
      </c>
      <c r="AC440">
        <v>0</v>
      </c>
      <c r="AD440" t="s">
        <v>53</v>
      </c>
      <c r="AE440" s="1">
        <v>2859091.31</v>
      </c>
      <c r="AF440" s="1">
        <v>2800000</v>
      </c>
      <c r="AG440" s="1">
        <v>2824661.48</v>
      </c>
      <c r="AH440" s="1">
        <v>2728320</v>
      </c>
      <c r="AI440" s="1">
        <v>0</v>
      </c>
      <c r="AJ440" s="1">
        <v>0</v>
      </c>
      <c r="AK440" s="1">
        <v>0</v>
      </c>
      <c r="AL440" s="1">
        <f t="shared" si="32"/>
        <v>34429.830000000075</v>
      </c>
      <c r="AM440" s="1"/>
      <c r="AN440" s="1"/>
      <c r="AO440" s="1">
        <f t="shared" si="30"/>
        <v>0</v>
      </c>
      <c r="AP440" s="1">
        <f t="shared" si="31"/>
        <v>2859091.31</v>
      </c>
      <c r="AQ440" s="1">
        <f t="shared" si="29"/>
        <v>34429.830000000075</v>
      </c>
    </row>
    <row r="441" spans="1:43" x14ac:dyDescent="0.35">
      <c r="A441" t="s">
        <v>235</v>
      </c>
      <c r="B441" t="s">
        <v>240</v>
      </c>
      <c r="C441" t="s">
        <v>40</v>
      </c>
      <c r="D441" t="s">
        <v>49</v>
      </c>
      <c r="E441">
        <v>2</v>
      </c>
      <c r="F441" t="s">
        <v>105</v>
      </c>
      <c r="G441">
        <v>2.7</v>
      </c>
      <c r="H441" t="s">
        <v>160</v>
      </c>
      <c r="I441" t="s">
        <v>161</v>
      </c>
      <c r="J441" t="s">
        <v>160</v>
      </c>
      <c r="K441" t="s">
        <v>162</v>
      </c>
      <c r="L441" t="s">
        <v>163</v>
      </c>
      <c r="M441" t="s">
        <v>164</v>
      </c>
      <c r="N441" t="s">
        <v>166</v>
      </c>
      <c r="O441">
        <v>0</v>
      </c>
      <c r="P441" t="s">
        <v>167</v>
      </c>
      <c r="Q441">
        <v>38</v>
      </c>
      <c r="R441" t="s">
        <v>501</v>
      </c>
      <c r="S441" t="s">
        <v>500</v>
      </c>
      <c r="T441" t="s">
        <v>502</v>
      </c>
      <c r="U441">
        <v>3000</v>
      </c>
      <c r="V441" t="s">
        <v>51</v>
      </c>
      <c r="W441">
        <v>3800</v>
      </c>
      <c r="X441" t="s">
        <v>290</v>
      </c>
      <c r="Y441">
        <v>3820</v>
      </c>
      <c r="Z441" t="s">
        <v>51</v>
      </c>
      <c r="AA441">
        <v>3821</v>
      </c>
      <c r="AB441" t="s">
        <v>291</v>
      </c>
      <c r="AC441">
        <v>0</v>
      </c>
      <c r="AD441" t="s">
        <v>53</v>
      </c>
      <c r="AE441" s="1">
        <v>4000000</v>
      </c>
      <c r="AF441" s="1">
        <v>4000000</v>
      </c>
      <c r="AG441" s="1">
        <v>3997360</v>
      </c>
      <c r="AH441" s="1">
        <v>3997360</v>
      </c>
      <c r="AI441" s="1">
        <v>3997360</v>
      </c>
      <c r="AJ441" s="1">
        <v>3997360</v>
      </c>
      <c r="AK441" s="1">
        <v>3997360</v>
      </c>
      <c r="AL441" s="1">
        <f t="shared" si="32"/>
        <v>2640</v>
      </c>
      <c r="AM441" s="1"/>
      <c r="AN441" s="1"/>
      <c r="AO441" s="1">
        <f t="shared" si="30"/>
        <v>0</v>
      </c>
      <c r="AP441" s="1">
        <f t="shared" si="31"/>
        <v>4000000</v>
      </c>
      <c r="AQ441" s="1">
        <f t="shared" si="29"/>
        <v>2640</v>
      </c>
    </row>
    <row r="442" spans="1:43" x14ac:dyDescent="0.35">
      <c r="A442" t="s">
        <v>235</v>
      </c>
      <c r="B442" t="s">
        <v>240</v>
      </c>
      <c r="C442" t="s">
        <v>40</v>
      </c>
      <c r="D442" t="s">
        <v>49</v>
      </c>
      <c r="E442">
        <v>3</v>
      </c>
      <c r="F442" t="s">
        <v>174</v>
      </c>
      <c r="G442">
        <v>3.1</v>
      </c>
      <c r="H442" t="s">
        <v>527</v>
      </c>
      <c r="I442" t="s">
        <v>528</v>
      </c>
      <c r="J442" t="s">
        <v>529</v>
      </c>
      <c r="K442" t="s">
        <v>68</v>
      </c>
      <c r="L442" t="s">
        <v>69</v>
      </c>
      <c r="M442" t="s">
        <v>530</v>
      </c>
      <c r="N442" t="s">
        <v>532</v>
      </c>
      <c r="O442">
        <v>7</v>
      </c>
      <c r="P442" t="s">
        <v>533</v>
      </c>
      <c r="Q442">
        <v>50</v>
      </c>
      <c r="R442" t="s">
        <v>534</v>
      </c>
      <c r="S442" t="s">
        <v>531</v>
      </c>
      <c r="T442" t="s">
        <v>399</v>
      </c>
      <c r="U442">
        <v>3000</v>
      </c>
      <c r="V442" t="s">
        <v>51</v>
      </c>
      <c r="W442">
        <v>3800</v>
      </c>
      <c r="X442" t="s">
        <v>290</v>
      </c>
      <c r="Y442">
        <v>3820</v>
      </c>
      <c r="Z442" t="s">
        <v>51</v>
      </c>
      <c r="AA442">
        <v>3821</v>
      </c>
      <c r="AB442" t="s">
        <v>291</v>
      </c>
      <c r="AC442">
        <v>0</v>
      </c>
      <c r="AD442" t="s">
        <v>53</v>
      </c>
      <c r="AE442" s="1">
        <v>273432</v>
      </c>
      <c r="AF442" s="1">
        <v>49990.2</v>
      </c>
      <c r="AG442" s="1">
        <v>0</v>
      </c>
      <c r="AH442" s="1">
        <v>0</v>
      </c>
      <c r="AI442" s="1">
        <v>0</v>
      </c>
      <c r="AJ442" s="1">
        <v>0</v>
      </c>
      <c r="AK442" s="1">
        <v>0</v>
      </c>
      <c r="AL442" s="1">
        <f t="shared" si="32"/>
        <v>273432</v>
      </c>
      <c r="AM442" s="1"/>
      <c r="AN442" s="1"/>
      <c r="AO442" s="1">
        <f t="shared" si="30"/>
        <v>0</v>
      </c>
      <c r="AP442" s="1">
        <f t="shared" si="31"/>
        <v>273432</v>
      </c>
      <c r="AQ442" s="1">
        <f t="shared" si="29"/>
        <v>273432</v>
      </c>
    </row>
    <row r="443" spans="1:43" x14ac:dyDescent="0.35">
      <c r="A443" t="s">
        <v>235</v>
      </c>
      <c r="B443" t="s">
        <v>240</v>
      </c>
      <c r="C443" t="s">
        <v>40</v>
      </c>
      <c r="D443" t="s">
        <v>49</v>
      </c>
      <c r="E443">
        <v>3</v>
      </c>
      <c r="F443" t="s">
        <v>174</v>
      </c>
      <c r="G443">
        <v>3.1</v>
      </c>
      <c r="H443" t="s">
        <v>527</v>
      </c>
      <c r="I443" t="s">
        <v>528</v>
      </c>
      <c r="J443" t="s">
        <v>529</v>
      </c>
      <c r="K443" t="s">
        <v>68</v>
      </c>
      <c r="L443" t="s">
        <v>69</v>
      </c>
      <c r="M443" t="s">
        <v>530</v>
      </c>
      <c r="N443" t="s">
        <v>532</v>
      </c>
      <c r="O443">
        <v>7</v>
      </c>
      <c r="P443" t="s">
        <v>533</v>
      </c>
      <c r="Q443">
        <v>50</v>
      </c>
      <c r="R443" t="s">
        <v>534</v>
      </c>
      <c r="S443" t="s">
        <v>531</v>
      </c>
      <c r="T443" t="s">
        <v>399</v>
      </c>
      <c r="U443">
        <v>3000</v>
      </c>
      <c r="V443" t="s">
        <v>51</v>
      </c>
      <c r="W443">
        <v>3800</v>
      </c>
      <c r="X443" t="s">
        <v>290</v>
      </c>
      <c r="Y443">
        <v>3820</v>
      </c>
      <c r="Z443" t="s">
        <v>51</v>
      </c>
      <c r="AA443">
        <v>3821</v>
      </c>
      <c r="AB443" t="s">
        <v>291</v>
      </c>
      <c r="AC443">
        <v>19</v>
      </c>
      <c r="AD443" t="s">
        <v>535</v>
      </c>
      <c r="AE443" s="1">
        <v>270000</v>
      </c>
      <c r="AF443" s="1">
        <v>300009.8</v>
      </c>
      <c r="AG443" s="1">
        <v>270000</v>
      </c>
      <c r="AH443" s="1">
        <v>0</v>
      </c>
      <c r="AI443" s="1">
        <v>0</v>
      </c>
      <c r="AJ443" s="1">
        <v>0</v>
      </c>
      <c r="AK443" s="1">
        <v>0</v>
      </c>
      <c r="AL443" s="1">
        <f t="shared" si="32"/>
        <v>0</v>
      </c>
      <c r="AM443" s="1"/>
      <c r="AN443" s="1"/>
      <c r="AO443" s="1">
        <f t="shared" si="30"/>
        <v>0</v>
      </c>
      <c r="AP443" s="1">
        <f t="shared" si="31"/>
        <v>270000</v>
      </c>
      <c r="AQ443" s="1">
        <f t="shared" si="29"/>
        <v>0</v>
      </c>
    </row>
    <row r="444" spans="1:43" x14ac:dyDescent="0.35">
      <c r="A444" t="s">
        <v>235</v>
      </c>
      <c r="B444" t="s">
        <v>240</v>
      </c>
      <c r="C444" t="s">
        <v>40</v>
      </c>
      <c r="D444" t="s">
        <v>49</v>
      </c>
      <c r="E444">
        <v>3</v>
      </c>
      <c r="F444" t="s">
        <v>174</v>
      </c>
      <c r="G444">
        <v>3.2</v>
      </c>
      <c r="H444" t="s">
        <v>544</v>
      </c>
      <c r="I444" t="s">
        <v>545</v>
      </c>
      <c r="J444" t="s">
        <v>546</v>
      </c>
      <c r="K444" t="s">
        <v>451</v>
      </c>
      <c r="L444" t="s">
        <v>452</v>
      </c>
      <c r="M444" t="s">
        <v>530</v>
      </c>
      <c r="N444" t="s">
        <v>532</v>
      </c>
      <c r="O444">
        <v>7</v>
      </c>
      <c r="P444" t="s">
        <v>533</v>
      </c>
      <c r="Q444">
        <v>51</v>
      </c>
      <c r="R444" t="s">
        <v>548</v>
      </c>
      <c r="S444" t="s">
        <v>547</v>
      </c>
      <c r="T444" t="s">
        <v>549</v>
      </c>
      <c r="U444">
        <v>3000</v>
      </c>
      <c r="V444" t="s">
        <v>51</v>
      </c>
      <c r="W444">
        <v>3800</v>
      </c>
      <c r="X444" t="s">
        <v>290</v>
      </c>
      <c r="Y444">
        <v>3820</v>
      </c>
      <c r="Z444" t="s">
        <v>51</v>
      </c>
      <c r="AA444">
        <v>3821</v>
      </c>
      <c r="AB444" t="s">
        <v>291</v>
      </c>
      <c r="AC444">
        <v>16</v>
      </c>
      <c r="AD444" t="s">
        <v>553</v>
      </c>
      <c r="AE444" s="1">
        <v>498500</v>
      </c>
      <c r="AF444" s="1">
        <v>500000</v>
      </c>
      <c r="AG444" s="1">
        <v>498499.99</v>
      </c>
      <c r="AH444" s="1">
        <v>498499.99</v>
      </c>
      <c r="AI444" s="1">
        <v>498499.99</v>
      </c>
      <c r="AJ444" s="1">
        <v>0</v>
      </c>
      <c r="AK444" s="1">
        <v>0</v>
      </c>
      <c r="AL444" s="1">
        <f t="shared" si="32"/>
        <v>1.0000000009313226E-2</v>
      </c>
      <c r="AM444" s="1"/>
      <c r="AN444" s="1"/>
      <c r="AO444" s="1">
        <f t="shared" si="30"/>
        <v>0</v>
      </c>
      <c r="AP444" s="1">
        <f t="shared" si="31"/>
        <v>498500</v>
      </c>
      <c r="AQ444" s="1">
        <f t="shared" si="29"/>
        <v>1.0000000009313226E-2</v>
      </c>
    </row>
    <row r="445" spans="1:43" x14ac:dyDescent="0.35">
      <c r="A445" t="s">
        <v>235</v>
      </c>
      <c r="B445" t="s">
        <v>240</v>
      </c>
      <c r="C445" t="s">
        <v>40</v>
      </c>
      <c r="D445" t="s">
        <v>49</v>
      </c>
      <c r="E445">
        <v>3</v>
      </c>
      <c r="F445" t="s">
        <v>174</v>
      </c>
      <c r="G445">
        <v>3.7</v>
      </c>
      <c r="H445" t="s">
        <v>560</v>
      </c>
      <c r="I445" t="s">
        <v>561</v>
      </c>
      <c r="J445" t="s">
        <v>560</v>
      </c>
      <c r="K445" t="s">
        <v>68</v>
      </c>
      <c r="L445" t="s">
        <v>69</v>
      </c>
      <c r="M445" t="s">
        <v>530</v>
      </c>
      <c r="N445" t="s">
        <v>532</v>
      </c>
      <c r="O445">
        <v>7</v>
      </c>
      <c r="P445" t="s">
        <v>533</v>
      </c>
      <c r="Q445">
        <v>53</v>
      </c>
      <c r="R445" t="s">
        <v>564</v>
      </c>
      <c r="S445" t="s">
        <v>562</v>
      </c>
      <c r="T445" t="s">
        <v>565</v>
      </c>
      <c r="U445">
        <v>3000</v>
      </c>
      <c r="V445" t="s">
        <v>51</v>
      </c>
      <c r="W445">
        <v>3800</v>
      </c>
      <c r="X445" t="s">
        <v>290</v>
      </c>
      <c r="Y445">
        <v>3820</v>
      </c>
      <c r="Z445" t="s">
        <v>51</v>
      </c>
      <c r="AA445">
        <v>3821</v>
      </c>
      <c r="AB445" t="s">
        <v>291</v>
      </c>
      <c r="AC445">
        <v>15</v>
      </c>
      <c r="AD445" t="s">
        <v>569</v>
      </c>
      <c r="AE445" s="1">
        <v>481400</v>
      </c>
      <c r="AF445" s="1">
        <v>750000</v>
      </c>
      <c r="AG445" s="1">
        <v>481400</v>
      </c>
      <c r="AH445" s="1">
        <v>481400</v>
      </c>
      <c r="AI445" s="1">
        <v>481400</v>
      </c>
      <c r="AJ445" s="1">
        <v>481400</v>
      </c>
      <c r="AK445" s="1">
        <v>481400</v>
      </c>
      <c r="AL445" s="1">
        <f t="shared" si="32"/>
        <v>0</v>
      </c>
      <c r="AM445" s="1"/>
      <c r="AN445" s="1"/>
      <c r="AO445" s="1">
        <f t="shared" si="30"/>
        <v>0</v>
      </c>
      <c r="AP445" s="1">
        <f t="shared" si="31"/>
        <v>481400</v>
      </c>
      <c r="AQ445" s="1">
        <f t="shared" si="29"/>
        <v>0</v>
      </c>
    </row>
    <row r="446" spans="1:43" x14ac:dyDescent="0.35">
      <c r="A446" t="s">
        <v>235</v>
      </c>
      <c r="B446" t="s">
        <v>240</v>
      </c>
      <c r="C446" t="s">
        <v>40</v>
      </c>
      <c r="D446" t="s">
        <v>49</v>
      </c>
      <c r="E446">
        <v>3</v>
      </c>
      <c r="F446" t="s">
        <v>174</v>
      </c>
      <c r="G446">
        <v>3.7</v>
      </c>
      <c r="H446" t="s">
        <v>560</v>
      </c>
      <c r="I446" t="s">
        <v>561</v>
      </c>
      <c r="J446" t="s">
        <v>560</v>
      </c>
      <c r="K446" t="s">
        <v>68</v>
      </c>
      <c r="L446" t="s">
        <v>69</v>
      </c>
      <c r="M446" t="s">
        <v>530</v>
      </c>
      <c r="N446" t="s">
        <v>532</v>
      </c>
      <c r="O446">
        <v>7</v>
      </c>
      <c r="P446" t="s">
        <v>533</v>
      </c>
      <c r="Q446">
        <v>53</v>
      </c>
      <c r="R446" t="s">
        <v>564</v>
      </c>
      <c r="S446" t="s">
        <v>562</v>
      </c>
      <c r="T446" t="s">
        <v>565</v>
      </c>
      <c r="U446">
        <v>3000</v>
      </c>
      <c r="V446" t="s">
        <v>51</v>
      </c>
      <c r="W446">
        <v>3800</v>
      </c>
      <c r="X446" t="s">
        <v>290</v>
      </c>
      <c r="Y446">
        <v>3820</v>
      </c>
      <c r="Z446" t="s">
        <v>51</v>
      </c>
      <c r="AA446">
        <v>3821</v>
      </c>
      <c r="AB446" t="s">
        <v>291</v>
      </c>
      <c r="AC446">
        <v>17</v>
      </c>
      <c r="AD446" t="s">
        <v>570</v>
      </c>
      <c r="AE446" s="1">
        <v>240001</v>
      </c>
      <c r="AF446" s="1">
        <v>250009.68</v>
      </c>
      <c r="AG446" s="1">
        <v>240000.01</v>
      </c>
      <c r="AH446" s="1">
        <v>240000.01</v>
      </c>
      <c r="AI446" s="1">
        <v>240000.01</v>
      </c>
      <c r="AJ446" s="1">
        <v>0</v>
      </c>
      <c r="AK446" s="1">
        <v>0</v>
      </c>
      <c r="AL446" s="1">
        <f t="shared" si="32"/>
        <v>0.98999999999068677</v>
      </c>
      <c r="AM446" s="1"/>
      <c r="AN446" s="1"/>
      <c r="AO446" s="1">
        <f t="shared" si="30"/>
        <v>0</v>
      </c>
      <c r="AP446" s="1">
        <f t="shared" si="31"/>
        <v>240001</v>
      </c>
      <c r="AQ446" s="1">
        <f t="shared" si="29"/>
        <v>0.98999999999068677</v>
      </c>
    </row>
    <row r="447" spans="1:43" x14ac:dyDescent="0.35">
      <c r="A447" t="s">
        <v>235</v>
      </c>
      <c r="B447" t="s">
        <v>240</v>
      </c>
      <c r="C447" t="s">
        <v>40</v>
      </c>
      <c r="D447" t="s">
        <v>49</v>
      </c>
      <c r="E447">
        <v>3</v>
      </c>
      <c r="F447" t="s">
        <v>174</v>
      </c>
      <c r="G447">
        <v>3.7</v>
      </c>
      <c r="H447" t="s">
        <v>560</v>
      </c>
      <c r="I447" t="s">
        <v>561</v>
      </c>
      <c r="J447" t="s">
        <v>560</v>
      </c>
      <c r="K447" t="s">
        <v>68</v>
      </c>
      <c r="L447" t="s">
        <v>69</v>
      </c>
      <c r="M447" t="s">
        <v>530</v>
      </c>
      <c r="N447" t="s">
        <v>532</v>
      </c>
      <c r="O447">
        <v>7</v>
      </c>
      <c r="P447" t="s">
        <v>533</v>
      </c>
      <c r="Q447">
        <v>53</v>
      </c>
      <c r="R447" t="s">
        <v>564</v>
      </c>
      <c r="S447" t="s">
        <v>562</v>
      </c>
      <c r="T447" t="s">
        <v>565</v>
      </c>
      <c r="U447">
        <v>3000</v>
      </c>
      <c r="V447" t="s">
        <v>51</v>
      </c>
      <c r="W447">
        <v>3800</v>
      </c>
      <c r="X447" t="s">
        <v>290</v>
      </c>
      <c r="Y447">
        <v>3820</v>
      </c>
      <c r="Z447" t="s">
        <v>51</v>
      </c>
      <c r="AA447">
        <v>3821</v>
      </c>
      <c r="AB447" t="s">
        <v>291</v>
      </c>
      <c r="AC447">
        <v>18</v>
      </c>
      <c r="AD447" t="s">
        <v>571</v>
      </c>
      <c r="AE447" s="1">
        <v>0</v>
      </c>
      <c r="AF447" s="1">
        <v>199990.32</v>
      </c>
      <c r="AG447" s="1">
        <v>0</v>
      </c>
      <c r="AH447" s="1">
        <v>0</v>
      </c>
      <c r="AI447" s="1">
        <v>0</v>
      </c>
      <c r="AJ447" s="1">
        <v>0</v>
      </c>
      <c r="AK447" s="1">
        <v>0</v>
      </c>
      <c r="AL447" s="1">
        <f t="shared" si="32"/>
        <v>0</v>
      </c>
      <c r="AM447" s="1"/>
      <c r="AN447" s="1"/>
      <c r="AO447" s="1">
        <f t="shared" si="30"/>
        <v>0</v>
      </c>
      <c r="AP447" s="1">
        <f t="shared" si="31"/>
        <v>0</v>
      </c>
      <c r="AQ447" s="1">
        <f t="shared" si="29"/>
        <v>0</v>
      </c>
    </row>
    <row r="448" spans="1:43" x14ac:dyDescent="0.35">
      <c r="A448" t="s">
        <v>235</v>
      </c>
      <c r="B448" t="s">
        <v>240</v>
      </c>
      <c r="C448" t="s">
        <v>40</v>
      </c>
      <c r="D448" t="s">
        <v>49</v>
      </c>
      <c r="E448">
        <v>3</v>
      </c>
      <c r="F448" t="s">
        <v>174</v>
      </c>
      <c r="G448">
        <v>3.7</v>
      </c>
      <c r="H448" t="s">
        <v>560</v>
      </c>
      <c r="I448" t="s">
        <v>561</v>
      </c>
      <c r="J448" t="s">
        <v>560</v>
      </c>
      <c r="K448" t="s">
        <v>68</v>
      </c>
      <c r="L448" t="s">
        <v>69</v>
      </c>
      <c r="M448" t="s">
        <v>530</v>
      </c>
      <c r="N448" t="s">
        <v>532</v>
      </c>
      <c r="O448">
        <v>7</v>
      </c>
      <c r="P448" t="s">
        <v>533</v>
      </c>
      <c r="Q448">
        <v>53</v>
      </c>
      <c r="R448" t="s">
        <v>564</v>
      </c>
      <c r="S448" t="s">
        <v>562</v>
      </c>
      <c r="T448" t="s">
        <v>565</v>
      </c>
      <c r="U448">
        <v>3000</v>
      </c>
      <c r="V448" t="s">
        <v>51</v>
      </c>
      <c r="W448">
        <v>3800</v>
      </c>
      <c r="X448" t="s">
        <v>290</v>
      </c>
      <c r="Y448">
        <v>3820</v>
      </c>
      <c r="Z448" t="s">
        <v>51</v>
      </c>
      <c r="AA448">
        <v>3821</v>
      </c>
      <c r="AB448" t="s">
        <v>291</v>
      </c>
      <c r="AC448">
        <v>20</v>
      </c>
      <c r="AD448" t="s">
        <v>572</v>
      </c>
      <c r="AE448" s="1">
        <v>494800</v>
      </c>
      <c r="AF448" s="1">
        <v>300000</v>
      </c>
      <c r="AG448" s="1">
        <v>494799.16</v>
      </c>
      <c r="AH448" s="1">
        <v>494799.16</v>
      </c>
      <c r="AI448" s="1">
        <v>494799.16</v>
      </c>
      <c r="AJ448" s="1">
        <v>0</v>
      </c>
      <c r="AK448" s="1">
        <v>0</v>
      </c>
      <c r="AL448" s="1">
        <f t="shared" si="32"/>
        <v>0.84000000002561137</v>
      </c>
      <c r="AM448" s="1"/>
      <c r="AN448" s="1"/>
      <c r="AO448" s="1">
        <f t="shared" si="30"/>
        <v>0</v>
      </c>
      <c r="AP448" s="1">
        <f t="shared" si="31"/>
        <v>494800</v>
      </c>
      <c r="AQ448" s="1">
        <f t="shared" si="29"/>
        <v>0.84000000002561137</v>
      </c>
    </row>
    <row r="449" spans="1:43" x14ac:dyDescent="0.35">
      <c r="A449" t="s">
        <v>235</v>
      </c>
      <c r="B449" t="s">
        <v>240</v>
      </c>
      <c r="C449" t="s">
        <v>40</v>
      </c>
      <c r="D449" t="s">
        <v>49</v>
      </c>
      <c r="E449">
        <v>3</v>
      </c>
      <c r="F449" t="s">
        <v>174</v>
      </c>
      <c r="G449">
        <v>3.7</v>
      </c>
      <c r="H449" t="s">
        <v>560</v>
      </c>
      <c r="I449" t="s">
        <v>561</v>
      </c>
      <c r="J449" t="s">
        <v>560</v>
      </c>
      <c r="K449" t="s">
        <v>68</v>
      </c>
      <c r="L449" t="s">
        <v>69</v>
      </c>
      <c r="M449" t="s">
        <v>530</v>
      </c>
      <c r="N449" t="s">
        <v>532</v>
      </c>
      <c r="O449">
        <v>7</v>
      </c>
      <c r="P449" t="s">
        <v>533</v>
      </c>
      <c r="Q449">
        <v>53</v>
      </c>
      <c r="R449" t="s">
        <v>564</v>
      </c>
      <c r="S449" t="s">
        <v>562</v>
      </c>
      <c r="T449" t="s">
        <v>565</v>
      </c>
      <c r="U449">
        <v>3000</v>
      </c>
      <c r="V449" t="s">
        <v>51</v>
      </c>
      <c r="W449">
        <v>3800</v>
      </c>
      <c r="X449" t="s">
        <v>290</v>
      </c>
      <c r="Y449">
        <v>3820</v>
      </c>
      <c r="Z449" t="s">
        <v>51</v>
      </c>
      <c r="AA449">
        <v>3821</v>
      </c>
      <c r="AB449" t="s">
        <v>291</v>
      </c>
      <c r="AC449">
        <v>29</v>
      </c>
      <c r="AD449" t="s">
        <v>573</v>
      </c>
      <c r="AE449" s="1">
        <v>195361</v>
      </c>
      <c r="AF449" s="1">
        <v>199990.32</v>
      </c>
      <c r="AG449" s="1">
        <v>195360.99</v>
      </c>
      <c r="AH449" s="1">
        <v>195360.99</v>
      </c>
      <c r="AI449" s="1">
        <v>195360.99</v>
      </c>
      <c r="AJ449" s="1">
        <v>195360.99</v>
      </c>
      <c r="AK449" s="1">
        <v>195360.99</v>
      </c>
      <c r="AL449" s="1">
        <f t="shared" si="32"/>
        <v>1.0000000009313226E-2</v>
      </c>
      <c r="AM449" s="1"/>
      <c r="AN449" s="1"/>
      <c r="AO449" s="1">
        <f t="shared" si="30"/>
        <v>0</v>
      </c>
      <c r="AP449" s="1">
        <f t="shared" si="31"/>
        <v>195361</v>
      </c>
      <c r="AQ449" s="1">
        <f t="shared" si="29"/>
        <v>1.0000000009313226E-2</v>
      </c>
    </row>
    <row r="450" spans="1:43" x14ac:dyDescent="0.35">
      <c r="A450" t="s">
        <v>235</v>
      </c>
      <c r="B450" t="s">
        <v>240</v>
      </c>
      <c r="C450" t="s">
        <v>40</v>
      </c>
      <c r="D450" t="s">
        <v>49</v>
      </c>
      <c r="E450">
        <v>3</v>
      </c>
      <c r="F450" t="s">
        <v>174</v>
      </c>
      <c r="G450">
        <v>3.7</v>
      </c>
      <c r="H450" t="s">
        <v>560</v>
      </c>
      <c r="I450" t="s">
        <v>561</v>
      </c>
      <c r="J450" t="s">
        <v>560</v>
      </c>
      <c r="K450" t="s">
        <v>68</v>
      </c>
      <c r="L450" t="s">
        <v>69</v>
      </c>
      <c r="M450" t="s">
        <v>530</v>
      </c>
      <c r="N450" t="s">
        <v>532</v>
      </c>
      <c r="O450">
        <v>7</v>
      </c>
      <c r="P450" t="s">
        <v>533</v>
      </c>
      <c r="Q450">
        <v>53</v>
      </c>
      <c r="R450" t="s">
        <v>564</v>
      </c>
      <c r="S450" t="s">
        <v>562</v>
      </c>
      <c r="T450" t="s">
        <v>565</v>
      </c>
      <c r="U450">
        <v>3000</v>
      </c>
      <c r="V450" t="s">
        <v>51</v>
      </c>
      <c r="W450">
        <v>3800</v>
      </c>
      <c r="X450" t="s">
        <v>290</v>
      </c>
      <c r="Y450">
        <v>3820</v>
      </c>
      <c r="Z450" t="s">
        <v>51</v>
      </c>
      <c r="AA450">
        <v>3821</v>
      </c>
      <c r="AB450" t="s">
        <v>291</v>
      </c>
      <c r="AC450">
        <v>30</v>
      </c>
      <c r="AD450" t="s">
        <v>574</v>
      </c>
      <c r="AE450" s="1">
        <v>386337</v>
      </c>
      <c r="AF450" s="1">
        <v>150000</v>
      </c>
      <c r="AG450" s="1">
        <v>386280</v>
      </c>
      <c r="AH450" s="1">
        <v>0</v>
      </c>
      <c r="AI450" s="1">
        <v>0</v>
      </c>
      <c r="AJ450" s="1">
        <v>0</v>
      </c>
      <c r="AK450" s="1">
        <v>0</v>
      </c>
      <c r="AL450" s="1">
        <f t="shared" si="32"/>
        <v>57</v>
      </c>
      <c r="AM450" s="1"/>
      <c r="AN450" s="1"/>
      <c r="AO450" s="1">
        <f t="shared" si="30"/>
        <v>0</v>
      </c>
      <c r="AP450" s="1">
        <f t="shared" si="31"/>
        <v>386337</v>
      </c>
      <c r="AQ450" s="1">
        <f t="shared" ref="AQ450:AQ513" si="33">AP450-AG450</f>
        <v>57</v>
      </c>
    </row>
    <row r="451" spans="1:43" x14ac:dyDescent="0.35">
      <c r="A451" t="s">
        <v>235</v>
      </c>
      <c r="B451" t="s">
        <v>240</v>
      </c>
      <c r="C451" t="s">
        <v>40</v>
      </c>
      <c r="D451" t="s">
        <v>49</v>
      </c>
      <c r="E451">
        <v>3</v>
      </c>
      <c r="F451" t="s">
        <v>174</v>
      </c>
      <c r="G451">
        <v>3.7</v>
      </c>
      <c r="H451" t="s">
        <v>560</v>
      </c>
      <c r="I451" t="s">
        <v>561</v>
      </c>
      <c r="J451" t="s">
        <v>560</v>
      </c>
      <c r="K451" t="s">
        <v>68</v>
      </c>
      <c r="L451" t="s">
        <v>69</v>
      </c>
      <c r="M451" t="s">
        <v>530</v>
      </c>
      <c r="N451" t="s">
        <v>532</v>
      </c>
      <c r="O451">
        <v>7</v>
      </c>
      <c r="P451" t="s">
        <v>533</v>
      </c>
      <c r="Q451">
        <v>53</v>
      </c>
      <c r="R451" t="s">
        <v>564</v>
      </c>
      <c r="S451" t="s">
        <v>562</v>
      </c>
      <c r="T451" t="s">
        <v>565</v>
      </c>
      <c r="U451">
        <v>3000</v>
      </c>
      <c r="V451" t="s">
        <v>51</v>
      </c>
      <c r="W451">
        <v>3800</v>
      </c>
      <c r="X451" t="s">
        <v>290</v>
      </c>
      <c r="Y451">
        <v>3820</v>
      </c>
      <c r="Z451" t="s">
        <v>51</v>
      </c>
      <c r="AA451">
        <v>3821</v>
      </c>
      <c r="AB451" t="s">
        <v>291</v>
      </c>
      <c r="AC451">
        <v>31</v>
      </c>
      <c r="AD451" t="s">
        <v>575</v>
      </c>
      <c r="AE451" s="1">
        <v>100000</v>
      </c>
      <c r="AF451" s="1">
        <v>100009.68</v>
      </c>
      <c r="AG451" s="1">
        <v>99760</v>
      </c>
      <c r="AH451" s="1">
        <v>0</v>
      </c>
      <c r="AI451" s="1">
        <v>0</v>
      </c>
      <c r="AJ451" s="1">
        <v>0</v>
      </c>
      <c r="AK451" s="1">
        <v>0</v>
      </c>
      <c r="AL451" s="1">
        <f t="shared" si="32"/>
        <v>240</v>
      </c>
      <c r="AM451" s="1"/>
      <c r="AN451" s="1"/>
      <c r="AO451" s="1">
        <f t="shared" ref="AO451:AO514" si="34">AM451-AN451</f>
        <v>0</v>
      </c>
      <c r="AP451" s="1">
        <f t="shared" ref="AP451:AP514" si="35">AE451+AM451-AN451</f>
        <v>100000</v>
      </c>
      <c r="AQ451" s="1">
        <f t="shared" si="33"/>
        <v>240</v>
      </c>
    </row>
    <row r="452" spans="1:43" x14ac:dyDescent="0.35">
      <c r="A452" t="s">
        <v>235</v>
      </c>
      <c r="B452" t="s">
        <v>240</v>
      </c>
      <c r="C452" t="s">
        <v>40</v>
      </c>
      <c r="D452" t="s">
        <v>49</v>
      </c>
      <c r="E452">
        <v>3</v>
      </c>
      <c r="F452" t="s">
        <v>174</v>
      </c>
      <c r="G452">
        <v>3.7</v>
      </c>
      <c r="H452" t="s">
        <v>560</v>
      </c>
      <c r="I452" t="s">
        <v>561</v>
      </c>
      <c r="J452" t="s">
        <v>560</v>
      </c>
      <c r="K452" t="s">
        <v>68</v>
      </c>
      <c r="L452" t="s">
        <v>69</v>
      </c>
      <c r="M452" t="s">
        <v>530</v>
      </c>
      <c r="N452" t="s">
        <v>532</v>
      </c>
      <c r="O452">
        <v>7</v>
      </c>
      <c r="P452" t="s">
        <v>533</v>
      </c>
      <c r="Q452">
        <v>53</v>
      </c>
      <c r="R452" t="s">
        <v>564</v>
      </c>
      <c r="S452" t="s">
        <v>562</v>
      </c>
      <c r="T452" t="s">
        <v>565</v>
      </c>
      <c r="U452">
        <v>3000</v>
      </c>
      <c r="V452" t="s">
        <v>51</v>
      </c>
      <c r="W452">
        <v>3800</v>
      </c>
      <c r="X452" t="s">
        <v>290</v>
      </c>
      <c r="Y452">
        <v>3820</v>
      </c>
      <c r="Z452" t="s">
        <v>51</v>
      </c>
      <c r="AA452">
        <v>3821</v>
      </c>
      <c r="AB452" t="s">
        <v>291</v>
      </c>
      <c r="AC452">
        <v>32</v>
      </c>
      <c r="AD452" t="s">
        <v>576</v>
      </c>
      <c r="AE452" s="1">
        <v>500000</v>
      </c>
      <c r="AF452" s="1">
        <v>500000</v>
      </c>
      <c r="AG452" s="1">
        <v>499960</v>
      </c>
      <c r="AH452" s="1">
        <v>0</v>
      </c>
      <c r="AI452" s="1">
        <v>0</v>
      </c>
      <c r="AJ452" s="1">
        <v>0</v>
      </c>
      <c r="AK452" s="1">
        <v>0</v>
      </c>
      <c r="AL452" s="1">
        <f t="shared" si="32"/>
        <v>40</v>
      </c>
      <c r="AM452" s="1"/>
      <c r="AN452" s="1"/>
      <c r="AO452" s="1">
        <f t="shared" si="34"/>
        <v>0</v>
      </c>
      <c r="AP452" s="1">
        <f t="shared" si="35"/>
        <v>500000</v>
      </c>
      <c r="AQ452" s="1">
        <f t="shared" si="33"/>
        <v>40</v>
      </c>
    </row>
    <row r="453" spans="1:43" x14ac:dyDescent="0.35">
      <c r="A453" t="s">
        <v>235</v>
      </c>
      <c r="B453" t="s">
        <v>240</v>
      </c>
      <c r="C453" t="s">
        <v>40</v>
      </c>
      <c r="D453" t="s">
        <v>49</v>
      </c>
      <c r="E453">
        <v>3</v>
      </c>
      <c r="F453" t="s">
        <v>174</v>
      </c>
      <c r="G453">
        <v>3.7</v>
      </c>
      <c r="H453" t="s">
        <v>560</v>
      </c>
      <c r="I453" t="s">
        <v>561</v>
      </c>
      <c r="J453" t="s">
        <v>560</v>
      </c>
      <c r="K453" t="s">
        <v>68</v>
      </c>
      <c r="L453" t="s">
        <v>69</v>
      </c>
      <c r="M453" t="s">
        <v>530</v>
      </c>
      <c r="N453" t="s">
        <v>532</v>
      </c>
      <c r="O453">
        <v>7</v>
      </c>
      <c r="P453" t="s">
        <v>533</v>
      </c>
      <c r="Q453">
        <v>53</v>
      </c>
      <c r="R453" t="s">
        <v>564</v>
      </c>
      <c r="S453" t="s">
        <v>562</v>
      </c>
      <c r="T453" t="s">
        <v>565</v>
      </c>
      <c r="U453">
        <v>3000</v>
      </c>
      <c r="V453" t="s">
        <v>51</v>
      </c>
      <c r="W453">
        <v>3800</v>
      </c>
      <c r="X453" t="s">
        <v>290</v>
      </c>
      <c r="Y453">
        <v>3820</v>
      </c>
      <c r="Z453" t="s">
        <v>51</v>
      </c>
      <c r="AA453">
        <v>3821</v>
      </c>
      <c r="AB453" t="s">
        <v>291</v>
      </c>
      <c r="AC453">
        <v>33</v>
      </c>
      <c r="AD453" t="s">
        <v>577</v>
      </c>
      <c r="AE453" s="1">
        <v>1153601</v>
      </c>
      <c r="AF453" s="1">
        <v>1300009.68</v>
      </c>
      <c r="AG453" s="1">
        <v>1153600.28</v>
      </c>
      <c r="AH453" s="1">
        <v>1153600.28</v>
      </c>
      <c r="AI453" s="1">
        <v>810000.01</v>
      </c>
      <c r="AJ453" s="1">
        <v>0</v>
      </c>
      <c r="AK453" s="1">
        <v>0</v>
      </c>
      <c r="AL453" s="1">
        <f t="shared" si="32"/>
        <v>0.71999999997206032</v>
      </c>
      <c r="AM453" s="1"/>
      <c r="AN453" s="1"/>
      <c r="AO453" s="1">
        <f t="shared" si="34"/>
        <v>0</v>
      </c>
      <c r="AP453" s="1">
        <f t="shared" si="35"/>
        <v>1153601</v>
      </c>
      <c r="AQ453" s="1">
        <f t="shared" si="33"/>
        <v>0.71999999997206032</v>
      </c>
    </row>
    <row r="454" spans="1:43" x14ac:dyDescent="0.35">
      <c r="A454" t="s">
        <v>235</v>
      </c>
      <c r="B454" t="s">
        <v>240</v>
      </c>
      <c r="C454" t="s">
        <v>40</v>
      </c>
      <c r="D454" t="s">
        <v>49</v>
      </c>
      <c r="E454">
        <v>3</v>
      </c>
      <c r="F454" t="s">
        <v>174</v>
      </c>
      <c r="G454">
        <v>3.7</v>
      </c>
      <c r="H454" t="s">
        <v>560</v>
      </c>
      <c r="I454" t="s">
        <v>561</v>
      </c>
      <c r="J454" t="s">
        <v>560</v>
      </c>
      <c r="K454" t="s">
        <v>68</v>
      </c>
      <c r="L454" t="s">
        <v>69</v>
      </c>
      <c r="M454" t="s">
        <v>530</v>
      </c>
      <c r="N454" t="s">
        <v>532</v>
      </c>
      <c r="O454">
        <v>7</v>
      </c>
      <c r="P454" t="s">
        <v>533</v>
      </c>
      <c r="Q454">
        <v>53</v>
      </c>
      <c r="R454" t="s">
        <v>564</v>
      </c>
      <c r="S454" t="s">
        <v>562</v>
      </c>
      <c r="T454" t="s">
        <v>565</v>
      </c>
      <c r="U454">
        <v>3000</v>
      </c>
      <c r="V454" t="s">
        <v>51</v>
      </c>
      <c r="W454">
        <v>3800</v>
      </c>
      <c r="X454" t="s">
        <v>290</v>
      </c>
      <c r="Y454">
        <v>3820</v>
      </c>
      <c r="Z454" t="s">
        <v>51</v>
      </c>
      <c r="AA454">
        <v>3821</v>
      </c>
      <c r="AB454" t="s">
        <v>291</v>
      </c>
      <c r="AC454">
        <v>34</v>
      </c>
      <c r="AD454" t="s">
        <v>578</v>
      </c>
      <c r="AE454" s="1">
        <v>1200000</v>
      </c>
      <c r="AF454" s="1">
        <v>1500000</v>
      </c>
      <c r="AG454" s="1">
        <v>1199440</v>
      </c>
      <c r="AH454" s="1">
        <v>0</v>
      </c>
      <c r="AI454" s="1">
        <v>0</v>
      </c>
      <c r="AJ454" s="1">
        <v>0</v>
      </c>
      <c r="AK454" s="1">
        <v>0</v>
      </c>
      <c r="AL454" s="1">
        <f t="shared" si="32"/>
        <v>560</v>
      </c>
      <c r="AM454" s="1"/>
      <c r="AN454" s="1"/>
      <c r="AO454" s="1">
        <f t="shared" si="34"/>
        <v>0</v>
      </c>
      <c r="AP454" s="1">
        <f t="shared" si="35"/>
        <v>1200000</v>
      </c>
      <c r="AQ454" s="1">
        <f t="shared" si="33"/>
        <v>560</v>
      </c>
    </row>
    <row r="455" spans="1:43" x14ac:dyDescent="0.35">
      <c r="A455" t="s">
        <v>235</v>
      </c>
      <c r="B455" t="s">
        <v>240</v>
      </c>
      <c r="C455" t="s">
        <v>40</v>
      </c>
      <c r="D455" t="s">
        <v>49</v>
      </c>
      <c r="E455">
        <v>3</v>
      </c>
      <c r="F455" t="s">
        <v>174</v>
      </c>
      <c r="G455">
        <v>3.7</v>
      </c>
      <c r="H455" t="s">
        <v>560</v>
      </c>
      <c r="I455" t="s">
        <v>561</v>
      </c>
      <c r="J455" t="s">
        <v>560</v>
      </c>
      <c r="K455" t="s">
        <v>68</v>
      </c>
      <c r="L455" t="s">
        <v>69</v>
      </c>
      <c r="M455" t="s">
        <v>530</v>
      </c>
      <c r="N455" t="s">
        <v>532</v>
      </c>
      <c r="O455">
        <v>7</v>
      </c>
      <c r="P455" t="s">
        <v>533</v>
      </c>
      <c r="Q455">
        <v>53</v>
      </c>
      <c r="R455" t="s">
        <v>564</v>
      </c>
      <c r="S455" t="s">
        <v>562</v>
      </c>
      <c r="T455" t="s">
        <v>565</v>
      </c>
      <c r="U455">
        <v>3000</v>
      </c>
      <c r="V455" t="s">
        <v>51</v>
      </c>
      <c r="W455">
        <v>3800</v>
      </c>
      <c r="X455" t="s">
        <v>290</v>
      </c>
      <c r="Y455">
        <v>3820</v>
      </c>
      <c r="Z455" t="s">
        <v>51</v>
      </c>
      <c r="AA455">
        <v>3821</v>
      </c>
      <c r="AB455" t="s">
        <v>291</v>
      </c>
      <c r="AC455">
        <v>35</v>
      </c>
      <c r="AD455" t="s">
        <v>579</v>
      </c>
      <c r="AE455" s="1">
        <v>200000</v>
      </c>
      <c r="AF455" s="1">
        <v>199990.32</v>
      </c>
      <c r="AG455" s="1">
        <v>200000</v>
      </c>
      <c r="AH455" s="1">
        <v>200000</v>
      </c>
      <c r="AI455" s="1">
        <v>200000</v>
      </c>
      <c r="AJ455" s="1">
        <v>200000</v>
      </c>
      <c r="AK455" s="1">
        <v>200000</v>
      </c>
      <c r="AL455" s="1">
        <f t="shared" si="32"/>
        <v>0</v>
      </c>
      <c r="AM455" s="1"/>
      <c r="AN455" s="1"/>
      <c r="AO455" s="1">
        <f t="shared" si="34"/>
        <v>0</v>
      </c>
      <c r="AP455" s="1">
        <f t="shared" si="35"/>
        <v>200000</v>
      </c>
      <c r="AQ455" s="1">
        <f t="shared" si="33"/>
        <v>0</v>
      </c>
    </row>
    <row r="456" spans="1:43" x14ac:dyDescent="0.35">
      <c r="A456" t="s">
        <v>235</v>
      </c>
      <c r="B456" t="s">
        <v>240</v>
      </c>
      <c r="C456" t="s">
        <v>40</v>
      </c>
      <c r="D456" t="s">
        <v>49</v>
      </c>
      <c r="E456">
        <v>3</v>
      </c>
      <c r="F456" t="s">
        <v>174</v>
      </c>
      <c r="G456">
        <v>3.7</v>
      </c>
      <c r="H456" t="s">
        <v>560</v>
      </c>
      <c r="I456" t="s">
        <v>561</v>
      </c>
      <c r="J456" t="s">
        <v>560</v>
      </c>
      <c r="K456" t="s">
        <v>68</v>
      </c>
      <c r="L456" t="s">
        <v>69</v>
      </c>
      <c r="M456" t="s">
        <v>530</v>
      </c>
      <c r="N456" t="s">
        <v>532</v>
      </c>
      <c r="O456">
        <v>7</v>
      </c>
      <c r="P456" t="s">
        <v>533</v>
      </c>
      <c r="Q456">
        <v>53</v>
      </c>
      <c r="R456" t="s">
        <v>564</v>
      </c>
      <c r="S456" t="s">
        <v>562</v>
      </c>
      <c r="T456" t="s">
        <v>565</v>
      </c>
      <c r="U456">
        <v>3000</v>
      </c>
      <c r="V456" t="s">
        <v>51</v>
      </c>
      <c r="W456">
        <v>3800</v>
      </c>
      <c r="X456" t="s">
        <v>290</v>
      </c>
      <c r="Y456">
        <v>3820</v>
      </c>
      <c r="Z456" t="s">
        <v>51</v>
      </c>
      <c r="AA456">
        <v>3821</v>
      </c>
      <c r="AB456" t="s">
        <v>291</v>
      </c>
      <c r="AC456">
        <v>47</v>
      </c>
      <c r="AD456" t="s">
        <v>580</v>
      </c>
      <c r="AE456" s="1">
        <v>200000</v>
      </c>
      <c r="AF456" s="1">
        <v>0</v>
      </c>
      <c r="AG456" s="1">
        <v>198599.99</v>
      </c>
      <c r="AH456" s="1">
        <v>198599.99</v>
      </c>
      <c r="AI456" s="1">
        <v>198599.99</v>
      </c>
      <c r="AJ456" s="1">
        <v>198599.99</v>
      </c>
      <c r="AK456" s="1">
        <v>198599.99</v>
      </c>
      <c r="AL456" s="1">
        <f t="shared" si="32"/>
        <v>1400.0100000000093</v>
      </c>
      <c r="AM456" s="1"/>
      <c r="AN456" s="1"/>
      <c r="AO456" s="1">
        <f t="shared" si="34"/>
        <v>0</v>
      </c>
      <c r="AP456" s="1">
        <f t="shared" si="35"/>
        <v>200000</v>
      </c>
      <c r="AQ456" s="1">
        <f t="shared" si="33"/>
        <v>1400.0100000000093</v>
      </c>
    </row>
    <row r="457" spans="1:43" x14ac:dyDescent="0.35">
      <c r="A457" t="s">
        <v>235</v>
      </c>
      <c r="B457" t="s">
        <v>240</v>
      </c>
      <c r="C457" t="s">
        <v>40</v>
      </c>
      <c r="D457" t="s">
        <v>49</v>
      </c>
      <c r="E457">
        <v>2</v>
      </c>
      <c r="F457" t="s">
        <v>105</v>
      </c>
      <c r="G457">
        <v>2.4</v>
      </c>
      <c r="H457" t="s">
        <v>430</v>
      </c>
      <c r="I457" t="s">
        <v>431</v>
      </c>
      <c r="J457" t="s">
        <v>432</v>
      </c>
      <c r="K457" t="s">
        <v>162</v>
      </c>
      <c r="L457" t="s">
        <v>163</v>
      </c>
      <c r="M457" t="s">
        <v>164</v>
      </c>
      <c r="N457" t="s">
        <v>166</v>
      </c>
      <c r="O457">
        <v>0</v>
      </c>
      <c r="P457" t="s">
        <v>167</v>
      </c>
      <c r="Q457">
        <v>37</v>
      </c>
      <c r="R457" t="s">
        <v>434</v>
      </c>
      <c r="S457" t="s">
        <v>433</v>
      </c>
      <c r="T457" t="s">
        <v>435</v>
      </c>
      <c r="U457">
        <v>3000</v>
      </c>
      <c r="V457" t="s">
        <v>51</v>
      </c>
      <c r="W457">
        <v>3800</v>
      </c>
      <c r="X457" t="s">
        <v>290</v>
      </c>
      <c r="Y457">
        <v>3480</v>
      </c>
      <c r="Z457" t="s">
        <v>438</v>
      </c>
      <c r="AA457">
        <v>3841</v>
      </c>
      <c r="AB457" t="s">
        <v>438</v>
      </c>
      <c r="AC457">
        <v>0</v>
      </c>
      <c r="AD457" t="s">
        <v>53</v>
      </c>
      <c r="AE457" s="1">
        <v>100000</v>
      </c>
      <c r="AF457" s="1">
        <v>566000</v>
      </c>
      <c r="AG457" s="1">
        <v>0</v>
      </c>
      <c r="AH457" s="1">
        <v>0</v>
      </c>
      <c r="AI457" s="1">
        <v>0</v>
      </c>
      <c r="AJ457" s="1">
        <v>0</v>
      </c>
      <c r="AK457" s="1">
        <v>0</v>
      </c>
      <c r="AL457" s="1">
        <f t="shared" si="32"/>
        <v>100000</v>
      </c>
      <c r="AM457" s="1"/>
      <c r="AN457" s="1"/>
      <c r="AO457" s="1">
        <f t="shared" si="34"/>
        <v>0</v>
      </c>
      <c r="AP457" s="1">
        <f t="shared" si="35"/>
        <v>100000</v>
      </c>
      <c r="AQ457" s="1">
        <f t="shared" si="33"/>
        <v>100000</v>
      </c>
    </row>
    <row r="458" spans="1:43" x14ac:dyDescent="0.35">
      <c r="A458" t="s">
        <v>235</v>
      </c>
      <c r="B458" t="s">
        <v>240</v>
      </c>
      <c r="C458" t="s">
        <v>40</v>
      </c>
      <c r="D458" t="s">
        <v>49</v>
      </c>
      <c r="E458">
        <v>1</v>
      </c>
      <c r="F458" t="s">
        <v>41</v>
      </c>
      <c r="G458">
        <v>1.3</v>
      </c>
      <c r="H458" t="s">
        <v>42</v>
      </c>
      <c r="I458" t="s">
        <v>43</v>
      </c>
      <c r="J458" t="s">
        <v>44</v>
      </c>
      <c r="K458" t="s">
        <v>68</v>
      </c>
      <c r="L458" t="s">
        <v>69</v>
      </c>
      <c r="M458" t="s">
        <v>70</v>
      </c>
      <c r="N458" t="s">
        <v>76</v>
      </c>
      <c r="O458">
        <v>5</v>
      </c>
      <c r="P458" t="s">
        <v>56</v>
      </c>
      <c r="Q458">
        <v>9</v>
      </c>
      <c r="R458" t="s">
        <v>146</v>
      </c>
      <c r="S458" t="s">
        <v>71</v>
      </c>
      <c r="T458" t="s">
        <v>77</v>
      </c>
      <c r="U458">
        <v>3000</v>
      </c>
      <c r="V458" t="s">
        <v>51</v>
      </c>
      <c r="W458">
        <v>3900</v>
      </c>
      <c r="X458" t="s">
        <v>50</v>
      </c>
      <c r="Y458">
        <v>3910</v>
      </c>
      <c r="Z458" t="s">
        <v>51</v>
      </c>
      <c r="AA458">
        <v>3911</v>
      </c>
      <c r="AB458" t="s">
        <v>332</v>
      </c>
      <c r="AC458">
        <v>0</v>
      </c>
      <c r="AD458" t="s">
        <v>53</v>
      </c>
      <c r="AE458" s="1">
        <v>500000</v>
      </c>
      <c r="AF458" s="1">
        <v>500000</v>
      </c>
      <c r="AG458" s="1">
        <v>466974</v>
      </c>
      <c r="AH458" s="1">
        <v>466974</v>
      </c>
      <c r="AI458" s="1">
        <v>466974</v>
      </c>
      <c r="AJ458" s="1">
        <v>291392.40000000002</v>
      </c>
      <c r="AK458" s="1">
        <v>291392.40000000002</v>
      </c>
      <c r="AL458" s="1">
        <f t="shared" si="32"/>
        <v>33026</v>
      </c>
      <c r="AM458" s="1"/>
      <c r="AN458" s="1"/>
      <c r="AO458" s="1">
        <f t="shared" si="34"/>
        <v>0</v>
      </c>
      <c r="AP458" s="1">
        <f t="shared" si="35"/>
        <v>500000</v>
      </c>
      <c r="AQ458" s="1">
        <f t="shared" si="33"/>
        <v>33026</v>
      </c>
    </row>
    <row r="459" spans="1:43" x14ac:dyDescent="0.35">
      <c r="A459" t="s">
        <v>39</v>
      </c>
      <c r="B459" t="s">
        <v>54</v>
      </c>
      <c r="C459" t="s">
        <v>40</v>
      </c>
      <c r="D459" t="s">
        <v>49</v>
      </c>
      <c r="E459">
        <v>1</v>
      </c>
      <c r="F459" t="s">
        <v>41</v>
      </c>
      <c r="G459">
        <v>1.3</v>
      </c>
      <c r="H459" t="s">
        <v>42</v>
      </c>
      <c r="I459" t="s">
        <v>43</v>
      </c>
      <c r="J459" t="s">
        <v>44</v>
      </c>
      <c r="K459" t="s">
        <v>45</v>
      </c>
      <c r="L459" t="s">
        <v>46</v>
      </c>
      <c r="M459" t="s">
        <v>47</v>
      </c>
      <c r="N459" t="s">
        <v>55</v>
      </c>
      <c r="O459">
        <v>5</v>
      </c>
      <c r="P459" t="s">
        <v>56</v>
      </c>
      <c r="Q459">
        <v>7</v>
      </c>
      <c r="R459" t="s">
        <v>57</v>
      </c>
      <c r="S459" t="s">
        <v>48</v>
      </c>
      <c r="T459" t="s">
        <v>58</v>
      </c>
      <c r="U459">
        <v>3000</v>
      </c>
      <c r="V459" t="s">
        <v>51</v>
      </c>
      <c r="W459">
        <v>3900</v>
      </c>
      <c r="X459" t="s">
        <v>50</v>
      </c>
      <c r="Y459">
        <v>3920</v>
      </c>
      <c r="Z459" t="s">
        <v>51</v>
      </c>
      <c r="AA459">
        <v>3921</v>
      </c>
      <c r="AB459" t="s">
        <v>52</v>
      </c>
      <c r="AC459">
        <v>0</v>
      </c>
      <c r="AD459" t="s">
        <v>53</v>
      </c>
      <c r="AE459" s="1">
        <v>0</v>
      </c>
      <c r="AF459" s="1">
        <v>0</v>
      </c>
      <c r="AG459" s="1">
        <v>0</v>
      </c>
      <c r="AH459" s="1">
        <v>0</v>
      </c>
      <c r="AI459" s="1">
        <v>0</v>
      </c>
      <c r="AJ459" s="1">
        <v>0</v>
      </c>
      <c r="AK459" s="1">
        <v>0</v>
      </c>
      <c r="AL459" s="1">
        <f t="shared" si="32"/>
        <v>0</v>
      </c>
      <c r="AM459" s="1"/>
      <c r="AN459" s="1"/>
      <c r="AO459" s="1">
        <f t="shared" si="34"/>
        <v>0</v>
      </c>
      <c r="AP459" s="1">
        <f t="shared" si="35"/>
        <v>0</v>
      </c>
      <c r="AQ459" s="1">
        <f t="shared" si="33"/>
        <v>0</v>
      </c>
    </row>
    <row r="460" spans="1:43" x14ac:dyDescent="0.35">
      <c r="A460" t="s">
        <v>133</v>
      </c>
      <c r="B460" t="s">
        <v>135</v>
      </c>
      <c r="C460" t="s">
        <v>134</v>
      </c>
      <c r="D460" t="s">
        <v>49</v>
      </c>
      <c r="E460">
        <v>1</v>
      </c>
      <c r="F460" t="s">
        <v>41</v>
      </c>
      <c r="G460">
        <v>1.3</v>
      </c>
      <c r="H460" t="s">
        <v>42</v>
      </c>
      <c r="I460" t="s">
        <v>43</v>
      </c>
      <c r="J460" t="s">
        <v>44</v>
      </c>
      <c r="K460" t="s">
        <v>45</v>
      </c>
      <c r="L460" t="s">
        <v>46</v>
      </c>
      <c r="M460" t="s">
        <v>47</v>
      </c>
      <c r="N460" t="s">
        <v>55</v>
      </c>
      <c r="O460">
        <v>5</v>
      </c>
      <c r="P460" t="s">
        <v>56</v>
      </c>
      <c r="Q460">
        <v>7</v>
      </c>
      <c r="R460" t="s">
        <v>57</v>
      </c>
      <c r="S460" t="s">
        <v>48</v>
      </c>
      <c r="T460" t="s">
        <v>58</v>
      </c>
      <c r="U460">
        <v>3000</v>
      </c>
      <c r="V460" t="s">
        <v>51</v>
      </c>
      <c r="W460">
        <v>3900</v>
      </c>
      <c r="X460" t="s">
        <v>50</v>
      </c>
      <c r="Y460">
        <v>3920</v>
      </c>
      <c r="Z460" t="s">
        <v>51</v>
      </c>
      <c r="AA460">
        <v>3921</v>
      </c>
      <c r="AB460" t="s">
        <v>52</v>
      </c>
      <c r="AC460">
        <v>0</v>
      </c>
      <c r="AD460" t="s">
        <v>53</v>
      </c>
      <c r="AE460" s="1">
        <v>100000</v>
      </c>
      <c r="AF460" s="1">
        <v>0</v>
      </c>
      <c r="AG460" s="1">
        <v>12306.74</v>
      </c>
      <c r="AH460" s="1">
        <v>12306.74</v>
      </c>
      <c r="AI460" s="1">
        <v>12306.74</v>
      </c>
      <c r="AJ460" s="1">
        <v>12306.74</v>
      </c>
      <c r="AK460" s="1">
        <v>12306.74</v>
      </c>
      <c r="AL460" s="1">
        <f t="shared" si="32"/>
        <v>87693.26</v>
      </c>
      <c r="AM460" s="1"/>
      <c r="AN460" s="1"/>
      <c r="AO460" s="1">
        <f t="shared" si="34"/>
        <v>0</v>
      </c>
      <c r="AP460" s="1">
        <f t="shared" si="35"/>
        <v>100000</v>
      </c>
      <c r="AQ460" s="1">
        <f t="shared" si="33"/>
        <v>87693.26</v>
      </c>
    </row>
    <row r="461" spans="1:43" x14ac:dyDescent="0.35">
      <c r="A461" t="s">
        <v>231</v>
      </c>
      <c r="B461" t="s">
        <v>232</v>
      </c>
      <c r="C461" t="s">
        <v>134</v>
      </c>
      <c r="D461" t="s">
        <v>49</v>
      </c>
      <c r="E461">
        <v>1</v>
      </c>
      <c r="F461" t="s">
        <v>41</v>
      </c>
      <c r="G461">
        <v>1.3</v>
      </c>
      <c r="H461" t="s">
        <v>42</v>
      </c>
      <c r="I461" t="s">
        <v>43</v>
      </c>
      <c r="J461" t="s">
        <v>44</v>
      </c>
      <c r="K461" t="s">
        <v>45</v>
      </c>
      <c r="L461" t="s">
        <v>46</v>
      </c>
      <c r="M461" t="s">
        <v>47</v>
      </c>
      <c r="N461" t="s">
        <v>55</v>
      </c>
      <c r="O461">
        <v>5</v>
      </c>
      <c r="P461" t="s">
        <v>56</v>
      </c>
      <c r="Q461">
        <v>7</v>
      </c>
      <c r="R461" t="s">
        <v>57</v>
      </c>
      <c r="S461" t="s">
        <v>48</v>
      </c>
      <c r="T461" t="s">
        <v>58</v>
      </c>
      <c r="U461">
        <v>3000</v>
      </c>
      <c r="V461" t="s">
        <v>51</v>
      </c>
      <c r="W461">
        <v>3900</v>
      </c>
      <c r="X461" t="s">
        <v>50</v>
      </c>
      <c r="Y461">
        <v>3920</v>
      </c>
      <c r="Z461" t="s">
        <v>51</v>
      </c>
      <c r="AA461">
        <v>3921</v>
      </c>
      <c r="AB461" t="s">
        <v>52</v>
      </c>
      <c r="AC461">
        <v>0</v>
      </c>
      <c r="AD461" t="s">
        <v>53</v>
      </c>
      <c r="AE461" s="1">
        <v>13546.77</v>
      </c>
      <c r="AF461" s="1">
        <v>0</v>
      </c>
      <c r="AG461" s="1">
        <v>13546.77</v>
      </c>
      <c r="AH461" s="1">
        <v>13546.77</v>
      </c>
      <c r="AI461" s="1">
        <v>13546.77</v>
      </c>
      <c r="AJ461" s="1">
        <v>13546.77</v>
      </c>
      <c r="AK461" s="1">
        <v>13546.77</v>
      </c>
      <c r="AL461" s="1">
        <f t="shared" si="32"/>
        <v>0</v>
      </c>
      <c r="AM461" s="1"/>
      <c r="AN461" s="1"/>
      <c r="AO461" s="1">
        <f t="shared" si="34"/>
        <v>0</v>
      </c>
      <c r="AP461" s="1">
        <f t="shared" si="35"/>
        <v>13546.77</v>
      </c>
      <c r="AQ461" s="1">
        <f t="shared" si="33"/>
        <v>0</v>
      </c>
    </row>
    <row r="462" spans="1:43" x14ac:dyDescent="0.35">
      <c r="A462" t="s">
        <v>233</v>
      </c>
      <c r="B462" t="s">
        <v>234</v>
      </c>
      <c r="C462" t="s">
        <v>134</v>
      </c>
      <c r="D462" t="s">
        <v>49</v>
      </c>
      <c r="E462">
        <v>1</v>
      </c>
      <c r="F462" t="s">
        <v>41</v>
      </c>
      <c r="G462">
        <v>1.3</v>
      </c>
      <c r="H462" t="s">
        <v>42</v>
      </c>
      <c r="I462" t="s">
        <v>43</v>
      </c>
      <c r="J462" t="s">
        <v>44</v>
      </c>
      <c r="K462" t="s">
        <v>45</v>
      </c>
      <c r="L462" t="s">
        <v>46</v>
      </c>
      <c r="M462" t="s">
        <v>47</v>
      </c>
      <c r="N462" t="s">
        <v>55</v>
      </c>
      <c r="O462">
        <v>5</v>
      </c>
      <c r="P462" t="s">
        <v>56</v>
      </c>
      <c r="Q462">
        <v>7</v>
      </c>
      <c r="R462" t="s">
        <v>57</v>
      </c>
      <c r="S462" t="s">
        <v>48</v>
      </c>
      <c r="T462" t="s">
        <v>58</v>
      </c>
      <c r="U462">
        <v>3000</v>
      </c>
      <c r="V462" t="s">
        <v>51</v>
      </c>
      <c r="W462">
        <v>3900</v>
      </c>
      <c r="X462" t="s">
        <v>50</v>
      </c>
      <c r="Y462">
        <v>3920</v>
      </c>
      <c r="Z462" t="s">
        <v>51</v>
      </c>
      <c r="AA462">
        <v>3921</v>
      </c>
      <c r="AB462" t="s">
        <v>52</v>
      </c>
      <c r="AC462">
        <v>0</v>
      </c>
      <c r="AD462" t="s">
        <v>53</v>
      </c>
      <c r="AE462" s="1">
        <v>0</v>
      </c>
      <c r="AF462" s="1">
        <v>0</v>
      </c>
      <c r="AG462" s="1">
        <v>0</v>
      </c>
      <c r="AH462" s="1">
        <v>0</v>
      </c>
      <c r="AI462" s="1">
        <v>0</v>
      </c>
      <c r="AJ462" s="1">
        <v>0</v>
      </c>
      <c r="AK462" s="1">
        <v>0</v>
      </c>
      <c r="AL462" s="1">
        <f t="shared" si="32"/>
        <v>0</v>
      </c>
      <c r="AM462" s="1"/>
      <c r="AN462" s="1"/>
      <c r="AO462" s="1">
        <f t="shared" si="34"/>
        <v>0</v>
      </c>
      <c r="AP462" s="1">
        <f t="shared" si="35"/>
        <v>0</v>
      </c>
      <c r="AQ462" s="1">
        <f t="shared" si="33"/>
        <v>0</v>
      </c>
    </row>
    <row r="463" spans="1:43" x14ac:dyDescent="0.35">
      <c r="A463" t="s">
        <v>589</v>
      </c>
      <c r="B463" t="s">
        <v>590</v>
      </c>
      <c r="C463" t="s">
        <v>134</v>
      </c>
      <c r="D463" t="s">
        <v>49</v>
      </c>
      <c r="E463">
        <v>1</v>
      </c>
      <c r="F463" t="s">
        <v>41</v>
      </c>
      <c r="G463">
        <v>1.3</v>
      </c>
      <c r="H463" t="s">
        <v>42</v>
      </c>
      <c r="I463" t="s">
        <v>43</v>
      </c>
      <c r="J463" t="s">
        <v>44</v>
      </c>
      <c r="K463" t="s">
        <v>45</v>
      </c>
      <c r="L463" t="s">
        <v>46</v>
      </c>
      <c r="M463" t="s">
        <v>47</v>
      </c>
      <c r="N463" t="s">
        <v>55</v>
      </c>
      <c r="O463">
        <v>5</v>
      </c>
      <c r="P463" t="s">
        <v>56</v>
      </c>
      <c r="Q463">
        <v>7</v>
      </c>
      <c r="R463" t="s">
        <v>57</v>
      </c>
      <c r="S463" t="s">
        <v>48</v>
      </c>
      <c r="T463" t="s">
        <v>58</v>
      </c>
      <c r="U463">
        <v>3000</v>
      </c>
      <c r="V463" t="s">
        <v>51</v>
      </c>
      <c r="W463">
        <v>3900</v>
      </c>
      <c r="X463" t="s">
        <v>50</v>
      </c>
      <c r="Y463">
        <v>3920</v>
      </c>
      <c r="Z463" t="s">
        <v>51</v>
      </c>
      <c r="AA463">
        <v>3921</v>
      </c>
      <c r="AB463" t="s">
        <v>52</v>
      </c>
      <c r="AC463">
        <v>0</v>
      </c>
      <c r="AD463" t="s">
        <v>53</v>
      </c>
      <c r="AE463" s="1">
        <v>2181893.9700000002</v>
      </c>
      <c r="AF463" s="1">
        <v>0</v>
      </c>
      <c r="AG463" s="1">
        <v>2181893.9700000002</v>
      </c>
      <c r="AH463" s="1">
        <v>2181893.9700000002</v>
      </c>
      <c r="AI463" s="1">
        <v>2181893.9700000002</v>
      </c>
      <c r="AJ463" s="1">
        <v>2181893.9700000002</v>
      </c>
      <c r="AK463" s="1">
        <v>2181893.9700000002</v>
      </c>
      <c r="AL463" s="1">
        <f t="shared" si="32"/>
        <v>0</v>
      </c>
      <c r="AM463" s="1"/>
      <c r="AN463" s="1"/>
      <c r="AO463" s="1">
        <f t="shared" si="34"/>
        <v>0</v>
      </c>
      <c r="AP463" s="1">
        <f t="shared" si="35"/>
        <v>2181893.9700000002</v>
      </c>
      <c r="AQ463" s="1">
        <f t="shared" si="33"/>
        <v>0</v>
      </c>
    </row>
    <row r="464" spans="1:43" x14ac:dyDescent="0.35">
      <c r="A464" t="s">
        <v>591</v>
      </c>
      <c r="B464" t="s">
        <v>592</v>
      </c>
      <c r="C464" t="s">
        <v>40</v>
      </c>
      <c r="D464" t="s">
        <v>49</v>
      </c>
      <c r="E464">
        <v>1</v>
      </c>
      <c r="F464" t="s">
        <v>41</v>
      </c>
      <c r="G464">
        <v>1.3</v>
      </c>
      <c r="H464" t="s">
        <v>42</v>
      </c>
      <c r="I464" t="s">
        <v>43</v>
      </c>
      <c r="J464" t="s">
        <v>44</v>
      </c>
      <c r="K464" t="s">
        <v>45</v>
      </c>
      <c r="L464" t="s">
        <v>46</v>
      </c>
      <c r="M464" t="s">
        <v>47</v>
      </c>
      <c r="N464" t="s">
        <v>55</v>
      </c>
      <c r="O464">
        <v>5</v>
      </c>
      <c r="P464" t="s">
        <v>56</v>
      </c>
      <c r="Q464">
        <v>7</v>
      </c>
      <c r="R464" t="s">
        <v>57</v>
      </c>
      <c r="S464" t="s">
        <v>48</v>
      </c>
      <c r="T464" t="s">
        <v>58</v>
      </c>
      <c r="U464">
        <v>3000</v>
      </c>
      <c r="V464" t="s">
        <v>51</v>
      </c>
      <c r="W464">
        <v>3900</v>
      </c>
      <c r="X464" t="s">
        <v>50</v>
      </c>
      <c r="Y464">
        <v>3920</v>
      </c>
      <c r="Z464" t="s">
        <v>51</v>
      </c>
      <c r="AA464">
        <v>3921</v>
      </c>
      <c r="AB464" t="s">
        <v>52</v>
      </c>
      <c r="AC464">
        <v>0</v>
      </c>
      <c r="AD464" t="s">
        <v>53</v>
      </c>
      <c r="AE464" s="1">
        <v>0</v>
      </c>
      <c r="AF464" s="1">
        <v>0</v>
      </c>
      <c r="AG464" s="1">
        <v>0</v>
      </c>
      <c r="AH464" s="1">
        <v>0</v>
      </c>
      <c r="AI464" s="1">
        <v>0</v>
      </c>
      <c r="AJ464" s="1">
        <v>0</v>
      </c>
      <c r="AK464" s="1">
        <v>0</v>
      </c>
      <c r="AL464" s="1">
        <f t="shared" si="32"/>
        <v>0</v>
      </c>
      <c r="AM464" s="1"/>
      <c r="AN464" s="1"/>
      <c r="AO464" s="1">
        <f t="shared" si="34"/>
        <v>0</v>
      </c>
      <c r="AP464" s="1">
        <f t="shared" si="35"/>
        <v>0</v>
      </c>
      <c r="AQ464" s="1">
        <f t="shared" si="33"/>
        <v>0</v>
      </c>
    </row>
    <row r="465" spans="1:43" x14ac:dyDescent="0.35">
      <c r="A465" t="s">
        <v>593</v>
      </c>
      <c r="B465" t="s">
        <v>594</v>
      </c>
      <c r="C465" t="s">
        <v>134</v>
      </c>
      <c r="D465" t="s">
        <v>49</v>
      </c>
      <c r="E465">
        <v>1</v>
      </c>
      <c r="F465" t="s">
        <v>41</v>
      </c>
      <c r="G465">
        <v>1.3</v>
      </c>
      <c r="H465" t="s">
        <v>42</v>
      </c>
      <c r="I465" t="s">
        <v>43</v>
      </c>
      <c r="J465" t="s">
        <v>44</v>
      </c>
      <c r="K465" t="s">
        <v>45</v>
      </c>
      <c r="L465" t="s">
        <v>46</v>
      </c>
      <c r="M465" t="s">
        <v>47</v>
      </c>
      <c r="N465" t="s">
        <v>55</v>
      </c>
      <c r="O465">
        <v>5</v>
      </c>
      <c r="P465" t="s">
        <v>56</v>
      </c>
      <c r="Q465">
        <v>7</v>
      </c>
      <c r="R465" t="s">
        <v>57</v>
      </c>
      <c r="S465" t="s">
        <v>48</v>
      </c>
      <c r="T465" t="s">
        <v>58</v>
      </c>
      <c r="U465">
        <v>3000</v>
      </c>
      <c r="V465" t="s">
        <v>51</v>
      </c>
      <c r="W465">
        <v>3900</v>
      </c>
      <c r="X465" t="s">
        <v>50</v>
      </c>
      <c r="Y465">
        <v>3920</v>
      </c>
      <c r="Z465" t="s">
        <v>51</v>
      </c>
      <c r="AA465">
        <v>3921</v>
      </c>
      <c r="AB465" t="s">
        <v>52</v>
      </c>
      <c r="AC465">
        <v>0</v>
      </c>
      <c r="AD465" t="s">
        <v>53</v>
      </c>
      <c r="AE465" s="1">
        <v>9100000</v>
      </c>
      <c r="AF465" s="1">
        <v>0</v>
      </c>
      <c r="AG465" s="1">
        <v>9088455</v>
      </c>
      <c r="AH465" s="1">
        <v>9088455</v>
      </c>
      <c r="AI465" s="1">
        <v>9088455</v>
      </c>
      <c r="AJ465" s="1">
        <v>9088455</v>
      </c>
      <c r="AK465" s="1">
        <v>9088455</v>
      </c>
      <c r="AL465" s="1">
        <f t="shared" si="32"/>
        <v>11545</v>
      </c>
      <c r="AM465" s="1"/>
      <c r="AN465" s="1"/>
      <c r="AO465" s="1">
        <f t="shared" si="34"/>
        <v>0</v>
      </c>
      <c r="AP465" s="1">
        <f t="shared" si="35"/>
        <v>9100000</v>
      </c>
      <c r="AQ465" s="1">
        <f t="shared" si="33"/>
        <v>11545</v>
      </c>
    </row>
    <row r="466" spans="1:43" x14ac:dyDescent="0.35">
      <c r="A466" t="s">
        <v>235</v>
      </c>
      <c r="B466" t="s">
        <v>240</v>
      </c>
      <c r="C466" t="s">
        <v>40</v>
      </c>
      <c r="D466" t="s">
        <v>49</v>
      </c>
      <c r="E466">
        <v>1</v>
      </c>
      <c r="F466" t="s">
        <v>41</v>
      </c>
      <c r="G466">
        <v>1.7</v>
      </c>
      <c r="H466" t="s">
        <v>96</v>
      </c>
      <c r="I466" t="s">
        <v>208</v>
      </c>
      <c r="J466" t="s">
        <v>209</v>
      </c>
      <c r="K466" t="s">
        <v>68</v>
      </c>
      <c r="L466" t="s">
        <v>69</v>
      </c>
      <c r="M466" t="s">
        <v>199</v>
      </c>
      <c r="N466" t="s">
        <v>202</v>
      </c>
      <c r="O466">
        <v>6</v>
      </c>
      <c r="P466" t="s">
        <v>101</v>
      </c>
      <c r="Q466">
        <v>21</v>
      </c>
      <c r="R466" t="s">
        <v>390</v>
      </c>
      <c r="S466" t="s">
        <v>210</v>
      </c>
      <c r="T466" t="s">
        <v>212</v>
      </c>
      <c r="U466">
        <v>3000</v>
      </c>
      <c r="V466" t="s">
        <v>51</v>
      </c>
      <c r="W466">
        <v>3900</v>
      </c>
      <c r="X466" t="s">
        <v>50</v>
      </c>
      <c r="Y466">
        <v>3920</v>
      </c>
      <c r="Z466" t="s">
        <v>51</v>
      </c>
      <c r="AA466">
        <v>3921</v>
      </c>
      <c r="AB466" t="s">
        <v>52</v>
      </c>
      <c r="AC466">
        <v>58</v>
      </c>
      <c r="AD466" t="s">
        <v>392</v>
      </c>
      <c r="AE466" s="1">
        <v>400000</v>
      </c>
      <c r="AF466" s="1">
        <v>0</v>
      </c>
      <c r="AG466" s="1">
        <v>329531.86</v>
      </c>
      <c r="AH466" s="1">
        <v>329531.86</v>
      </c>
      <c r="AI466" s="1">
        <v>329531.86</v>
      </c>
      <c r="AJ466" s="1">
        <v>329531.86</v>
      </c>
      <c r="AK466" s="1">
        <v>329531.86</v>
      </c>
      <c r="AL466" s="1">
        <f t="shared" si="32"/>
        <v>70468.140000000014</v>
      </c>
      <c r="AM466" s="1"/>
      <c r="AN466" s="1"/>
      <c r="AO466" s="1">
        <f t="shared" si="34"/>
        <v>0</v>
      </c>
      <c r="AP466" s="1">
        <f t="shared" si="35"/>
        <v>400000</v>
      </c>
      <c r="AQ466" s="1">
        <f t="shared" si="33"/>
        <v>70468.140000000014</v>
      </c>
    </row>
    <row r="467" spans="1:43" x14ac:dyDescent="0.35">
      <c r="A467" t="s">
        <v>595</v>
      </c>
      <c r="B467" t="s">
        <v>596</v>
      </c>
      <c r="C467" t="s">
        <v>134</v>
      </c>
      <c r="D467" t="s">
        <v>49</v>
      </c>
      <c r="E467">
        <v>1</v>
      </c>
      <c r="F467" t="s">
        <v>41</v>
      </c>
      <c r="G467">
        <v>1.3</v>
      </c>
      <c r="H467" t="s">
        <v>42</v>
      </c>
      <c r="I467" t="s">
        <v>43</v>
      </c>
      <c r="J467" t="s">
        <v>44</v>
      </c>
      <c r="K467" t="s">
        <v>45</v>
      </c>
      <c r="L467" t="s">
        <v>46</v>
      </c>
      <c r="M467" t="s">
        <v>47</v>
      </c>
      <c r="N467" t="s">
        <v>55</v>
      </c>
      <c r="O467">
        <v>5</v>
      </c>
      <c r="P467" t="s">
        <v>56</v>
      </c>
      <c r="Q467">
        <v>7</v>
      </c>
      <c r="R467" t="s">
        <v>57</v>
      </c>
      <c r="S467" t="s">
        <v>48</v>
      </c>
      <c r="T467" t="s">
        <v>58</v>
      </c>
      <c r="U467">
        <v>3000</v>
      </c>
      <c r="V467" t="s">
        <v>51</v>
      </c>
      <c r="W467">
        <v>3900</v>
      </c>
      <c r="X467" t="s">
        <v>50</v>
      </c>
      <c r="Y467">
        <v>3920</v>
      </c>
      <c r="Z467" t="s">
        <v>51</v>
      </c>
      <c r="AA467">
        <v>3921</v>
      </c>
      <c r="AB467" t="s">
        <v>52</v>
      </c>
      <c r="AC467">
        <v>0</v>
      </c>
      <c r="AD467" t="s">
        <v>53</v>
      </c>
      <c r="AE467" s="1">
        <v>10480931.33</v>
      </c>
      <c r="AF467" s="1">
        <v>0</v>
      </c>
      <c r="AG467" s="1">
        <v>10480931.33</v>
      </c>
      <c r="AH467" s="1">
        <v>10480931.33</v>
      </c>
      <c r="AI467" s="1">
        <v>10480931.33</v>
      </c>
      <c r="AJ467" s="1">
        <v>10480931.33</v>
      </c>
      <c r="AK467" s="1">
        <v>10480931.33</v>
      </c>
      <c r="AL467" s="1">
        <f t="shared" si="32"/>
        <v>0</v>
      </c>
      <c r="AM467" s="1"/>
      <c r="AN467" s="1"/>
      <c r="AO467" s="1">
        <f t="shared" si="34"/>
        <v>0</v>
      </c>
      <c r="AP467" s="1">
        <f t="shared" si="35"/>
        <v>10480931.33</v>
      </c>
      <c r="AQ467" s="1">
        <f t="shared" si="33"/>
        <v>0</v>
      </c>
    </row>
    <row r="468" spans="1:43" x14ac:dyDescent="0.35">
      <c r="A468" t="s">
        <v>597</v>
      </c>
      <c r="B468" t="s">
        <v>598</v>
      </c>
      <c r="C468" t="s">
        <v>134</v>
      </c>
      <c r="D468" t="s">
        <v>49</v>
      </c>
      <c r="E468">
        <v>1</v>
      </c>
      <c r="F468" t="s">
        <v>41</v>
      </c>
      <c r="G468">
        <v>1.3</v>
      </c>
      <c r="H468" t="s">
        <v>42</v>
      </c>
      <c r="I468" t="s">
        <v>43</v>
      </c>
      <c r="J468" t="s">
        <v>44</v>
      </c>
      <c r="K468" t="s">
        <v>45</v>
      </c>
      <c r="L468" t="s">
        <v>46</v>
      </c>
      <c r="M468" t="s">
        <v>47</v>
      </c>
      <c r="N468" t="s">
        <v>55</v>
      </c>
      <c r="O468">
        <v>5</v>
      </c>
      <c r="P468" t="s">
        <v>56</v>
      </c>
      <c r="Q468">
        <v>7</v>
      </c>
      <c r="R468" t="s">
        <v>57</v>
      </c>
      <c r="S468" t="s">
        <v>48</v>
      </c>
      <c r="T468" t="s">
        <v>58</v>
      </c>
      <c r="U468">
        <v>3000</v>
      </c>
      <c r="V468" t="s">
        <v>51</v>
      </c>
      <c r="W468">
        <v>3900</v>
      </c>
      <c r="X468" t="s">
        <v>50</v>
      </c>
      <c r="Y468">
        <v>3920</v>
      </c>
      <c r="Z468" t="s">
        <v>51</v>
      </c>
      <c r="AA468">
        <v>3921</v>
      </c>
      <c r="AB468" t="s">
        <v>52</v>
      </c>
      <c r="AC468">
        <v>0</v>
      </c>
      <c r="AD468" t="s">
        <v>53</v>
      </c>
      <c r="AE468" s="1">
        <v>588323.12</v>
      </c>
      <c r="AF468" s="1">
        <v>0</v>
      </c>
      <c r="AG468" s="1">
        <v>588323.12</v>
      </c>
      <c r="AH468" s="1">
        <v>588323.12</v>
      </c>
      <c r="AI468" s="1">
        <v>588323.12</v>
      </c>
      <c r="AJ468" s="1">
        <v>588323.12</v>
      </c>
      <c r="AK468" s="1">
        <v>588323.12</v>
      </c>
      <c r="AL468" s="1">
        <f t="shared" si="32"/>
        <v>0</v>
      </c>
      <c r="AM468" s="1"/>
      <c r="AN468" s="1"/>
      <c r="AO468" s="1">
        <f t="shared" si="34"/>
        <v>0</v>
      </c>
      <c r="AP468" s="1">
        <f t="shared" si="35"/>
        <v>588323.12</v>
      </c>
      <c r="AQ468" s="1">
        <f t="shared" si="33"/>
        <v>0</v>
      </c>
    </row>
    <row r="469" spans="1:43" x14ac:dyDescent="0.35">
      <c r="A469" t="s">
        <v>235</v>
      </c>
      <c r="B469" t="s">
        <v>240</v>
      </c>
      <c r="C469" t="s">
        <v>40</v>
      </c>
      <c r="D469" t="s">
        <v>49</v>
      </c>
      <c r="E469">
        <v>1</v>
      </c>
      <c r="F469" t="s">
        <v>41</v>
      </c>
      <c r="G469">
        <v>1.3</v>
      </c>
      <c r="H469" t="s">
        <v>42</v>
      </c>
      <c r="I469" t="s">
        <v>43</v>
      </c>
      <c r="J469" t="s">
        <v>44</v>
      </c>
      <c r="K469" t="s">
        <v>68</v>
      </c>
      <c r="L469" t="s">
        <v>69</v>
      </c>
      <c r="M469" t="s">
        <v>304</v>
      </c>
      <c r="N469" t="s">
        <v>307</v>
      </c>
      <c r="O469">
        <v>5</v>
      </c>
      <c r="P469" t="s">
        <v>56</v>
      </c>
      <c r="Q469">
        <v>3</v>
      </c>
      <c r="R469" t="s">
        <v>308</v>
      </c>
      <c r="S469" t="s">
        <v>305</v>
      </c>
      <c r="T469" t="s">
        <v>309</v>
      </c>
      <c r="U469">
        <v>3000</v>
      </c>
      <c r="V469" t="s">
        <v>51</v>
      </c>
      <c r="W469">
        <v>3900</v>
      </c>
      <c r="X469" t="s">
        <v>50</v>
      </c>
      <c r="Y469">
        <v>3920</v>
      </c>
      <c r="Z469" t="s">
        <v>51</v>
      </c>
      <c r="AA469">
        <v>3922</v>
      </c>
      <c r="AB469" t="s">
        <v>310</v>
      </c>
      <c r="AC469">
        <v>0</v>
      </c>
      <c r="AD469" t="s">
        <v>53</v>
      </c>
      <c r="AE469" s="1">
        <v>500000</v>
      </c>
      <c r="AF469" s="1">
        <v>1000000</v>
      </c>
      <c r="AG469" s="1">
        <v>0</v>
      </c>
      <c r="AH469" s="1">
        <v>0</v>
      </c>
      <c r="AI469" s="1">
        <v>0</v>
      </c>
      <c r="AJ469" s="1">
        <v>0</v>
      </c>
      <c r="AK469" s="1">
        <v>0</v>
      </c>
      <c r="AL469" s="1">
        <f t="shared" si="32"/>
        <v>500000</v>
      </c>
      <c r="AM469" s="1"/>
      <c r="AN469" s="1"/>
      <c r="AO469" s="1">
        <f t="shared" si="34"/>
        <v>0</v>
      </c>
      <c r="AP469" s="1">
        <f t="shared" si="35"/>
        <v>500000</v>
      </c>
      <c r="AQ469" s="1">
        <f t="shared" si="33"/>
        <v>500000</v>
      </c>
    </row>
    <row r="470" spans="1:43" x14ac:dyDescent="0.35">
      <c r="A470" t="s">
        <v>235</v>
      </c>
      <c r="B470" t="s">
        <v>240</v>
      </c>
      <c r="C470" t="s">
        <v>40</v>
      </c>
      <c r="D470" t="s">
        <v>49</v>
      </c>
      <c r="E470">
        <v>1</v>
      </c>
      <c r="F470" t="s">
        <v>41</v>
      </c>
      <c r="G470">
        <v>1.3</v>
      </c>
      <c r="H470" t="s">
        <v>42</v>
      </c>
      <c r="I470" t="s">
        <v>43</v>
      </c>
      <c r="J470" t="s">
        <v>44</v>
      </c>
      <c r="K470" t="s">
        <v>68</v>
      </c>
      <c r="L470" t="s">
        <v>69</v>
      </c>
      <c r="M470" t="s">
        <v>70</v>
      </c>
      <c r="N470" t="s">
        <v>76</v>
      </c>
      <c r="O470">
        <v>5</v>
      </c>
      <c r="P470" t="s">
        <v>56</v>
      </c>
      <c r="Q470">
        <v>9</v>
      </c>
      <c r="R470" t="s">
        <v>146</v>
      </c>
      <c r="S470" t="s">
        <v>71</v>
      </c>
      <c r="T470" t="s">
        <v>77</v>
      </c>
      <c r="U470">
        <v>3000</v>
      </c>
      <c r="V470" t="s">
        <v>51</v>
      </c>
      <c r="W470">
        <v>3900</v>
      </c>
      <c r="X470" t="s">
        <v>50</v>
      </c>
      <c r="Y470">
        <v>3920</v>
      </c>
      <c r="Z470" t="s">
        <v>51</v>
      </c>
      <c r="AA470">
        <v>3922</v>
      </c>
      <c r="AB470" t="s">
        <v>310</v>
      </c>
      <c r="AC470">
        <v>0</v>
      </c>
      <c r="AD470" t="s">
        <v>53</v>
      </c>
      <c r="AE470" s="1">
        <v>520000</v>
      </c>
      <c r="AF470" s="1">
        <v>1000000</v>
      </c>
      <c r="AG470" s="1">
        <v>516820</v>
      </c>
      <c r="AH470" s="1">
        <v>516820</v>
      </c>
      <c r="AI470" s="1">
        <v>446820</v>
      </c>
      <c r="AJ470" s="1">
        <v>376820</v>
      </c>
      <c r="AK470" s="1">
        <v>376820</v>
      </c>
      <c r="AL470" s="1">
        <f t="shared" ref="AL470:AL533" si="36">AE470-AG470</f>
        <v>3180</v>
      </c>
      <c r="AM470" s="1"/>
      <c r="AN470" s="1"/>
      <c r="AO470" s="1">
        <f t="shared" si="34"/>
        <v>0</v>
      </c>
      <c r="AP470" s="1">
        <f t="shared" si="35"/>
        <v>520000</v>
      </c>
      <c r="AQ470" s="1">
        <f t="shared" si="33"/>
        <v>3180</v>
      </c>
    </row>
    <row r="471" spans="1:43" x14ac:dyDescent="0.35">
      <c r="A471" t="s">
        <v>235</v>
      </c>
      <c r="B471" t="s">
        <v>240</v>
      </c>
      <c r="C471" t="s">
        <v>40</v>
      </c>
      <c r="D471" t="s">
        <v>49</v>
      </c>
      <c r="E471">
        <v>2</v>
      </c>
      <c r="F471" t="s">
        <v>105</v>
      </c>
      <c r="G471">
        <v>2.2000000000000002</v>
      </c>
      <c r="H471" t="s">
        <v>106</v>
      </c>
      <c r="I471" t="s">
        <v>107</v>
      </c>
      <c r="J471" t="s">
        <v>108</v>
      </c>
      <c r="K471" t="s">
        <v>68</v>
      </c>
      <c r="L471" t="s">
        <v>69</v>
      </c>
      <c r="M471" t="s">
        <v>119</v>
      </c>
      <c r="N471" t="s">
        <v>121</v>
      </c>
      <c r="O471">
        <v>1</v>
      </c>
      <c r="P471" t="s">
        <v>114</v>
      </c>
      <c r="Q471">
        <v>29</v>
      </c>
      <c r="R471" t="s">
        <v>115</v>
      </c>
      <c r="S471" t="s">
        <v>131</v>
      </c>
      <c r="T471" t="s">
        <v>132</v>
      </c>
      <c r="U471">
        <v>3000</v>
      </c>
      <c r="V471" t="s">
        <v>51</v>
      </c>
      <c r="W471">
        <v>3900</v>
      </c>
      <c r="X471" t="s">
        <v>50</v>
      </c>
      <c r="Y471">
        <v>3920</v>
      </c>
      <c r="Z471" t="s">
        <v>51</v>
      </c>
      <c r="AA471">
        <v>3922</v>
      </c>
      <c r="AB471" t="s">
        <v>310</v>
      </c>
      <c r="AC471">
        <v>0</v>
      </c>
      <c r="AD471" t="s">
        <v>53</v>
      </c>
      <c r="AE471" s="1">
        <v>2578444</v>
      </c>
      <c r="AF471" s="1">
        <v>11000000</v>
      </c>
      <c r="AG471" s="1">
        <v>2578444</v>
      </c>
      <c r="AH471" s="1">
        <v>2578444</v>
      </c>
      <c r="AI471" s="1">
        <v>2578444</v>
      </c>
      <c r="AJ471" s="1">
        <v>2578444</v>
      </c>
      <c r="AK471" s="1">
        <v>2578444</v>
      </c>
      <c r="AL471" s="1">
        <f t="shared" si="36"/>
        <v>0</v>
      </c>
      <c r="AM471" s="1"/>
      <c r="AN471" s="1"/>
      <c r="AO471" s="1">
        <f t="shared" si="34"/>
        <v>0</v>
      </c>
      <c r="AP471" s="1">
        <f t="shared" si="35"/>
        <v>2578444</v>
      </c>
      <c r="AQ471" s="1">
        <f t="shared" si="33"/>
        <v>0</v>
      </c>
    </row>
    <row r="472" spans="1:43" x14ac:dyDescent="0.35">
      <c r="A472" t="s">
        <v>235</v>
      </c>
      <c r="B472" t="s">
        <v>240</v>
      </c>
      <c r="C472" t="s">
        <v>40</v>
      </c>
      <c r="D472" t="s">
        <v>49</v>
      </c>
      <c r="E472">
        <v>2</v>
      </c>
      <c r="F472" t="s">
        <v>105</v>
      </c>
      <c r="G472">
        <v>2.2000000000000002</v>
      </c>
      <c r="H472" t="s">
        <v>106</v>
      </c>
      <c r="I472" t="s">
        <v>107</v>
      </c>
      <c r="J472" t="s">
        <v>108</v>
      </c>
      <c r="K472" t="s">
        <v>68</v>
      </c>
      <c r="L472" t="s">
        <v>69</v>
      </c>
      <c r="M472" t="s">
        <v>109</v>
      </c>
      <c r="N472" t="s">
        <v>113</v>
      </c>
      <c r="O472">
        <v>1</v>
      </c>
      <c r="P472" t="s">
        <v>114</v>
      </c>
      <c r="Q472">
        <v>63</v>
      </c>
      <c r="R472" t="s">
        <v>416</v>
      </c>
      <c r="S472" t="s">
        <v>414</v>
      </c>
      <c r="T472" t="s">
        <v>417</v>
      </c>
      <c r="U472">
        <v>3000</v>
      </c>
      <c r="V472" t="s">
        <v>51</v>
      </c>
      <c r="W472">
        <v>3900</v>
      </c>
      <c r="X472" t="s">
        <v>50</v>
      </c>
      <c r="Y472">
        <v>3920</v>
      </c>
      <c r="Z472" t="s">
        <v>51</v>
      </c>
      <c r="AA472">
        <v>3922</v>
      </c>
      <c r="AB472" t="s">
        <v>310</v>
      </c>
      <c r="AC472">
        <v>53</v>
      </c>
      <c r="AD472" t="s">
        <v>418</v>
      </c>
      <c r="AE472" s="1">
        <v>8421546</v>
      </c>
      <c r="AF472" s="1">
        <v>0</v>
      </c>
      <c r="AG472" s="1">
        <v>6159088</v>
      </c>
      <c r="AH472" s="1">
        <v>6159088</v>
      </c>
      <c r="AI472" s="1">
        <v>6159088</v>
      </c>
      <c r="AJ472" s="1">
        <v>5394275</v>
      </c>
      <c r="AK472" s="1">
        <v>5394275</v>
      </c>
      <c r="AL472" s="1">
        <f t="shared" si="36"/>
        <v>2262458</v>
      </c>
      <c r="AM472" s="1"/>
      <c r="AN472" s="1"/>
      <c r="AO472" s="1">
        <f t="shared" si="34"/>
        <v>0</v>
      </c>
      <c r="AP472" s="1">
        <f t="shared" si="35"/>
        <v>8421546</v>
      </c>
      <c r="AQ472" s="1">
        <f t="shared" si="33"/>
        <v>2262458</v>
      </c>
    </row>
    <row r="473" spans="1:43" x14ac:dyDescent="0.35">
      <c r="A473" t="s">
        <v>235</v>
      </c>
      <c r="B473" t="s">
        <v>240</v>
      </c>
      <c r="C473" t="s">
        <v>40</v>
      </c>
      <c r="D473" t="s">
        <v>49</v>
      </c>
      <c r="E473">
        <v>1</v>
      </c>
      <c r="F473" t="s">
        <v>41</v>
      </c>
      <c r="G473">
        <v>1.3</v>
      </c>
      <c r="H473" t="s">
        <v>42</v>
      </c>
      <c r="I473" t="s">
        <v>43</v>
      </c>
      <c r="J473" t="s">
        <v>44</v>
      </c>
      <c r="K473" t="s">
        <v>68</v>
      </c>
      <c r="L473" t="s">
        <v>69</v>
      </c>
      <c r="M473" t="s">
        <v>70</v>
      </c>
      <c r="N473" t="s">
        <v>76</v>
      </c>
      <c r="O473">
        <v>5</v>
      </c>
      <c r="P473" t="s">
        <v>56</v>
      </c>
      <c r="Q473">
        <v>9</v>
      </c>
      <c r="R473" t="s">
        <v>146</v>
      </c>
      <c r="S473" t="s">
        <v>71</v>
      </c>
      <c r="T473" t="s">
        <v>77</v>
      </c>
      <c r="U473">
        <v>3000</v>
      </c>
      <c r="V473" t="s">
        <v>51</v>
      </c>
      <c r="W473">
        <v>3900</v>
      </c>
      <c r="X473" t="s">
        <v>50</v>
      </c>
      <c r="Y473">
        <v>3940</v>
      </c>
      <c r="Z473" t="s">
        <v>51</v>
      </c>
      <c r="AA473">
        <v>3941</v>
      </c>
      <c r="AB473" t="s">
        <v>292</v>
      </c>
      <c r="AC473">
        <v>0</v>
      </c>
      <c r="AD473" t="s">
        <v>53</v>
      </c>
      <c r="AE473" s="1">
        <v>23430446.73</v>
      </c>
      <c r="AF473" s="1">
        <v>15000000</v>
      </c>
      <c r="AG473" s="1">
        <v>19262099.32</v>
      </c>
      <c r="AH473" s="1">
        <v>19262099.32</v>
      </c>
      <c r="AI473" s="1">
        <v>19262099.32</v>
      </c>
      <c r="AJ473" s="1">
        <v>17381406.719999999</v>
      </c>
      <c r="AK473" s="1">
        <v>17381406.719999999</v>
      </c>
      <c r="AL473" s="1">
        <f t="shared" si="36"/>
        <v>4168347.41</v>
      </c>
      <c r="AM473" s="1"/>
      <c r="AN473" s="1"/>
      <c r="AO473" s="1">
        <f t="shared" si="34"/>
        <v>0</v>
      </c>
      <c r="AP473" s="1">
        <f t="shared" si="35"/>
        <v>23430446.73</v>
      </c>
      <c r="AQ473" s="1">
        <f t="shared" si="33"/>
        <v>4168347.41</v>
      </c>
    </row>
    <row r="474" spans="1:43" x14ac:dyDescent="0.35">
      <c r="A474" t="s">
        <v>235</v>
      </c>
      <c r="B474" t="s">
        <v>240</v>
      </c>
      <c r="C474" t="s">
        <v>40</v>
      </c>
      <c r="D474" t="s">
        <v>49</v>
      </c>
      <c r="E474">
        <v>1</v>
      </c>
      <c r="F474" t="s">
        <v>41</v>
      </c>
      <c r="G474">
        <v>1.3</v>
      </c>
      <c r="H474" t="s">
        <v>42</v>
      </c>
      <c r="I474" t="s">
        <v>43</v>
      </c>
      <c r="J474" t="s">
        <v>44</v>
      </c>
      <c r="K474" t="s">
        <v>68</v>
      </c>
      <c r="L474" t="s">
        <v>69</v>
      </c>
      <c r="M474" t="s">
        <v>70</v>
      </c>
      <c r="N474" t="s">
        <v>76</v>
      </c>
      <c r="O474">
        <v>5</v>
      </c>
      <c r="P474" t="s">
        <v>56</v>
      </c>
      <c r="Q474">
        <v>66</v>
      </c>
      <c r="R474" t="s">
        <v>73</v>
      </c>
      <c r="S474" t="s">
        <v>94</v>
      </c>
      <c r="T474" t="s">
        <v>95</v>
      </c>
      <c r="U474">
        <v>3000</v>
      </c>
      <c r="V474" t="s">
        <v>51</v>
      </c>
      <c r="W474">
        <v>3900</v>
      </c>
      <c r="X474" t="s">
        <v>50</v>
      </c>
      <c r="Y474">
        <v>3940</v>
      </c>
      <c r="Z474" t="s">
        <v>51</v>
      </c>
      <c r="AA474">
        <v>3941</v>
      </c>
      <c r="AB474" t="s">
        <v>292</v>
      </c>
      <c r="AC474">
        <v>0</v>
      </c>
      <c r="AD474" t="s">
        <v>53</v>
      </c>
      <c r="AE474" s="1">
        <v>0</v>
      </c>
      <c r="AF474" s="1">
        <v>0</v>
      </c>
      <c r="AG474" s="1">
        <v>0</v>
      </c>
      <c r="AH474" s="1">
        <v>0</v>
      </c>
      <c r="AI474" s="1">
        <v>0</v>
      </c>
      <c r="AJ474" s="1">
        <v>0</v>
      </c>
      <c r="AK474" s="1">
        <v>0</v>
      </c>
      <c r="AL474" s="1">
        <f t="shared" si="36"/>
        <v>0</v>
      </c>
      <c r="AM474" s="1"/>
      <c r="AN474" s="1"/>
      <c r="AO474" s="1">
        <f t="shared" si="34"/>
        <v>0</v>
      </c>
      <c r="AP474" s="1">
        <f t="shared" si="35"/>
        <v>0</v>
      </c>
      <c r="AQ474" s="1">
        <f t="shared" si="33"/>
        <v>0</v>
      </c>
    </row>
    <row r="475" spans="1:43" x14ac:dyDescent="0.35">
      <c r="A475" t="s">
        <v>235</v>
      </c>
      <c r="B475" t="s">
        <v>240</v>
      </c>
      <c r="C475" t="s">
        <v>40</v>
      </c>
      <c r="D475" t="s">
        <v>49</v>
      </c>
      <c r="E475">
        <v>1</v>
      </c>
      <c r="F475" t="s">
        <v>41</v>
      </c>
      <c r="G475">
        <v>1.7</v>
      </c>
      <c r="H475" t="s">
        <v>96</v>
      </c>
      <c r="I475" t="s">
        <v>97</v>
      </c>
      <c r="J475" t="s">
        <v>98</v>
      </c>
      <c r="K475" t="s">
        <v>99</v>
      </c>
      <c r="L475" t="s">
        <v>100</v>
      </c>
      <c r="M475" t="s">
        <v>199</v>
      </c>
      <c r="N475" t="s">
        <v>202</v>
      </c>
      <c r="O475">
        <v>6</v>
      </c>
      <c r="P475" t="s">
        <v>101</v>
      </c>
      <c r="Q475">
        <v>19</v>
      </c>
      <c r="R475" t="s">
        <v>207</v>
      </c>
      <c r="S475" t="s">
        <v>200</v>
      </c>
      <c r="T475" t="s">
        <v>204</v>
      </c>
      <c r="U475">
        <v>3000</v>
      </c>
      <c r="V475" t="s">
        <v>51</v>
      </c>
      <c r="W475">
        <v>3900</v>
      </c>
      <c r="X475" t="s">
        <v>50</v>
      </c>
      <c r="Y475">
        <v>3940</v>
      </c>
      <c r="Z475" t="s">
        <v>51</v>
      </c>
      <c r="AA475">
        <v>3941</v>
      </c>
      <c r="AB475" t="s">
        <v>292</v>
      </c>
      <c r="AC475">
        <v>0</v>
      </c>
      <c r="AD475" t="s">
        <v>53</v>
      </c>
      <c r="AE475" s="1">
        <v>88000</v>
      </c>
      <c r="AF475" s="1">
        <v>50000</v>
      </c>
      <c r="AG475" s="1">
        <v>64240</v>
      </c>
      <c r="AH475" s="1">
        <v>64240</v>
      </c>
      <c r="AI475" s="1">
        <v>14456</v>
      </c>
      <c r="AJ475" s="1">
        <v>14456</v>
      </c>
      <c r="AK475" s="1">
        <v>14456</v>
      </c>
      <c r="AL475" s="1">
        <f t="shared" si="36"/>
        <v>23760</v>
      </c>
      <c r="AM475" s="1"/>
      <c r="AN475" s="1"/>
      <c r="AO475" s="1">
        <f t="shared" si="34"/>
        <v>0</v>
      </c>
      <c r="AP475" s="1">
        <f t="shared" si="35"/>
        <v>88000</v>
      </c>
      <c r="AQ475" s="1">
        <f t="shared" si="33"/>
        <v>23760</v>
      </c>
    </row>
    <row r="476" spans="1:43" x14ac:dyDescent="0.35">
      <c r="A476" t="s">
        <v>235</v>
      </c>
      <c r="B476" t="s">
        <v>240</v>
      </c>
      <c r="C476" t="s">
        <v>40</v>
      </c>
      <c r="D476" t="s">
        <v>49</v>
      </c>
      <c r="E476">
        <v>1</v>
      </c>
      <c r="F476" t="s">
        <v>41</v>
      </c>
      <c r="G476">
        <v>1.3</v>
      </c>
      <c r="H476" t="s">
        <v>42</v>
      </c>
      <c r="I476" t="s">
        <v>43</v>
      </c>
      <c r="J476" t="s">
        <v>44</v>
      </c>
      <c r="K476" t="s">
        <v>45</v>
      </c>
      <c r="L476" t="s">
        <v>46</v>
      </c>
      <c r="M476" t="s">
        <v>47</v>
      </c>
      <c r="N476" t="s">
        <v>55</v>
      </c>
      <c r="O476">
        <v>5</v>
      </c>
      <c r="P476" t="s">
        <v>56</v>
      </c>
      <c r="Q476">
        <v>5</v>
      </c>
      <c r="R476" t="s">
        <v>253</v>
      </c>
      <c r="S476" t="s">
        <v>252</v>
      </c>
      <c r="T476" t="s">
        <v>254</v>
      </c>
      <c r="U476">
        <v>3000</v>
      </c>
      <c r="V476" t="s">
        <v>51</v>
      </c>
      <c r="W476">
        <v>3900</v>
      </c>
      <c r="X476" t="s">
        <v>50</v>
      </c>
      <c r="Y476">
        <v>3940</v>
      </c>
      <c r="Z476" t="s">
        <v>51</v>
      </c>
      <c r="AA476">
        <v>3941</v>
      </c>
      <c r="AB476" t="s">
        <v>292</v>
      </c>
      <c r="AC476">
        <v>0</v>
      </c>
      <c r="AD476" t="s">
        <v>53</v>
      </c>
      <c r="AE476" s="1">
        <v>1000000</v>
      </c>
      <c r="AF476" s="1">
        <v>1000000</v>
      </c>
      <c r="AG476" s="1">
        <v>22400</v>
      </c>
      <c r="AH476" s="1">
        <v>22400</v>
      </c>
      <c r="AI476" s="1">
        <v>22400</v>
      </c>
      <c r="AJ476" s="1">
        <v>22400</v>
      </c>
      <c r="AK476" s="1">
        <v>22400</v>
      </c>
      <c r="AL476" s="1">
        <f t="shared" si="36"/>
        <v>977600</v>
      </c>
      <c r="AM476" s="1"/>
      <c r="AN476" s="1"/>
      <c r="AO476" s="1">
        <f t="shared" si="34"/>
        <v>0</v>
      </c>
      <c r="AP476" s="1">
        <f t="shared" si="35"/>
        <v>1000000</v>
      </c>
      <c r="AQ476" s="1">
        <f t="shared" si="33"/>
        <v>977600</v>
      </c>
    </row>
    <row r="477" spans="1:43" x14ac:dyDescent="0.35">
      <c r="A477" t="s">
        <v>235</v>
      </c>
      <c r="B477" t="s">
        <v>240</v>
      </c>
      <c r="C477" t="s">
        <v>40</v>
      </c>
      <c r="D477" t="s">
        <v>49</v>
      </c>
      <c r="E477">
        <v>1</v>
      </c>
      <c r="F477" t="s">
        <v>41</v>
      </c>
      <c r="G477">
        <v>1.3</v>
      </c>
      <c r="H477" t="s">
        <v>42</v>
      </c>
      <c r="I477" t="s">
        <v>43</v>
      </c>
      <c r="J477" t="s">
        <v>44</v>
      </c>
      <c r="K477" t="s">
        <v>45</v>
      </c>
      <c r="L477" t="s">
        <v>46</v>
      </c>
      <c r="M477" t="s">
        <v>47</v>
      </c>
      <c r="N477" t="s">
        <v>55</v>
      </c>
      <c r="O477">
        <v>5</v>
      </c>
      <c r="P477" t="s">
        <v>56</v>
      </c>
      <c r="Q477">
        <v>8</v>
      </c>
      <c r="R477" t="s">
        <v>297</v>
      </c>
      <c r="S477" t="s">
        <v>296</v>
      </c>
      <c r="T477" t="s">
        <v>298</v>
      </c>
      <c r="U477">
        <v>3000</v>
      </c>
      <c r="V477" t="s">
        <v>51</v>
      </c>
      <c r="W477">
        <v>3900</v>
      </c>
      <c r="X477" t="s">
        <v>50</v>
      </c>
      <c r="Y477">
        <v>3940</v>
      </c>
      <c r="Z477" t="s">
        <v>51</v>
      </c>
      <c r="AA477">
        <v>3942</v>
      </c>
      <c r="AB477" t="s">
        <v>299</v>
      </c>
      <c r="AC477">
        <v>0</v>
      </c>
      <c r="AD477" t="s">
        <v>53</v>
      </c>
      <c r="AE477" s="1">
        <v>675000</v>
      </c>
      <c r="AF477" s="1">
        <v>700000</v>
      </c>
      <c r="AG477" s="1">
        <v>68285.48</v>
      </c>
      <c r="AH477" s="1">
        <v>68285.48</v>
      </c>
      <c r="AI477" s="1">
        <v>68285.48</v>
      </c>
      <c r="AJ477" s="1">
        <v>50925.86</v>
      </c>
      <c r="AK477" s="1">
        <v>50779.47</v>
      </c>
      <c r="AL477" s="1">
        <f t="shared" si="36"/>
        <v>606714.52</v>
      </c>
      <c r="AM477" s="1"/>
      <c r="AN477" s="1"/>
      <c r="AO477" s="1">
        <f t="shared" si="34"/>
        <v>0</v>
      </c>
      <c r="AP477" s="1">
        <f t="shared" si="35"/>
        <v>675000</v>
      </c>
      <c r="AQ477" s="1">
        <f t="shared" si="33"/>
        <v>606714.52</v>
      </c>
    </row>
    <row r="478" spans="1:43" x14ac:dyDescent="0.35">
      <c r="A478" t="s">
        <v>235</v>
      </c>
      <c r="B478" t="s">
        <v>240</v>
      </c>
      <c r="C478" t="s">
        <v>40</v>
      </c>
      <c r="D478" t="s">
        <v>49</v>
      </c>
      <c r="E478">
        <v>1</v>
      </c>
      <c r="F478" t="s">
        <v>41</v>
      </c>
      <c r="G478">
        <v>1.3</v>
      </c>
      <c r="H478" t="s">
        <v>42</v>
      </c>
      <c r="I478" t="s">
        <v>43</v>
      </c>
      <c r="J478" t="s">
        <v>44</v>
      </c>
      <c r="K478" t="s">
        <v>45</v>
      </c>
      <c r="L478" t="s">
        <v>46</v>
      </c>
      <c r="M478" t="s">
        <v>47</v>
      </c>
      <c r="N478" t="s">
        <v>55</v>
      </c>
      <c r="O478">
        <v>5</v>
      </c>
      <c r="P478" t="s">
        <v>56</v>
      </c>
      <c r="Q478">
        <v>5</v>
      </c>
      <c r="R478" t="s">
        <v>253</v>
      </c>
      <c r="S478" t="s">
        <v>252</v>
      </c>
      <c r="T478" t="s">
        <v>254</v>
      </c>
      <c r="U478">
        <v>3000</v>
      </c>
      <c r="V478" t="s">
        <v>51</v>
      </c>
      <c r="W478">
        <v>3900</v>
      </c>
      <c r="X478" t="s">
        <v>50</v>
      </c>
      <c r="Y478">
        <v>3960</v>
      </c>
      <c r="Z478" t="s">
        <v>51</v>
      </c>
      <c r="AA478">
        <v>3961</v>
      </c>
      <c r="AB478" t="s">
        <v>293</v>
      </c>
      <c r="AC478">
        <v>0</v>
      </c>
      <c r="AD478" t="s">
        <v>53</v>
      </c>
      <c r="AE478" s="1">
        <v>80000</v>
      </c>
      <c r="AF478" s="1">
        <v>80000</v>
      </c>
      <c r="AG478" s="1">
        <v>0</v>
      </c>
      <c r="AH478" s="1">
        <v>0</v>
      </c>
      <c r="AI478" s="1">
        <v>0</v>
      </c>
      <c r="AJ478" s="1">
        <v>0</v>
      </c>
      <c r="AK478" s="1">
        <v>0</v>
      </c>
      <c r="AL478" s="1">
        <f t="shared" si="36"/>
        <v>80000</v>
      </c>
      <c r="AM478" s="1"/>
      <c r="AN478" s="1"/>
      <c r="AO478" s="1">
        <f t="shared" si="34"/>
        <v>0</v>
      </c>
      <c r="AP478" s="1">
        <f t="shared" si="35"/>
        <v>80000</v>
      </c>
      <c r="AQ478" s="1">
        <f t="shared" si="33"/>
        <v>80000</v>
      </c>
    </row>
    <row r="479" spans="1:43" x14ac:dyDescent="0.35">
      <c r="A479" t="s">
        <v>235</v>
      </c>
      <c r="B479" t="s">
        <v>240</v>
      </c>
      <c r="C479" t="s">
        <v>40</v>
      </c>
      <c r="D479" t="s">
        <v>49</v>
      </c>
      <c r="E479">
        <v>1</v>
      </c>
      <c r="F479" t="s">
        <v>41</v>
      </c>
      <c r="G479">
        <v>1.3</v>
      </c>
      <c r="H479" t="s">
        <v>42</v>
      </c>
      <c r="I479" t="s">
        <v>43</v>
      </c>
      <c r="J479" t="s">
        <v>44</v>
      </c>
      <c r="K479" t="s">
        <v>68</v>
      </c>
      <c r="L479" t="s">
        <v>69</v>
      </c>
      <c r="M479" t="s">
        <v>70</v>
      </c>
      <c r="N479" t="s">
        <v>76</v>
      </c>
      <c r="O479">
        <v>5</v>
      </c>
      <c r="P479" t="s">
        <v>56</v>
      </c>
      <c r="Q479">
        <v>9</v>
      </c>
      <c r="R479" t="s">
        <v>146</v>
      </c>
      <c r="S479" t="s">
        <v>71</v>
      </c>
      <c r="T479" t="s">
        <v>77</v>
      </c>
      <c r="U479">
        <v>3000</v>
      </c>
      <c r="V479" t="s">
        <v>51</v>
      </c>
      <c r="W479">
        <v>3900</v>
      </c>
      <c r="X479" t="s">
        <v>50</v>
      </c>
      <c r="Y479">
        <v>3960</v>
      </c>
      <c r="Z479" t="s">
        <v>293</v>
      </c>
      <c r="AA479">
        <v>3962</v>
      </c>
      <c r="AB479" t="s">
        <v>333</v>
      </c>
      <c r="AC479">
        <v>0</v>
      </c>
      <c r="AD479" t="s">
        <v>53</v>
      </c>
      <c r="AE479" s="1">
        <v>100000</v>
      </c>
      <c r="AF479" s="1">
        <v>100000</v>
      </c>
      <c r="AG479" s="1">
        <v>23298.57</v>
      </c>
      <c r="AH479" s="1">
        <v>23298.57</v>
      </c>
      <c r="AI479" s="1">
        <v>15842.67</v>
      </c>
      <c r="AJ479" s="1">
        <v>15842.67</v>
      </c>
      <c r="AK479" s="1">
        <v>15842.67</v>
      </c>
      <c r="AL479" s="1">
        <f t="shared" si="36"/>
        <v>76701.429999999993</v>
      </c>
      <c r="AM479" s="1"/>
      <c r="AN479" s="1"/>
      <c r="AO479" s="1">
        <f t="shared" si="34"/>
        <v>0</v>
      </c>
      <c r="AP479" s="1">
        <f t="shared" si="35"/>
        <v>100000</v>
      </c>
      <c r="AQ479" s="1">
        <f t="shared" si="33"/>
        <v>76701.429999999993</v>
      </c>
    </row>
    <row r="480" spans="1:43" x14ac:dyDescent="0.35">
      <c r="A480" t="s">
        <v>235</v>
      </c>
      <c r="B480" t="s">
        <v>240</v>
      </c>
      <c r="C480" t="s">
        <v>40</v>
      </c>
      <c r="D480" t="s">
        <v>49</v>
      </c>
      <c r="E480">
        <v>1</v>
      </c>
      <c r="F480" t="s">
        <v>41</v>
      </c>
      <c r="G480">
        <v>1.7</v>
      </c>
      <c r="H480" t="s">
        <v>96</v>
      </c>
      <c r="I480" t="s">
        <v>97</v>
      </c>
      <c r="J480" t="s">
        <v>98</v>
      </c>
      <c r="K480" t="s">
        <v>99</v>
      </c>
      <c r="L480" t="s">
        <v>100</v>
      </c>
      <c r="M480" t="s">
        <v>199</v>
      </c>
      <c r="N480" t="s">
        <v>202</v>
      </c>
      <c r="O480">
        <v>6</v>
      </c>
      <c r="P480" t="s">
        <v>101</v>
      </c>
      <c r="Q480">
        <v>19</v>
      </c>
      <c r="R480" t="s">
        <v>207</v>
      </c>
      <c r="S480" t="s">
        <v>200</v>
      </c>
      <c r="T480" t="s">
        <v>204</v>
      </c>
      <c r="U480">
        <v>3000</v>
      </c>
      <c r="V480" t="s">
        <v>51</v>
      </c>
      <c r="W480">
        <v>3900</v>
      </c>
      <c r="X480" t="s">
        <v>50</v>
      </c>
      <c r="Y480">
        <v>3960</v>
      </c>
      <c r="Z480" t="s">
        <v>293</v>
      </c>
      <c r="AA480">
        <v>3962</v>
      </c>
      <c r="AB480" t="s">
        <v>333</v>
      </c>
      <c r="AC480">
        <v>0</v>
      </c>
      <c r="AD480" t="s">
        <v>53</v>
      </c>
      <c r="AE480" s="1">
        <v>98680</v>
      </c>
      <c r="AF480" s="1">
        <v>300000</v>
      </c>
      <c r="AG480" s="1">
        <v>6834</v>
      </c>
      <c r="AH480" s="1">
        <v>6834</v>
      </c>
      <c r="AI480" s="1">
        <v>3417</v>
      </c>
      <c r="AJ480" s="1">
        <v>3417</v>
      </c>
      <c r="AK480" s="1">
        <v>3417</v>
      </c>
      <c r="AL480" s="1">
        <f t="shared" si="36"/>
        <v>91846</v>
      </c>
      <c r="AM480" s="1"/>
      <c r="AN480" s="1"/>
      <c r="AO480" s="1">
        <f t="shared" si="34"/>
        <v>0</v>
      </c>
      <c r="AP480" s="1">
        <f t="shared" si="35"/>
        <v>98680</v>
      </c>
      <c r="AQ480" s="1">
        <f t="shared" si="33"/>
        <v>91846</v>
      </c>
    </row>
    <row r="481" spans="1:43" x14ac:dyDescent="0.35">
      <c r="A481" t="s">
        <v>125</v>
      </c>
      <c r="B481" t="s">
        <v>130</v>
      </c>
      <c r="C481" t="s">
        <v>40</v>
      </c>
      <c r="D481" t="s">
        <v>49</v>
      </c>
      <c r="E481">
        <v>1</v>
      </c>
      <c r="F481" t="s">
        <v>41</v>
      </c>
      <c r="G481">
        <v>1.3</v>
      </c>
      <c r="H481" t="s">
        <v>42</v>
      </c>
      <c r="I481" t="s">
        <v>43</v>
      </c>
      <c r="J481" t="s">
        <v>44</v>
      </c>
      <c r="K481" t="s">
        <v>45</v>
      </c>
      <c r="L481" t="s">
        <v>46</v>
      </c>
      <c r="M481" t="s">
        <v>47</v>
      </c>
      <c r="N481" t="s">
        <v>55</v>
      </c>
      <c r="O481">
        <v>5</v>
      </c>
      <c r="P481" t="s">
        <v>56</v>
      </c>
      <c r="Q481">
        <v>7</v>
      </c>
      <c r="R481" t="s">
        <v>57</v>
      </c>
      <c r="S481" t="s">
        <v>48</v>
      </c>
      <c r="T481" t="s">
        <v>58</v>
      </c>
      <c r="U481">
        <v>4000</v>
      </c>
      <c r="V481" t="s">
        <v>129</v>
      </c>
      <c r="W481">
        <v>4200</v>
      </c>
      <c r="X481" t="s">
        <v>126</v>
      </c>
      <c r="Y481">
        <v>4210</v>
      </c>
      <c r="Z481" t="s">
        <v>127</v>
      </c>
      <c r="AA481">
        <v>4211</v>
      </c>
      <c r="AB481" t="s">
        <v>128</v>
      </c>
      <c r="AC481">
        <v>0</v>
      </c>
      <c r="AD481" t="s">
        <v>53</v>
      </c>
      <c r="AE481" s="1">
        <v>1100000</v>
      </c>
      <c r="AF481" s="1">
        <v>0</v>
      </c>
      <c r="AG481" s="1">
        <v>0</v>
      </c>
      <c r="AH481" s="1">
        <v>0</v>
      </c>
      <c r="AI481" s="1">
        <v>0</v>
      </c>
      <c r="AJ481" s="1">
        <v>0</v>
      </c>
      <c r="AK481" s="1">
        <v>0</v>
      </c>
      <c r="AL481" s="1">
        <f t="shared" si="36"/>
        <v>1100000</v>
      </c>
      <c r="AM481" s="1">
        <v>11000000</v>
      </c>
      <c r="AN481" s="1">
        <v>0</v>
      </c>
      <c r="AO481" s="1">
        <f t="shared" si="34"/>
        <v>11000000</v>
      </c>
      <c r="AP481" s="1">
        <f t="shared" si="35"/>
        <v>12100000</v>
      </c>
      <c r="AQ481" s="1">
        <f t="shared" si="33"/>
        <v>12100000</v>
      </c>
    </row>
    <row r="482" spans="1:43" x14ac:dyDescent="0.35">
      <c r="A482" t="s">
        <v>235</v>
      </c>
      <c r="B482" t="s">
        <v>240</v>
      </c>
      <c r="C482" t="s">
        <v>40</v>
      </c>
      <c r="D482" t="s">
        <v>49</v>
      </c>
      <c r="E482">
        <v>1</v>
      </c>
      <c r="F482" t="s">
        <v>41</v>
      </c>
      <c r="G482">
        <v>1.3</v>
      </c>
      <c r="H482" t="s">
        <v>42</v>
      </c>
      <c r="I482" t="s">
        <v>43</v>
      </c>
      <c r="J482" t="s">
        <v>44</v>
      </c>
      <c r="K482" t="s">
        <v>45</v>
      </c>
      <c r="L482" t="s">
        <v>46</v>
      </c>
      <c r="M482" t="s">
        <v>47</v>
      </c>
      <c r="N482" t="s">
        <v>55</v>
      </c>
      <c r="O482">
        <v>5</v>
      </c>
      <c r="P482" t="s">
        <v>56</v>
      </c>
      <c r="Q482">
        <v>7</v>
      </c>
      <c r="R482" t="s">
        <v>57</v>
      </c>
      <c r="S482" t="s">
        <v>48</v>
      </c>
      <c r="T482" t="s">
        <v>58</v>
      </c>
      <c r="U482">
        <v>4000</v>
      </c>
      <c r="V482" t="s">
        <v>129</v>
      </c>
      <c r="W482">
        <v>4200</v>
      </c>
      <c r="X482" t="s">
        <v>126</v>
      </c>
      <c r="Y482">
        <v>4210</v>
      </c>
      <c r="Z482" t="s">
        <v>127</v>
      </c>
      <c r="AA482">
        <v>4211</v>
      </c>
      <c r="AB482" t="s">
        <v>128</v>
      </c>
      <c r="AC482">
        <v>0</v>
      </c>
      <c r="AD482" t="s">
        <v>53</v>
      </c>
      <c r="AE482" s="1">
        <v>2500000</v>
      </c>
      <c r="AF482" s="1">
        <v>2500000</v>
      </c>
      <c r="AG482" s="1">
        <v>2105566.7599999998</v>
      </c>
      <c r="AH482" s="1">
        <v>2105566.7599999998</v>
      </c>
      <c r="AI482" s="1">
        <v>2105566.7599999998</v>
      </c>
      <c r="AJ482" s="1">
        <v>2105566.7599999998</v>
      </c>
      <c r="AK482" s="1">
        <v>2105566.7599999998</v>
      </c>
      <c r="AL482" s="1">
        <f t="shared" si="36"/>
        <v>394433.24000000022</v>
      </c>
      <c r="AM482" s="1"/>
      <c r="AN482" s="1"/>
      <c r="AO482" s="1">
        <f t="shared" si="34"/>
        <v>0</v>
      </c>
      <c r="AP482" s="1">
        <f t="shared" si="35"/>
        <v>2500000</v>
      </c>
      <c r="AQ482" s="1">
        <f t="shared" si="33"/>
        <v>394433.24000000022</v>
      </c>
    </row>
    <row r="483" spans="1:43" x14ac:dyDescent="0.35">
      <c r="A483" t="s">
        <v>235</v>
      </c>
      <c r="B483" t="s">
        <v>240</v>
      </c>
      <c r="C483" t="s">
        <v>40</v>
      </c>
      <c r="D483" t="s">
        <v>49</v>
      </c>
      <c r="E483">
        <v>2</v>
      </c>
      <c r="F483" t="s">
        <v>105</v>
      </c>
      <c r="G483">
        <v>2.4</v>
      </c>
      <c r="H483" t="s">
        <v>430</v>
      </c>
      <c r="I483" t="s">
        <v>439</v>
      </c>
      <c r="J483" t="s">
        <v>440</v>
      </c>
      <c r="K483" t="s">
        <v>99</v>
      </c>
      <c r="L483" t="s">
        <v>100</v>
      </c>
      <c r="M483" t="s">
        <v>164</v>
      </c>
      <c r="N483" t="s">
        <v>166</v>
      </c>
      <c r="O483">
        <v>4</v>
      </c>
      <c r="P483" t="s">
        <v>442</v>
      </c>
      <c r="Q483">
        <v>32</v>
      </c>
      <c r="R483" t="s">
        <v>443</v>
      </c>
      <c r="S483" t="s">
        <v>441</v>
      </c>
      <c r="T483" t="s">
        <v>444</v>
      </c>
      <c r="U483">
        <v>4000</v>
      </c>
      <c r="V483" t="s">
        <v>129</v>
      </c>
      <c r="W483">
        <v>4200</v>
      </c>
      <c r="X483" t="s">
        <v>126</v>
      </c>
      <c r="Y483">
        <v>4210</v>
      </c>
      <c r="Z483" t="s">
        <v>127</v>
      </c>
      <c r="AA483">
        <v>4211</v>
      </c>
      <c r="AB483" t="s">
        <v>128</v>
      </c>
      <c r="AC483">
        <v>0</v>
      </c>
      <c r="AD483" t="s">
        <v>53</v>
      </c>
      <c r="AE483" s="1">
        <v>0</v>
      </c>
      <c r="AF483" s="1">
        <v>19813000</v>
      </c>
      <c r="AG483" s="1">
        <v>0</v>
      </c>
      <c r="AH483" s="1">
        <v>0</v>
      </c>
      <c r="AI483" s="1">
        <v>0</v>
      </c>
      <c r="AJ483" s="1">
        <v>0</v>
      </c>
      <c r="AK483" s="1">
        <v>0</v>
      </c>
      <c r="AL483" s="1">
        <f t="shared" si="36"/>
        <v>0</v>
      </c>
      <c r="AM483" s="1"/>
      <c r="AN483" s="1"/>
      <c r="AO483" s="1">
        <f t="shared" si="34"/>
        <v>0</v>
      </c>
      <c r="AP483" s="1">
        <f t="shared" si="35"/>
        <v>0</v>
      </c>
      <c r="AQ483" s="1">
        <f t="shared" si="33"/>
        <v>0</v>
      </c>
    </row>
    <row r="484" spans="1:43" x14ac:dyDescent="0.35">
      <c r="A484" t="s">
        <v>235</v>
      </c>
      <c r="B484" t="s">
        <v>240</v>
      </c>
      <c r="C484" t="s">
        <v>40</v>
      </c>
      <c r="D484" t="s">
        <v>49</v>
      </c>
      <c r="E484">
        <v>2</v>
      </c>
      <c r="F484" t="s">
        <v>105</v>
      </c>
      <c r="G484">
        <v>2.4</v>
      </c>
      <c r="H484" t="s">
        <v>430</v>
      </c>
      <c r="I484" t="s">
        <v>439</v>
      </c>
      <c r="J484" t="s">
        <v>440</v>
      </c>
      <c r="K484" t="s">
        <v>99</v>
      </c>
      <c r="L484" t="s">
        <v>100</v>
      </c>
      <c r="M484" t="s">
        <v>445</v>
      </c>
      <c r="N484" t="s">
        <v>447</v>
      </c>
      <c r="O484">
        <v>4</v>
      </c>
      <c r="P484" t="s">
        <v>442</v>
      </c>
      <c r="Q484">
        <v>59</v>
      </c>
      <c r="R484" t="s">
        <v>443</v>
      </c>
      <c r="S484" t="s">
        <v>446</v>
      </c>
      <c r="T484" t="s">
        <v>447</v>
      </c>
      <c r="U484">
        <v>4000</v>
      </c>
      <c r="V484" t="s">
        <v>129</v>
      </c>
      <c r="W484">
        <v>4200</v>
      </c>
      <c r="X484" t="s">
        <v>126</v>
      </c>
      <c r="Y484">
        <v>4210</v>
      </c>
      <c r="Z484" t="s">
        <v>127</v>
      </c>
      <c r="AA484">
        <v>4211</v>
      </c>
      <c r="AB484" t="s">
        <v>128</v>
      </c>
      <c r="AC484">
        <v>0</v>
      </c>
      <c r="AD484" t="s">
        <v>53</v>
      </c>
      <c r="AE484" s="1">
        <v>19813000</v>
      </c>
      <c r="AF484" s="1">
        <v>0</v>
      </c>
      <c r="AG484" s="1">
        <v>16900009.670000002</v>
      </c>
      <c r="AH484" s="1">
        <v>16900009.670000002</v>
      </c>
      <c r="AI484" s="1">
        <v>16900009.670000002</v>
      </c>
      <c r="AJ484" s="1">
        <v>16900009.670000002</v>
      </c>
      <c r="AK484" s="1">
        <v>16900009.670000002</v>
      </c>
      <c r="AL484" s="1">
        <f t="shared" si="36"/>
        <v>2912990.3299999982</v>
      </c>
      <c r="AM484" s="1"/>
      <c r="AN484" s="1"/>
      <c r="AO484" s="1">
        <f t="shared" si="34"/>
        <v>0</v>
      </c>
      <c r="AP484" s="1">
        <f t="shared" si="35"/>
        <v>19813000</v>
      </c>
      <c r="AQ484" s="1">
        <f t="shared" si="33"/>
        <v>2912990.3299999982</v>
      </c>
    </row>
    <row r="485" spans="1:43" x14ac:dyDescent="0.35">
      <c r="A485" t="s">
        <v>235</v>
      </c>
      <c r="B485" t="s">
        <v>240</v>
      </c>
      <c r="C485" t="s">
        <v>40</v>
      </c>
      <c r="D485" t="s">
        <v>49</v>
      </c>
      <c r="E485">
        <v>2</v>
      </c>
      <c r="F485" t="s">
        <v>105</v>
      </c>
      <c r="G485">
        <v>2.6</v>
      </c>
      <c r="H485" t="s">
        <v>457</v>
      </c>
      <c r="I485" t="s">
        <v>458</v>
      </c>
      <c r="J485" t="s">
        <v>459</v>
      </c>
      <c r="K485" t="s">
        <v>99</v>
      </c>
      <c r="L485" t="s">
        <v>100</v>
      </c>
      <c r="M485" t="s">
        <v>164</v>
      </c>
      <c r="N485" t="s">
        <v>166</v>
      </c>
      <c r="O485">
        <v>0</v>
      </c>
      <c r="P485" t="s">
        <v>167</v>
      </c>
      <c r="Q485">
        <v>31</v>
      </c>
      <c r="R485" t="s">
        <v>461</v>
      </c>
      <c r="S485" t="s">
        <v>460</v>
      </c>
      <c r="T485" t="s">
        <v>462</v>
      </c>
      <c r="U485">
        <v>4000</v>
      </c>
      <c r="V485" t="s">
        <v>129</v>
      </c>
      <c r="W485">
        <v>4200</v>
      </c>
      <c r="X485" t="s">
        <v>126</v>
      </c>
      <c r="Y485">
        <v>4210</v>
      </c>
      <c r="Z485" t="s">
        <v>127</v>
      </c>
      <c r="AA485">
        <v>4211</v>
      </c>
      <c r="AB485" t="s">
        <v>128</v>
      </c>
      <c r="AC485">
        <v>0</v>
      </c>
      <c r="AD485" t="s">
        <v>53</v>
      </c>
      <c r="AE485" s="1">
        <v>0</v>
      </c>
      <c r="AF485" s="1">
        <v>14064137.279999999</v>
      </c>
      <c r="AG485" s="1">
        <v>0</v>
      </c>
      <c r="AH485" s="1">
        <v>0</v>
      </c>
      <c r="AI485" s="1">
        <v>0</v>
      </c>
      <c r="AJ485" s="1">
        <v>0</v>
      </c>
      <c r="AK485" s="1">
        <v>0</v>
      </c>
      <c r="AL485" s="1">
        <f t="shared" si="36"/>
        <v>0</v>
      </c>
      <c r="AM485" s="1"/>
      <c r="AN485" s="1"/>
      <c r="AO485" s="1">
        <f t="shared" si="34"/>
        <v>0</v>
      </c>
      <c r="AP485" s="1">
        <f t="shared" si="35"/>
        <v>0</v>
      </c>
      <c r="AQ485" s="1">
        <f t="shared" si="33"/>
        <v>0</v>
      </c>
    </row>
    <row r="486" spans="1:43" x14ac:dyDescent="0.35">
      <c r="A486" t="s">
        <v>235</v>
      </c>
      <c r="B486" t="s">
        <v>240</v>
      </c>
      <c r="C486" t="s">
        <v>40</v>
      </c>
      <c r="D486" t="s">
        <v>49</v>
      </c>
      <c r="E486">
        <v>2</v>
      </c>
      <c r="F486" t="s">
        <v>105</v>
      </c>
      <c r="G486">
        <v>2.6</v>
      </c>
      <c r="H486" t="s">
        <v>457</v>
      </c>
      <c r="I486" t="s">
        <v>458</v>
      </c>
      <c r="J486" t="s">
        <v>459</v>
      </c>
      <c r="K486" t="s">
        <v>99</v>
      </c>
      <c r="L486" t="s">
        <v>100</v>
      </c>
      <c r="M486" t="s">
        <v>164</v>
      </c>
      <c r="N486" t="s">
        <v>166</v>
      </c>
      <c r="O486">
        <v>0</v>
      </c>
      <c r="P486" t="s">
        <v>167</v>
      </c>
      <c r="Q486">
        <v>34</v>
      </c>
      <c r="R486" t="s">
        <v>464</v>
      </c>
      <c r="S486" t="s">
        <v>463</v>
      </c>
      <c r="T486" t="s">
        <v>465</v>
      </c>
      <c r="U486">
        <v>4000</v>
      </c>
      <c r="V486" t="s">
        <v>129</v>
      </c>
      <c r="W486">
        <v>4200</v>
      </c>
      <c r="X486" t="s">
        <v>126</v>
      </c>
      <c r="Y486">
        <v>4210</v>
      </c>
      <c r="Z486" t="s">
        <v>127</v>
      </c>
      <c r="AA486">
        <v>4211</v>
      </c>
      <c r="AB486" t="s">
        <v>128</v>
      </c>
      <c r="AC486">
        <v>0</v>
      </c>
      <c r="AD486" t="s">
        <v>53</v>
      </c>
      <c r="AE486" s="1">
        <v>0</v>
      </c>
      <c r="AF486" s="1">
        <v>6380968.3300000001</v>
      </c>
      <c r="AG486" s="1">
        <v>0</v>
      </c>
      <c r="AH486" s="1">
        <v>0</v>
      </c>
      <c r="AI486" s="1">
        <v>0</v>
      </c>
      <c r="AJ486" s="1">
        <v>0</v>
      </c>
      <c r="AK486" s="1">
        <v>0</v>
      </c>
      <c r="AL486" s="1">
        <f t="shared" si="36"/>
        <v>0</v>
      </c>
      <c r="AM486" s="1"/>
      <c r="AN486" s="1"/>
      <c r="AO486" s="1">
        <f t="shared" si="34"/>
        <v>0</v>
      </c>
      <c r="AP486" s="1">
        <f t="shared" si="35"/>
        <v>0</v>
      </c>
      <c r="AQ486" s="1">
        <f t="shared" si="33"/>
        <v>0</v>
      </c>
    </row>
    <row r="487" spans="1:43" x14ac:dyDescent="0.35">
      <c r="A487" t="s">
        <v>235</v>
      </c>
      <c r="B487" t="s">
        <v>240</v>
      </c>
      <c r="C487" t="s">
        <v>40</v>
      </c>
      <c r="D487" t="s">
        <v>49</v>
      </c>
      <c r="E487">
        <v>2</v>
      </c>
      <c r="F487" t="s">
        <v>105</v>
      </c>
      <c r="G487">
        <v>2.6</v>
      </c>
      <c r="H487" t="s">
        <v>457</v>
      </c>
      <c r="I487" t="s">
        <v>458</v>
      </c>
      <c r="J487" t="s">
        <v>459</v>
      </c>
      <c r="K487" t="s">
        <v>99</v>
      </c>
      <c r="L487" t="s">
        <v>100</v>
      </c>
      <c r="M487" t="s">
        <v>466</v>
      </c>
      <c r="N487" t="s">
        <v>468</v>
      </c>
      <c r="O487">
        <v>0</v>
      </c>
      <c r="P487" t="s">
        <v>167</v>
      </c>
      <c r="Q487">
        <v>58</v>
      </c>
      <c r="R487" t="s">
        <v>461</v>
      </c>
      <c r="S487" t="s">
        <v>467</v>
      </c>
      <c r="T487" t="s">
        <v>462</v>
      </c>
      <c r="U487">
        <v>4000</v>
      </c>
      <c r="V487" t="s">
        <v>129</v>
      </c>
      <c r="W487">
        <v>4200</v>
      </c>
      <c r="X487" t="s">
        <v>126</v>
      </c>
      <c r="Y487">
        <v>4210</v>
      </c>
      <c r="Z487" t="s">
        <v>127</v>
      </c>
      <c r="AA487">
        <v>4211</v>
      </c>
      <c r="AB487" t="s">
        <v>128</v>
      </c>
      <c r="AC487">
        <v>0</v>
      </c>
      <c r="AD487" t="s">
        <v>53</v>
      </c>
      <c r="AE487" s="1">
        <v>14064137.279999999</v>
      </c>
      <c r="AF487" s="1">
        <v>0</v>
      </c>
      <c r="AG487" s="1">
        <v>12720114.4</v>
      </c>
      <c r="AH487" s="1">
        <v>12720114.4</v>
      </c>
      <c r="AI487" s="1">
        <v>12720114.4</v>
      </c>
      <c r="AJ487" s="1">
        <v>11720114.4</v>
      </c>
      <c r="AK487" s="1">
        <v>11720114.4</v>
      </c>
      <c r="AL487" s="1">
        <f t="shared" si="36"/>
        <v>1344022.879999999</v>
      </c>
      <c r="AM487" s="1"/>
      <c r="AN487" s="1"/>
      <c r="AO487" s="1">
        <f t="shared" si="34"/>
        <v>0</v>
      </c>
      <c r="AP487" s="1">
        <f t="shared" si="35"/>
        <v>14064137.279999999</v>
      </c>
      <c r="AQ487" s="1">
        <f t="shared" si="33"/>
        <v>1344022.879999999</v>
      </c>
    </row>
    <row r="488" spans="1:43" x14ac:dyDescent="0.35">
      <c r="A488" t="s">
        <v>235</v>
      </c>
      <c r="B488" t="s">
        <v>240</v>
      </c>
      <c r="C488" t="s">
        <v>40</v>
      </c>
      <c r="D488" t="s">
        <v>49</v>
      </c>
      <c r="E488">
        <v>2</v>
      </c>
      <c r="F488" t="s">
        <v>105</v>
      </c>
      <c r="G488">
        <v>2.6</v>
      </c>
      <c r="H488" t="s">
        <v>457</v>
      </c>
      <c r="I488" t="s">
        <v>458</v>
      </c>
      <c r="J488" t="s">
        <v>459</v>
      </c>
      <c r="K488" t="s">
        <v>99</v>
      </c>
      <c r="L488" t="s">
        <v>100</v>
      </c>
      <c r="M488" t="s">
        <v>469</v>
      </c>
      <c r="N488" t="s">
        <v>471</v>
      </c>
      <c r="O488">
        <v>0</v>
      </c>
      <c r="P488" t="s">
        <v>167</v>
      </c>
      <c r="Q488">
        <v>61</v>
      </c>
      <c r="R488" t="s">
        <v>464</v>
      </c>
      <c r="S488" t="s">
        <v>470</v>
      </c>
      <c r="T488" t="s">
        <v>465</v>
      </c>
      <c r="U488">
        <v>4000</v>
      </c>
      <c r="V488" t="s">
        <v>129</v>
      </c>
      <c r="W488">
        <v>4200</v>
      </c>
      <c r="X488" t="s">
        <v>126</v>
      </c>
      <c r="Y488">
        <v>4210</v>
      </c>
      <c r="Z488" t="s">
        <v>127</v>
      </c>
      <c r="AA488">
        <v>4211</v>
      </c>
      <c r="AB488" t="s">
        <v>128</v>
      </c>
      <c r="AC488">
        <v>0</v>
      </c>
      <c r="AD488" t="s">
        <v>53</v>
      </c>
      <c r="AE488" s="1">
        <v>7380968.3300000001</v>
      </c>
      <c r="AF488" s="1">
        <v>0</v>
      </c>
      <c r="AG488" s="1">
        <v>5470293.9199999999</v>
      </c>
      <c r="AH488" s="1">
        <v>5470293.9199999999</v>
      </c>
      <c r="AI488" s="1">
        <v>5470293.9199999999</v>
      </c>
      <c r="AJ488" s="1">
        <v>5470293.9199999999</v>
      </c>
      <c r="AK488" s="1">
        <v>5470293.9199999999</v>
      </c>
      <c r="AL488" s="1">
        <f t="shared" si="36"/>
        <v>1910674.4100000001</v>
      </c>
      <c r="AM488" s="1"/>
      <c r="AN488" s="1"/>
      <c r="AO488" s="1">
        <f t="shared" si="34"/>
        <v>0</v>
      </c>
      <c r="AP488" s="1">
        <f t="shared" si="35"/>
        <v>7380968.3300000001</v>
      </c>
      <c r="AQ488" s="1">
        <f t="shared" si="33"/>
        <v>1910674.4100000001</v>
      </c>
    </row>
    <row r="489" spans="1:43" x14ac:dyDescent="0.35">
      <c r="A489" t="s">
        <v>235</v>
      </c>
      <c r="B489" t="s">
        <v>240</v>
      </c>
      <c r="C489" t="s">
        <v>40</v>
      </c>
      <c r="D489" t="s">
        <v>49</v>
      </c>
      <c r="E489">
        <v>2</v>
      </c>
      <c r="F489" t="s">
        <v>105</v>
      </c>
      <c r="G489">
        <v>2.6</v>
      </c>
      <c r="H489" t="s">
        <v>457</v>
      </c>
      <c r="I489" t="s">
        <v>472</v>
      </c>
      <c r="J489" t="s">
        <v>473</v>
      </c>
      <c r="K489" t="s">
        <v>99</v>
      </c>
      <c r="L489" t="s">
        <v>100</v>
      </c>
      <c r="M489" t="s">
        <v>164</v>
      </c>
      <c r="N489" t="s">
        <v>166</v>
      </c>
      <c r="O489">
        <v>0</v>
      </c>
      <c r="P489" t="s">
        <v>167</v>
      </c>
      <c r="Q489">
        <v>35</v>
      </c>
      <c r="R489" t="s">
        <v>475</v>
      </c>
      <c r="S489" t="s">
        <v>474</v>
      </c>
      <c r="T489" t="s">
        <v>476</v>
      </c>
      <c r="U489">
        <v>4000</v>
      </c>
      <c r="V489" t="s">
        <v>129</v>
      </c>
      <c r="W489">
        <v>4200</v>
      </c>
      <c r="X489" t="s">
        <v>126</v>
      </c>
      <c r="Y489">
        <v>4210</v>
      </c>
      <c r="Z489" t="s">
        <v>127</v>
      </c>
      <c r="AA489">
        <v>4211</v>
      </c>
      <c r="AB489" t="s">
        <v>128</v>
      </c>
      <c r="AC489">
        <v>0</v>
      </c>
      <c r="AD489" t="s">
        <v>53</v>
      </c>
      <c r="AE489" s="1">
        <v>0</v>
      </c>
      <c r="AF489" s="1">
        <v>95000000</v>
      </c>
      <c r="AG489" s="1">
        <v>0</v>
      </c>
      <c r="AH489" s="1">
        <v>0</v>
      </c>
      <c r="AI489" s="1">
        <v>0</v>
      </c>
      <c r="AJ489" s="1">
        <v>0</v>
      </c>
      <c r="AK489" s="1">
        <v>0</v>
      </c>
      <c r="AL489" s="1">
        <f t="shared" si="36"/>
        <v>0</v>
      </c>
      <c r="AM489" s="1"/>
      <c r="AN489" s="1"/>
      <c r="AO489" s="1">
        <f t="shared" si="34"/>
        <v>0</v>
      </c>
      <c r="AP489" s="1">
        <f t="shared" si="35"/>
        <v>0</v>
      </c>
      <c r="AQ489" s="1">
        <f t="shared" si="33"/>
        <v>0</v>
      </c>
    </row>
    <row r="490" spans="1:43" x14ac:dyDescent="0.35">
      <c r="A490" t="s">
        <v>235</v>
      </c>
      <c r="B490" t="s">
        <v>240</v>
      </c>
      <c r="C490" t="s">
        <v>40</v>
      </c>
      <c r="D490" t="s">
        <v>49</v>
      </c>
      <c r="E490">
        <v>2</v>
      </c>
      <c r="F490" t="s">
        <v>105</v>
      </c>
      <c r="G490">
        <v>2.6</v>
      </c>
      <c r="H490" t="s">
        <v>457</v>
      </c>
      <c r="I490" t="s">
        <v>472</v>
      </c>
      <c r="J490" t="s">
        <v>473</v>
      </c>
      <c r="K490" t="s">
        <v>99</v>
      </c>
      <c r="L490" t="s">
        <v>100</v>
      </c>
      <c r="M490" t="s">
        <v>477</v>
      </c>
      <c r="N490" t="s">
        <v>479</v>
      </c>
      <c r="O490">
        <v>0</v>
      </c>
      <c r="P490" t="s">
        <v>167</v>
      </c>
      <c r="Q490">
        <v>62</v>
      </c>
      <c r="R490" t="s">
        <v>475</v>
      </c>
      <c r="S490" t="s">
        <v>478</v>
      </c>
      <c r="T490" t="s">
        <v>476</v>
      </c>
      <c r="U490">
        <v>4000</v>
      </c>
      <c r="V490" t="s">
        <v>129</v>
      </c>
      <c r="W490">
        <v>4200</v>
      </c>
      <c r="X490" t="s">
        <v>126</v>
      </c>
      <c r="Y490">
        <v>4210</v>
      </c>
      <c r="Z490" t="s">
        <v>127</v>
      </c>
      <c r="AA490">
        <v>4211</v>
      </c>
      <c r="AB490" t="s">
        <v>128</v>
      </c>
      <c r="AC490">
        <v>0</v>
      </c>
      <c r="AD490" t="s">
        <v>53</v>
      </c>
      <c r="AE490" s="1">
        <v>95000000</v>
      </c>
      <c r="AF490" s="1">
        <v>0</v>
      </c>
      <c r="AG490" s="1">
        <v>78000000</v>
      </c>
      <c r="AH490" s="1">
        <v>78000000</v>
      </c>
      <c r="AI490" s="1">
        <v>78000000</v>
      </c>
      <c r="AJ490" s="1">
        <v>78000000</v>
      </c>
      <c r="AK490" s="1">
        <v>78000000</v>
      </c>
      <c r="AL490" s="1">
        <f t="shared" si="36"/>
        <v>17000000</v>
      </c>
      <c r="AM490" s="1"/>
      <c r="AN490" s="1"/>
      <c r="AO490" s="1">
        <f t="shared" si="34"/>
        <v>0</v>
      </c>
      <c r="AP490" s="1">
        <f t="shared" si="35"/>
        <v>95000000</v>
      </c>
      <c r="AQ490" s="1">
        <f t="shared" si="33"/>
        <v>17000000</v>
      </c>
    </row>
    <row r="491" spans="1:43" x14ac:dyDescent="0.35">
      <c r="A491" t="s">
        <v>235</v>
      </c>
      <c r="B491" t="s">
        <v>240</v>
      </c>
      <c r="C491" t="s">
        <v>40</v>
      </c>
      <c r="D491" t="s">
        <v>49</v>
      </c>
      <c r="E491">
        <v>2</v>
      </c>
      <c r="F491" t="s">
        <v>105</v>
      </c>
      <c r="G491">
        <v>2.7</v>
      </c>
      <c r="H491" t="s">
        <v>160</v>
      </c>
      <c r="I491" t="s">
        <v>161</v>
      </c>
      <c r="J491" t="s">
        <v>160</v>
      </c>
      <c r="K491" t="s">
        <v>99</v>
      </c>
      <c r="L491" t="s">
        <v>100</v>
      </c>
      <c r="M491" t="s">
        <v>164</v>
      </c>
      <c r="N491" t="s">
        <v>166</v>
      </c>
      <c r="O491">
        <v>4</v>
      </c>
      <c r="P491" t="s">
        <v>442</v>
      </c>
      <c r="Q491">
        <v>33</v>
      </c>
      <c r="R491" t="s">
        <v>481</v>
      </c>
      <c r="S491" t="s">
        <v>480</v>
      </c>
      <c r="T491" t="s">
        <v>482</v>
      </c>
      <c r="U491">
        <v>4000</v>
      </c>
      <c r="V491" t="s">
        <v>129</v>
      </c>
      <c r="W491">
        <v>4200</v>
      </c>
      <c r="X491" t="s">
        <v>126</v>
      </c>
      <c r="Y491">
        <v>4210</v>
      </c>
      <c r="Z491" t="s">
        <v>127</v>
      </c>
      <c r="AA491">
        <v>4211</v>
      </c>
      <c r="AB491" t="s">
        <v>128</v>
      </c>
      <c r="AC491">
        <v>0</v>
      </c>
      <c r="AD491" t="s">
        <v>53</v>
      </c>
      <c r="AE491" s="1">
        <v>0</v>
      </c>
      <c r="AF491" s="1">
        <v>9360000</v>
      </c>
      <c r="AG491" s="1">
        <v>0</v>
      </c>
      <c r="AH491" s="1">
        <v>0</v>
      </c>
      <c r="AI491" s="1">
        <v>0</v>
      </c>
      <c r="AJ491" s="1">
        <v>0</v>
      </c>
      <c r="AK491" s="1">
        <v>0</v>
      </c>
      <c r="AL491" s="1">
        <f t="shared" si="36"/>
        <v>0</v>
      </c>
      <c r="AM491" s="1"/>
      <c r="AN491" s="1"/>
      <c r="AO491" s="1">
        <f t="shared" si="34"/>
        <v>0</v>
      </c>
      <c r="AP491" s="1">
        <f t="shared" si="35"/>
        <v>0</v>
      </c>
      <c r="AQ491" s="1">
        <f t="shared" si="33"/>
        <v>0</v>
      </c>
    </row>
    <row r="492" spans="1:43" x14ac:dyDescent="0.35">
      <c r="A492" t="s">
        <v>235</v>
      </c>
      <c r="B492" t="s">
        <v>240</v>
      </c>
      <c r="C492" t="s">
        <v>40</v>
      </c>
      <c r="D492" t="s">
        <v>49</v>
      </c>
      <c r="E492">
        <v>2</v>
      </c>
      <c r="F492" t="s">
        <v>105</v>
      </c>
      <c r="G492">
        <v>2.7</v>
      </c>
      <c r="H492" t="s">
        <v>160</v>
      </c>
      <c r="I492" t="s">
        <v>161</v>
      </c>
      <c r="J492" t="s">
        <v>160</v>
      </c>
      <c r="K492" t="s">
        <v>99</v>
      </c>
      <c r="L492" t="s">
        <v>100</v>
      </c>
      <c r="M492" t="s">
        <v>483</v>
      </c>
      <c r="N492" t="s">
        <v>485</v>
      </c>
      <c r="O492">
        <v>4</v>
      </c>
      <c r="P492" t="s">
        <v>442</v>
      </c>
      <c r="Q492">
        <v>60</v>
      </c>
      <c r="R492" t="s">
        <v>481</v>
      </c>
      <c r="S492" t="s">
        <v>484</v>
      </c>
      <c r="T492" t="s">
        <v>482</v>
      </c>
      <c r="U492">
        <v>4000</v>
      </c>
      <c r="V492" t="s">
        <v>129</v>
      </c>
      <c r="W492">
        <v>4200</v>
      </c>
      <c r="X492" t="s">
        <v>126</v>
      </c>
      <c r="Y492">
        <v>4210</v>
      </c>
      <c r="Z492" t="s">
        <v>127</v>
      </c>
      <c r="AA492">
        <v>4211</v>
      </c>
      <c r="AB492" t="s">
        <v>128</v>
      </c>
      <c r="AC492">
        <v>0</v>
      </c>
      <c r="AD492" t="s">
        <v>53</v>
      </c>
      <c r="AE492" s="1">
        <v>9360000</v>
      </c>
      <c r="AF492" s="1">
        <v>0</v>
      </c>
      <c r="AG492" s="1">
        <v>7922121.9500000002</v>
      </c>
      <c r="AH492" s="1">
        <v>7922121.9500000002</v>
      </c>
      <c r="AI492" s="1">
        <v>7922121.9500000002</v>
      </c>
      <c r="AJ492" s="1">
        <v>7922121.9500000002</v>
      </c>
      <c r="AK492" s="1">
        <v>7142121.9500000002</v>
      </c>
      <c r="AL492" s="1">
        <f t="shared" si="36"/>
        <v>1437878.0499999998</v>
      </c>
      <c r="AM492" s="1"/>
      <c r="AN492" s="1"/>
      <c r="AO492" s="1">
        <f t="shared" si="34"/>
        <v>0</v>
      </c>
      <c r="AP492" s="1">
        <f t="shared" si="35"/>
        <v>9360000</v>
      </c>
      <c r="AQ492" s="1">
        <f t="shared" si="33"/>
        <v>1437878.0499999998</v>
      </c>
    </row>
    <row r="493" spans="1:43" x14ac:dyDescent="0.35">
      <c r="A493" t="s">
        <v>235</v>
      </c>
      <c r="B493" t="s">
        <v>240</v>
      </c>
      <c r="C493" t="s">
        <v>40</v>
      </c>
      <c r="D493" t="s">
        <v>49</v>
      </c>
      <c r="E493">
        <v>2</v>
      </c>
      <c r="F493" t="s">
        <v>105</v>
      </c>
      <c r="G493">
        <v>2.7</v>
      </c>
      <c r="H493" t="s">
        <v>160</v>
      </c>
      <c r="I493" t="s">
        <v>161</v>
      </c>
      <c r="J493" t="s">
        <v>160</v>
      </c>
      <c r="K493" t="s">
        <v>68</v>
      </c>
      <c r="L493" t="s">
        <v>69</v>
      </c>
      <c r="M493" t="s">
        <v>109</v>
      </c>
      <c r="N493" t="s">
        <v>113</v>
      </c>
      <c r="O493">
        <v>3</v>
      </c>
      <c r="P493" t="s">
        <v>403</v>
      </c>
      <c r="Q493">
        <v>46</v>
      </c>
      <c r="R493" t="s">
        <v>521</v>
      </c>
      <c r="S493" t="s">
        <v>518</v>
      </c>
      <c r="T493" t="s">
        <v>522</v>
      </c>
      <c r="U493">
        <v>4000</v>
      </c>
      <c r="V493" t="s">
        <v>129</v>
      </c>
      <c r="W493">
        <v>4200</v>
      </c>
      <c r="X493" t="s">
        <v>126</v>
      </c>
      <c r="Y493">
        <v>4210</v>
      </c>
      <c r="Z493" t="s">
        <v>127</v>
      </c>
      <c r="AA493">
        <v>4211</v>
      </c>
      <c r="AB493" t="s">
        <v>128</v>
      </c>
      <c r="AC493">
        <v>0</v>
      </c>
      <c r="AD493" t="s">
        <v>53</v>
      </c>
      <c r="AE493" s="1">
        <v>200000</v>
      </c>
      <c r="AF493" s="1">
        <v>200000</v>
      </c>
      <c r="AG493" s="1">
        <v>0</v>
      </c>
      <c r="AH493" s="1">
        <v>0</v>
      </c>
      <c r="AI493" s="1">
        <v>0</v>
      </c>
      <c r="AJ493" s="1">
        <v>0</v>
      </c>
      <c r="AK493" s="1">
        <v>0</v>
      </c>
      <c r="AL493" s="1">
        <f t="shared" si="36"/>
        <v>200000</v>
      </c>
      <c r="AM493" s="1"/>
      <c r="AN493" s="1"/>
      <c r="AO493" s="1">
        <f t="shared" si="34"/>
        <v>0</v>
      </c>
      <c r="AP493" s="1">
        <f t="shared" si="35"/>
        <v>200000</v>
      </c>
      <c r="AQ493" s="1">
        <f t="shared" si="33"/>
        <v>200000</v>
      </c>
    </row>
    <row r="494" spans="1:43" x14ac:dyDescent="0.35">
      <c r="A494" t="s">
        <v>235</v>
      </c>
      <c r="B494" t="s">
        <v>240</v>
      </c>
      <c r="C494" t="s">
        <v>40</v>
      </c>
      <c r="D494" t="s">
        <v>49</v>
      </c>
      <c r="E494">
        <v>3</v>
      </c>
      <c r="F494" t="s">
        <v>174</v>
      </c>
      <c r="G494">
        <v>3.7</v>
      </c>
      <c r="H494" t="s">
        <v>560</v>
      </c>
      <c r="I494" t="s">
        <v>561</v>
      </c>
      <c r="J494" t="s">
        <v>560</v>
      </c>
      <c r="K494" t="s">
        <v>68</v>
      </c>
      <c r="L494" t="s">
        <v>69</v>
      </c>
      <c r="M494" t="s">
        <v>530</v>
      </c>
      <c r="N494" t="s">
        <v>532</v>
      </c>
      <c r="O494">
        <v>7</v>
      </c>
      <c r="P494" t="s">
        <v>533</v>
      </c>
      <c r="Q494">
        <v>53</v>
      </c>
      <c r="R494" t="s">
        <v>564</v>
      </c>
      <c r="S494" t="s">
        <v>562</v>
      </c>
      <c r="T494" t="s">
        <v>565</v>
      </c>
      <c r="U494">
        <v>4000</v>
      </c>
      <c r="V494" t="s">
        <v>129</v>
      </c>
      <c r="W494">
        <v>4200</v>
      </c>
      <c r="X494" t="s">
        <v>126</v>
      </c>
      <c r="Y494">
        <v>4210</v>
      </c>
      <c r="Z494" t="s">
        <v>127</v>
      </c>
      <c r="AA494">
        <v>4211</v>
      </c>
      <c r="AB494" t="s">
        <v>128</v>
      </c>
      <c r="AC494">
        <v>0</v>
      </c>
      <c r="AD494" t="s">
        <v>53</v>
      </c>
      <c r="AE494" s="1">
        <v>2000000</v>
      </c>
      <c r="AF494" s="1">
        <v>0</v>
      </c>
      <c r="AG494" s="1">
        <v>2000000</v>
      </c>
      <c r="AH494" s="1">
        <v>2000000</v>
      </c>
      <c r="AI494" s="1">
        <v>2000000</v>
      </c>
      <c r="AJ494" s="1">
        <v>2000000</v>
      </c>
      <c r="AK494" s="1">
        <v>2000000</v>
      </c>
      <c r="AL494" s="1">
        <f t="shared" si="36"/>
        <v>0</v>
      </c>
      <c r="AM494" s="1"/>
      <c r="AN494" s="1"/>
      <c r="AO494" s="1">
        <f t="shared" si="34"/>
        <v>0</v>
      </c>
      <c r="AP494" s="1">
        <f t="shared" si="35"/>
        <v>2000000</v>
      </c>
      <c r="AQ494" s="1">
        <f t="shared" si="33"/>
        <v>0</v>
      </c>
    </row>
    <row r="495" spans="1:43" x14ac:dyDescent="0.35">
      <c r="A495" t="s">
        <v>235</v>
      </c>
      <c r="B495" t="s">
        <v>240</v>
      </c>
      <c r="C495" t="s">
        <v>40</v>
      </c>
      <c r="D495" t="s">
        <v>49</v>
      </c>
      <c r="E495">
        <v>1</v>
      </c>
      <c r="F495" t="s">
        <v>41</v>
      </c>
      <c r="G495">
        <v>1.3</v>
      </c>
      <c r="H495" t="s">
        <v>42</v>
      </c>
      <c r="I495" t="s">
        <v>43</v>
      </c>
      <c r="J495" t="s">
        <v>44</v>
      </c>
      <c r="K495" t="s">
        <v>45</v>
      </c>
      <c r="L495" t="s">
        <v>46</v>
      </c>
      <c r="M495" t="s">
        <v>47</v>
      </c>
      <c r="N495" t="s">
        <v>55</v>
      </c>
      <c r="O495">
        <v>5</v>
      </c>
      <c r="P495" t="s">
        <v>56</v>
      </c>
      <c r="Q495">
        <v>7</v>
      </c>
      <c r="R495" t="s">
        <v>57</v>
      </c>
      <c r="S495" t="s">
        <v>48</v>
      </c>
      <c r="T495" t="s">
        <v>58</v>
      </c>
      <c r="U495">
        <v>4000</v>
      </c>
      <c r="V495" t="s">
        <v>129</v>
      </c>
      <c r="W495">
        <v>4200</v>
      </c>
      <c r="X495" t="s">
        <v>126</v>
      </c>
      <c r="Y495">
        <v>4250</v>
      </c>
      <c r="Z495" t="s">
        <v>127</v>
      </c>
      <c r="AA495">
        <v>4251</v>
      </c>
      <c r="AB495" t="s">
        <v>295</v>
      </c>
      <c r="AC495">
        <v>0</v>
      </c>
      <c r="AD495" t="s">
        <v>53</v>
      </c>
      <c r="AE495" s="1">
        <v>15817488.109999999</v>
      </c>
      <c r="AF495" s="1">
        <v>14000000</v>
      </c>
      <c r="AG495" s="1">
        <v>14450997.58</v>
      </c>
      <c r="AH495" s="1">
        <v>14450997.58</v>
      </c>
      <c r="AI495" s="1">
        <v>14450997.58</v>
      </c>
      <c r="AJ495" s="1">
        <v>14450997.58</v>
      </c>
      <c r="AK495" s="1">
        <v>14450997.58</v>
      </c>
      <c r="AL495" s="1">
        <f t="shared" si="36"/>
        <v>1366490.5299999993</v>
      </c>
      <c r="AM495" s="1"/>
      <c r="AN495" s="1"/>
      <c r="AO495" s="1">
        <f t="shared" si="34"/>
        <v>0</v>
      </c>
      <c r="AP495" s="1">
        <f t="shared" si="35"/>
        <v>15817488.109999999</v>
      </c>
      <c r="AQ495" s="1">
        <f t="shared" si="33"/>
        <v>1366490.5299999993</v>
      </c>
    </row>
    <row r="496" spans="1:43" x14ac:dyDescent="0.35">
      <c r="A496" t="s">
        <v>235</v>
      </c>
      <c r="B496" t="s">
        <v>240</v>
      </c>
      <c r="C496" t="s">
        <v>40</v>
      </c>
      <c r="D496" t="s">
        <v>49</v>
      </c>
      <c r="E496">
        <v>3</v>
      </c>
      <c r="F496" t="s">
        <v>174</v>
      </c>
      <c r="G496">
        <v>3.2</v>
      </c>
      <c r="H496" t="s">
        <v>544</v>
      </c>
      <c r="I496" t="s">
        <v>545</v>
      </c>
      <c r="J496" t="s">
        <v>546</v>
      </c>
      <c r="K496" t="s">
        <v>451</v>
      </c>
      <c r="L496" t="s">
        <v>452</v>
      </c>
      <c r="M496" t="s">
        <v>530</v>
      </c>
      <c r="N496" t="s">
        <v>532</v>
      </c>
      <c r="O496">
        <v>7</v>
      </c>
      <c r="P496" t="s">
        <v>533</v>
      </c>
      <c r="Q496">
        <v>51</v>
      </c>
      <c r="R496" t="s">
        <v>548</v>
      </c>
      <c r="S496" t="s">
        <v>547</v>
      </c>
      <c r="T496" t="s">
        <v>549</v>
      </c>
      <c r="U496">
        <v>4000</v>
      </c>
      <c r="V496" t="s">
        <v>129</v>
      </c>
      <c r="W496">
        <v>4300</v>
      </c>
      <c r="X496" t="s">
        <v>537</v>
      </c>
      <c r="Y496">
        <v>4310</v>
      </c>
      <c r="Z496" t="s">
        <v>127</v>
      </c>
      <c r="AA496">
        <v>4311</v>
      </c>
      <c r="AB496" t="s">
        <v>554</v>
      </c>
      <c r="AC496">
        <v>6</v>
      </c>
      <c r="AD496" t="s">
        <v>555</v>
      </c>
      <c r="AE496" s="1">
        <v>3150000</v>
      </c>
      <c r="AF496" s="1">
        <v>3499989.56</v>
      </c>
      <c r="AG496" s="1">
        <v>0</v>
      </c>
      <c r="AH496" s="1">
        <v>0</v>
      </c>
      <c r="AI496" s="1">
        <v>0</v>
      </c>
      <c r="AJ496" s="1">
        <v>0</v>
      </c>
      <c r="AK496" s="1">
        <v>0</v>
      </c>
      <c r="AL496" s="1">
        <f t="shared" si="36"/>
        <v>3150000</v>
      </c>
      <c r="AM496" s="1"/>
      <c r="AN496" s="1"/>
      <c r="AO496" s="1">
        <f t="shared" si="34"/>
        <v>0</v>
      </c>
      <c r="AP496" s="1">
        <f t="shared" si="35"/>
        <v>3150000</v>
      </c>
      <c r="AQ496" s="1">
        <f t="shared" si="33"/>
        <v>3150000</v>
      </c>
    </row>
    <row r="497" spans="1:43" x14ac:dyDescent="0.35">
      <c r="A497" t="s">
        <v>235</v>
      </c>
      <c r="B497" t="s">
        <v>240</v>
      </c>
      <c r="C497" t="s">
        <v>40</v>
      </c>
      <c r="D497" t="s">
        <v>49</v>
      </c>
      <c r="E497">
        <v>3</v>
      </c>
      <c r="F497" t="s">
        <v>174</v>
      </c>
      <c r="G497">
        <v>3.2</v>
      </c>
      <c r="H497" t="s">
        <v>544</v>
      </c>
      <c r="I497" t="s">
        <v>545</v>
      </c>
      <c r="J497" t="s">
        <v>546</v>
      </c>
      <c r="K497" t="s">
        <v>451</v>
      </c>
      <c r="L497" t="s">
        <v>452</v>
      </c>
      <c r="M497" t="s">
        <v>530</v>
      </c>
      <c r="N497" t="s">
        <v>532</v>
      </c>
      <c r="O497">
        <v>7</v>
      </c>
      <c r="P497" t="s">
        <v>533</v>
      </c>
      <c r="Q497">
        <v>51</v>
      </c>
      <c r="R497" t="s">
        <v>548</v>
      </c>
      <c r="S497" t="s">
        <v>547</v>
      </c>
      <c r="T497" t="s">
        <v>549</v>
      </c>
      <c r="U497">
        <v>4000</v>
      </c>
      <c r="V497" t="s">
        <v>129</v>
      </c>
      <c r="W497">
        <v>4300</v>
      </c>
      <c r="X497" t="s">
        <v>537</v>
      </c>
      <c r="Y497">
        <v>4310</v>
      </c>
      <c r="Z497" t="s">
        <v>127</v>
      </c>
      <c r="AA497">
        <v>4311</v>
      </c>
      <c r="AB497" t="s">
        <v>554</v>
      </c>
      <c r="AC497">
        <v>23</v>
      </c>
      <c r="AD497" t="s">
        <v>556</v>
      </c>
      <c r="AE497" s="1">
        <v>2728000</v>
      </c>
      <c r="AF497" s="1">
        <v>3199989.56</v>
      </c>
      <c r="AG497" s="1">
        <v>2727812.5</v>
      </c>
      <c r="AH497" s="1">
        <v>2727812.5</v>
      </c>
      <c r="AI497" s="1">
        <v>2727812.5</v>
      </c>
      <c r="AJ497" s="1">
        <v>2727812.5</v>
      </c>
      <c r="AK497" s="1">
        <v>2727812.5</v>
      </c>
      <c r="AL497" s="1">
        <f t="shared" si="36"/>
        <v>187.5</v>
      </c>
      <c r="AM497" s="1"/>
      <c r="AN497" s="1"/>
      <c r="AO497" s="1">
        <f t="shared" si="34"/>
        <v>0</v>
      </c>
      <c r="AP497" s="1">
        <f t="shared" si="35"/>
        <v>2728000</v>
      </c>
      <c r="AQ497" s="1">
        <f t="shared" si="33"/>
        <v>187.5</v>
      </c>
    </row>
    <row r="498" spans="1:43" x14ac:dyDescent="0.35">
      <c r="A498" t="s">
        <v>235</v>
      </c>
      <c r="B498" t="s">
        <v>240</v>
      </c>
      <c r="C498" t="s">
        <v>40</v>
      </c>
      <c r="D498" t="s">
        <v>49</v>
      </c>
      <c r="E498">
        <v>3</v>
      </c>
      <c r="F498" t="s">
        <v>174</v>
      </c>
      <c r="G498">
        <v>3.2</v>
      </c>
      <c r="H498" t="s">
        <v>544</v>
      </c>
      <c r="I498" t="s">
        <v>545</v>
      </c>
      <c r="J498" t="s">
        <v>546</v>
      </c>
      <c r="K498" t="s">
        <v>451</v>
      </c>
      <c r="L498" t="s">
        <v>452</v>
      </c>
      <c r="M498" t="s">
        <v>530</v>
      </c>
      <c r="N498" t="s">
        <v>532</v>
      </c>
      <c r="O498">
        <v>7</v>
      </c>
      <c r="P498" t="s">
        <v>533</v>
      </c>
      <c r="Q498">
        <v>51</v>
      </c>
      <c r="R498" t="s">
        <v>548</v>
      </c>
      <c r="S498" t="s">
        <v>547</v>
      </c>
      <c r="T498" t="s">
        <v>549</v>
      </c>
      <c r="U498">
        <v>4000</v>
      </c>
      <c r="V498" t="s">
        <v>129</v>
      </c>
      <c r="W498">
        <v>4300</v>
      </c>
      <c r="X498" t="s">
        <v>537</v>
      </c>
      <c r="Y498">
        <v>4310</v>
      </c>
      <c r="Z498" t="s">
        <v>127</v>
      </c>
      <c r="AA498">
        <v>4311</v>
      </c>
      <c r="AB498" t="s">
        <v>554</v>
      </c>
      <c r="AC498">
        <v>24</v>
      </c>
      <c r="AD498" t="s">
        <v>557</v>
      </c>
      <c r="AE498" s="1">
        <v>300000</v>
      </c>
      <c r="AF498" s="1">
        <v>350031.32</v>
      </c>
      <c r="AG498" s="1">
        <v>153000</v>
      </c>
      <c r="AH498" s="1">
        <v>153000</v>
      </c>
      <c r="AI498" s="1">
        <v>153000</v>
      </c>
      <c r="AJ498" s="1">
        <v>73000</v>
      </c>
      <c r="AK498" s="1">
        <v>73000</v>
      </c>
      <c r="AL498" s="1">
        <f t="shared" si="36"/>
        <v>147000</v>
      </c>
      <c r="AM498" s="1"/>
      <c r="AN498" s="1"/>
      <c r="AO498" s="1">
        <f t="shared" si="34"/>
        <v>0</v>
      </c>
      <c r="AP498" s="1">
        <f t="shared" si="35"/>
        <v>300000</v>
      </c>
      <c r="AQ498" s="1">
        <f t="shared" si="33"/>
        <v>147000</v>
      </c>
    </row>
    <row r="499" spans="1:43" x14ac:dyDescent="0.35">
      <c r="A499" t="s">
        <v>235</v>
      </c>
      <c r="B499" t="s">
        <v>240</v>
      </c>
      <c r="C499" t="s">
        <v>40</v>
      </c>
      <c r="D499" t="s">
        <v>49</v>
      </c>
      <c r="E499">
        <v>3</v>
      </c>
      <c r="F499" t="s">
        <v>174</v>
      </c>
      <c r="G499">
        <v>3.2</v>
      </c>
      <c r="H499" t="s">
        <v>544</v>
      </c>
      <c r="I499" t="s">
        <v>545</v>
      </c>
      <c r="J499" t="s">
        <v>546</v>
      </c>
      <c r="K499" t="s">
        <v>451</v>
      </c>
      <c r="L499" t="s">
        <v>452</v>
      </c>
      <c r="M499" t="s">
        <v>530</v>
      </c>
      <c r="N499" t="s">
        <v>532</v>
      </c>
      <c r="O499">
        <v>7</v>
      </c>
      <c r="P499" t="s">
        <v>533</v>
      </c>
      <c r="Q499">
        <v>51</v>
      </c>
      <c r="R499" t="s">
        <v>548</v>
      </c>
      <c r="S499" t="s">
        <v>547</v>
      </c>
      <c r="T499" t="s">
        <v>549</v>
      </c>
      <c r="U499">
        <v>4000</v>
      </c>
      <c r="V499" t="s">
        <v>129</v>
      </c>
      <c r="W499">
        <v>4300</v>
      </c>
      <c r="X499" t="s">
        <v>537</v>
      </c>
      <c r="Y499">
        <v>4310</v>
      </c>
      <c r="Z499" t="s">
        <v>127</v>
      </c>
      <c r="AA499">
        <v>4311</v>
      </c>
      <c r="AB499" t="s">
        <v>554</v>
      </c>
      <c r="AC499">
        <v>25</v>
      </c>
      <c r="AD499" t="s">
        <v>558</v>
      </c>
      <c r="AE499" s="1">
        <v>200000</v>
      </c>
      <c r="AF499" s="1">
        <v>199989.56</v>
      </c>
      <c r="AG499" s="1">
        <v>170000</v>
      </c>
      <c r="AH499" s="1">
        <v>170000</v>
      </c>
      <c r="AI499" s="1">
        <v>170000</v>
      </c>
      <c r="AJ499" s="1">
        <v>170000</v>
      </c>
      <c r="AK499" s="1">
        <v>170000</v>
      </c>
      <c r="AL499" s="1">
        <f t="shared" si="36"/>
        <v>30000</v>
      </c>
      <c r="AM499" s="1"/>
      <c r="AN499" s="1"/>
      <c r="AO499" s="1">
        <f t="shared" si="34"/>
        <v>0</v>
      </c>
      <c r="AP499" s="1">
        <f t="shared" si="35"/>
        <v>200000</v>
      </c>
      <c r="AQ499" s="1">
        <f t="shared" si="33"/>
        <v>30000</v>
      </c>
    </row>
    <row r="500" spans="1:43" x14ac:dyDescent="0.35">
      <c r="A500" t="s">
        <v>235</v>
      </c>
      <c r="B500" t="s">
        <v>240</v>
      </c>
      <c r="C500" t="s">
        <v>40</v>
      </c>
      <c r="D500" t="s">
        <v>49</v>
      </c>
      <c r="E500">
        <v>3</v>
      </c>
      <c r="F500" t="s">
        <v>174</v>
      </c>
      <c r="G500">
        <v>3.1</v>
      </c>
      <c r="H500" t="s">
        <v>527</v>
      </c>
      <c r="I500" t="s">
        <v>528</v>
      </c>
      <c r="J500" t="s">
        <v>529</v>
      </c>
      <c r="K500" t="s">
        <v>68</v>
      </c>
      <c r="L500" t="s">
        <v>69</v>
      </c>
      <c r="M500" t="s">
        <v>530</v>
      </c>
      <c r="N500" t="s">
        <v>532</v>
      </c>
      <c r="O500">
        <v>7</v>
      </c>
      <c r="P500" t="s">
        <v>533</v>
      </c>
      <c r="Q500">
        <v>52</v>
      </c>
      <c r="R500" t="s">
        <v>540</v>
      </c>
      <c r="S500" t="s">
        <v>536</v>
      </c>
      <c r="T500" t="s">
        <v>541</v>
      </c>
      <c r="U500">
        <v>4000</v>
      </c>
      <c r="V500" t="s">
        <v>129</v>
      </c>
      <c r="W500">
        <v>4300</v>
      </c>
      <c r="X500" t="s">
        <v>537</v>
      </c>
      <c r="Y500">
        <v>4350</v>
      </c>
      <c r="Z500" t="s">
        <v>127</v>
      </c>
      <c r="AA500">
        <v>4351</v>
      </c>
      <c r="AB500" t="s">
        <v>538</v>
      </c>
      <c r="AC500">
        <v>27</v>
      </c>
      <c r="AD500" t="s">
        <v>539</v>
      </c>
      <c r="AE500" s="1">
        <v>0</v>
      </c>
      <c r="AF500" s="1">
        <v>10000000</v>
      </c>
      <c r="AG500" s="1">
        <v>0</v>
      </c>
      <c r="AH500" s="1">
        <v>0</v>
      </c>
      <c r="AI500" s="1">
        <v>0</v>
      </c>
      <c r="AJ500" s="1">
        <v>0</v>
      </c>
      <c r="AK500" s="1">
        <v>0</v>
      </c>
      <c r="AL500" s="1">
        <f t="shared" si="36"/>
        <v>0</v>
      </c>
      <c r="AM500" s="1"/>
      <c r="AN500" s="1"/>
      <c r="AO500" s="1">
        <f t="shared" si="34"/>
        <v>0</v>
      </c>
      <c r="AP500" s="1">
        <f t="shared" si="35"/>
        <v>0</v>
      </c>
      <c r="AQ500" s="1">
        <f t="shared" si="33"/>
        <v>0</v>
      </c>
    </row>
    <row r="501" spans="1:43" x14ac:dyDescent="0.35">
      <c r="A501" t="s">
        <v>235</v>
      </c>
      <c r="B501" t="s">
        <v>240</v>
      </c>
      <c r="C501" t="s">
        <v>40</v>
      </c>
      <c r="D501" t="s">
        <v>49</v>
      </c>
      <c r="E501">
        <v>3</v>
      </c>
      <c r="F501" t="s">
        <v>174</v>
      </c>
      <c r="G501">
        <v>3.1</v>
      </c>
      <c r="H501" t="s">
        <v>527</v>
      </c>
      <c r="I501" t="s">
        <v>528</v>
      </c>
      <c r="J501" t="s">
        <v>529</v>
      </c>
      <c r="K501" t="s">
        <v>68</v>
      </c>
      <c r="L501" t="s">
        <v>69</v>
      </c>
      <c r="M501" t="s">
        <v>530</v>
      </c>
      <c r="N501" t="s">
        <v>532</v>
      </c>
      <c r="O501">
        <v>7</v>
      </c>
      <c r="P501" t="s">
        <v>533</v>
      </c>
      <c r="Q501">
        <v>52</v>
      </c>
      <c r="R501" t="s">
        <v>540</v>
      </c>
      <c r="S501" t="s">
        <v>536</v>
      </c>
      <c r="T501" t="s">
        <v>541</v>
      </c>
      <c r="U501">
        <v>4000</v>
      </c>
      <c r="V501" t="s">
        <v>129</v>
      </c>
      <c r="W501">
        <v>4300</v>
      </c>
      <c r="X501" t="s">
        <v>537</v>
      </c>
      <c r="Y501">
        <v>4390</v>
      </c>
      <c r="Z501" t="s">
        <v>542</v>
      </c>
      <c r="AA501">
        <v>4391</v>
      </c>
      <c r="AB501" t="s">
        <v>542</v>
      </c>
      <c r="AC501">
        <v>26</v>
      </c>
      <c r="AD501" t="s">
        <v>543</v>
      </c>
      <c r="AE501" s="1">
        <v>500000</v>
      </c>
      <c r="AF501" s="1">
        <v>500000</v>
      </c>
      <c r="AG501" s="1">
        <v>496480</v>
      </c>
      <c r="AH501" s="1">
        <v>496480</v>
      </c>
      <c r="AI501" s="1">
        <v>0</v>
      </c>
      <c r="AJ501" s="1">
        <v>0</v>
      </c>
      <c r="AK501" s="1">
        <v>0</v>
      </c>
      <c r="AL501" s="1">
        <f t="shared" si="36"/>
        <v>3520</v>
      </c>
      <c r="AM501" s="1"/>
      <c r="AN501" s="1"/>
      <c r="AO501" s="1">
        <f t="shared" si="34"/>
        <v>0</v>
      </c>
      <c r="AP501" s="1">
        <f t="shared" si="35"/>
        <v>500000</v>
      </c>
      <c r="AQ501" s="1">
        <f t="shared" si="33"/>
        <v>3520</v>
      </c>
    </row>
    <row r="502" spans="1:43" x14ac:dyDescent="0.35">
      <c r="A502" t="s">
        <v>235</v>
      </c>
      <c r="B502" t="s">
        <v>240</v>
      </c>
      <c r="C502" t="s">
        <v>40</v>
      </c>
      <c r="D502" t="s">
        <v>49</v>
      </c>
      <c r="E502">
        <v>2</v>
      </c>
      <c r="F502" t="s">
        <v>105</v>
      </c>
      <c r="G502">
        <v>2.7</v>
      </c>
      <c r="H502" t="s">
        <v>160</v>
      </c>
      <c r="I502" t="s">
        <v>161</v>
      </c>
      <c r="J502" t="s">
        <v>160</v>
      </c>
      <c r="K502" t="s">
        <v>451</v>
      </c>
      <c r="L502" t="s">
        <v>452</v>
      </c>
      <c r="M502" t="s">
        <v>164</v>
      </c>
      <c r="N502" t="s">
        <v>166</v>
      </c>
      <c r="O502">
        <v>0</v>
      </c>
      <c r="P502" t="s">
        <v>167</v>
      </c>
      <c r="Q502">
        <v>41</v>
      </c>
      <c r="R502" t="s">
        <v>486</v>
      </c>
      <c r="S502" t="s">
        <v>453</v>
      </c>
      <c r="T502" t="s">
        <v>455</v>
      </c>
      <c r="U502">
        <v>4000</v>
      </c>
      <c r="V502" t="s">
        <v>129</v>
      </c>
      <c r="W502">
        <v>4400</v>
      </c>
      <c r="X502" t="s">
        <v>349</v>
      </c>
      <c r="Y502">
        <v>4410</v>
      </c>
      <c r="Z502" t="s">
        <v>127</v>
      </c>
      <c r="AA502">
        <v>4411</v>
      </c>
      <c r="AB502" t="s">
        <v>487</v>
      </c>
      <c r="AC502">
        <v>0</v>
      </c>
      <c r="AD502" t="s">
        <v>53</v>
      </c>
      <c r="AE502" s="1">
        <v>19320394.5</v>
      </c>
      <c r="AF502" s="1">
        <v>55000000</v>
      </c>
      <c r="AG502" s="1">
        <v>17592000</v>
      </c>
      <c r="AH502" s="1">
        <v>17592000</v>
      </c>
      <c r="AI502" s="1">
        <v>17592000</v>
      </c>
      <c r="AJ502" s="1">
        <v>16344000</v>
      </c>
      <c r="AK502" s="1">
        <v>15912000</v>
      </c>
      <c r="AL502" s="1">
        <f t="shared" si="36"/>
        <v>1728394.5</v>
      </c>
      <c r="AM502" s="1">
        <v>0</v>
      </c>
      <c r="AN502" s="1">
        <v>600000</v>
      </c>
      <c r="AO502" s="1">
        <f t="shared" si="34"/>
        <v>-600000</v>
      </c>
      <c r="AP502" s="1">
        <f t="shared" si="35"/>
        <v>18720394.5</v>
      </c>
      <c r="AQ502" s="1">
        <f t="shared" si="33"/>
        <v>1128394.5</v>
      </c>
    </row>
    <row r="503" spans="1:43" x14ac:dyDescent="0.35">
      <c r="A503" t="s">
        <v>235</v>
      </c>
      <c r="B503" t="s">
        <v>240</v>
      </c>
      <c r="C503" t="s">
        <v>40</v>
      </c>
      <c r="D503" t="s">
        <v>49</v>
      </c>
      <c r="E503">
        <v>2</v>
      </c>
      <c r="F503" t="s">
        <v>105</v>
      </c>
      <c r="G503">
        <v>2.7</v>
      </c>
      <c r="H503" t="s">
        <v>160</v>
      </c>
      <c r="I503" t="s">
        <v>161</v>
      </c>
      <c r="J503" t="s">
        <v>160</v>
      </c>
      <c r="K503" t="s">
        <v>451</v>
      </c>
      <c r="L503" t="s">
        <v>452</v>
      </c>
      <c r="M503" t="s">
        <v>164</v>
      </c>
      <c r="N503" t="s">
        <v>166</v>
      </c>
      <c r="O503">
        <v>0</v>
      </c>
      <c r="P503" t="s">
        <v>167</v>
      </c>
      <c r="Q503">
        <v>43</v>
      </c>
      <c r="R503" t="s">
        <v>491</v>
      </c>
      <c r="S503" t="s">
        <v>453</v>
      </c>
      <c r="T503" t="s">
        <v>455</v>
      </c>
      <c r="U503">
        <v>4000</v>
      </c>
      <c r="V503" t="s">
        <v>129</v>
      </c>
      <c r="W503">
        <v>4400</v>
      </c>
      <c r="X503" t="s">
        <v>349</v>
      </c>
      <c r="Y503">
        <v>4410</v>
      </c>
      <c r="Z503" t="s">
        <v>127</v>
      </c>
      <c r="AA503">
        <v>4411</v>
      </c>
      <c r="AB503" t="s">
        <v>487</v>
      </c>
      <c r="AC503">
        <v>0</v>
      </c>
      <c r="AD503" t="s">
        <v>53</v>
      </c>
      <c r="AE503" s="1">
        <v>12000000</v>
      </c>
      <c r="AF503" s="1">
        <v>12000000</v>
      </c>
      <c r="AG503" s="1">
        <v>11970016.800000001</v>
      </c>
      <c r="AH503" s="1">
        <v>11970016.800000001</v>
      </c>
      <c r="AI503" s="1">
        <v>11970016.800000001</v>
      </c>
      <c r="AJ503" s="1">
        <v>11970016.800000001</v>
      </c>
      <c r="AK503" s="1">
        <v>11970016.800000001</v>
      </c>
      <c r="AL503" s="1">
        <f t="shared" si="36"/>
        <v>29983.199999999255</v>
      </c>
      <c r="AM503" s="1"/>
      <c r="AN503" s="1"/>
      <c r="AO503" s="1">
        <f t="shared" si="34"/>
        <v>0</v>
      </c>
      <c r="AP503" s="1">
        <f t="shared" si="35"/>
        <v>12000000</v>
      </c>
      <c r="AQ503" s="1">
        <f t="shared" si="33"/>
        <v>29983.199999999255</v>
      </c>
    </row>
    <row r="504" spans="1:43" x14ac:dyDescent="0.35">
      <c r="A504" t="s">
        <v>235</v>
      </c>
      <c r="B504" t="s">
        <v>240</v>
      </c>
      <c r="C504" t="s">
        <v>40</v>
      </c>
      <c r="D504" t="s">
        <v>49</v>
      </c>
      <c r="E504">
        <v>2</v>
      </c>
      <c r="F504" t="s">
        <v>105</v>
      </c>
      <c r="G504">
        <v>2.7</v>
      </c>
      <c r="H504" t="s">
        <v>160</v>
      </c>
      <c r="I504" t="s">
        <v>161</v>
      </c>
      <c r="J504" t="s">
        <v>160</v>
      </c>
      <c r="K504" t="s">
        <v>451</v>
      </c>
      <c r="L504" t="s">
        <v>452</v>
      </c>
      <c r="M504" t="s">
        <v>164</v>
      </c>
      <c r="N504" t="s">
        <v>166</v>
      </c>
      <c r="O504">
        <v>0</v>
      </c>
      <c r="P504" t="s">
        <v>167</v>
      </c>
      <c r="Q504">
        <v>44</v>
      </c>
      <c r="R504" t="s">
        <v>493</v>
      </c>
      <c r="S504" t="s">
        <v>453</v>
      </c>
      <c r="T504" t="s">
        <v>455</v>
      </c>
      <c r="U504">
        <v>4000</v>
      </c>
      <c r="V504" t="s">
        <v>129</v>
      </c>
      <c r="W504">
        <v>4400</v>
      </c>
      <c r="X504" t="s">
        <v>349</v>
      </c>
      <c r="Y504">
        <v>4410</v>
      </c>
      <c r="Z504" t="s">
        <v>127</v>
      </c>
      <c r="AA504">
        <v>4411</v>
      </c>
      <c r="AB504" t="s">
        <v>487</v>
      </c>
      <c r="AC504">
        <v>0</v>
      </c>
      <c r="AD504" t="s">
        <v>53</v>
      </c>
      <c r="AE504" s="1">
        <v>100738605.5</v>
      </c>
      <c r="AF504" s="1">
        <v>71000000</v>
      </c>
      <c r="AG504" s="1">
        <v>100738501.97</v>
      </c>
      <c r="AH504" s="1">
        <v>100494992.3</v>
      </c>
      <c r="AI504" s="1">
        <v>73747765.180000007</v>
      </c>
      <c r="AJ504" s="1">
        <v>73747765.180000007</v>
      </c>
      <c r="AK504" s="1">
        <v>73747765.180000007</v>
      </c>
      <c r="AL504" s="1">
        <f t="shared" si="36"/>
        <v>103.53000000119209</v>
      </c>
      <c r="AM504" s="1"/>
      <c r="AN504" s="1"/>
      <c r="AO504" s="1">
        <f t="shared" si="34"/>
        <v>0</v>
      </c>
      <c r="AP504" s="1">
        <f t="shared" si="35"/>
        <v>100738605.5</v>
      </c>
      <c r="AQ504" s="1">
        <f t="shared" si="33"/>
        <v>103.53000000119209</v>
      </c>
    </row>
    <row r="505" spans="1:43" x14ac:dyDescent="0.35">
      <c r="A505" t="s">
        <v>235</v>
      </c>
      <c r="B505" t="s">
        <v>240</v>
      </c>
      <c r="C505" t="s">
        <v>40</v>
      </c>
      <c r="D505" t="s">
        <v>49</v>
      </c>
      <c r="E505">
        <v>2</v>
      </c>
      <c r="F505" t="s">
        <v>105</v>
      </c>
      <c r="G505">
        <v>2.7</v>
      </c>
      <c r="H505" t="s">
        <v>160</v>
      </c>
      <c r="I505" t="s">
        <v>161</v>
      </c>
      <c r="J505" t="s">
        <v>160</v>
      </c>
      <c r="K505" t="s">
        <v>451</v>
      </c>
      <c r="L505" t="s">
        <v>452</v>
      </c>
      <c r="M505" t="s">
        <v>164</v>
      </c>
      <c r="N505" t="s">
        <v>166</v>
      </c>
      <c r="O505">
        <v>0</v>
      </c>
      <c r="P505" t="s">
        <v>167</v>
      </c>
      <c r="Q505">
        <v>45</v>
      </c>
      <c r="R505" t="s">
        <v>494</v>
      </c>
      <c r="S505" t="s">
        <v>453</v>
      </c>
      <c r="T505" t="s">
        <v>455</v>
      </c>
      <c r="U505">
        <v>4000</v>
      </c>
      <c r="V505" t="s">
        <v>129</v>
      </c>
      <c r="W505">
        <v>4400</v>
      </c>
      <c r="X505" t="s">
        <v>349</v>
      </c>
      <c r="Y505">
        <v>4410</v>
      </c>
      <c r="Z505" t="s">
        <v>127</v>
      </c>
      <c r="AA505">
        <v>4411</v>
      </c>
      <c r="AB505" t="s">
        <v>487</v>
      </c>
      <c r="AC505">
        <v>0</v>
      </c>
      <c r="AD505" t="s">
        <v>53</v>
      </c>
      <c r="AE505" s="1">
        <v>2000000</v>
      </c>
      <c r="AF505" s="1">
        <v>3500000</v>
      </c>
      <c r="AG505" s="1">
        <v>0</v>
      </c>
      <c r="AH505" s="1">
        <v>0</v>
      </c>
      <c r="AI505" s="1">
        <v>0</v>
      </c>
      <c r="AJ505" s="1">
        <v>0</v>
      </c>
      <c r="AK505" s="1">
        <v>0</v>
      </c>
      <c r="AL505" s="1">
        <f t="shared" si="36"/>
        <v>2000000</v>
      </c>
      <c r="AM505" s="1"/>
      <c r="AN505" s="1"/>
      <c r="AO505" s="1">
        <f t="shared" si="34"/>
        <v>0</v>
      </c>
      <c r="AP505" s="1">
        <f t="shared" si="35"/>
        <v>2000000</v>
      </c>
      <c r="AQ505" s="1">
        <f t="shared" si="33"/>
        <v>2000000</v>
      </c>
    </row>
    <row r="506" spans="1:43" x14ac:dyDescent="0.35">
      <c r="A506" t="s">
        <v>235</v>
      </c>
      <c r="B506" t="s">
        <v>240</v>
      </c>
      <c r="C506" t="s">
        <v>40</v>
      </c>
      <c r="D506" t="s">
        <v>49</v>
      </c>
      <c r="E506">
        <v>2</v>
      </c>
      <c r="F506" t="s">
        <v>105</v>
      </c>
      <c r="G506">
        <v>2.7</v>
      </c>
      <c r="H506" t="s">
        <v>160</v>
      </c>
      <c r="I506" t="s">
        <v>161</v>
      </c>
      <c r="J506" t="s">
        <v>160</v>
      </c>
      <c r="K506" t="s">
        <v>451</v>
      </c>
      <c r="L506" t="s">
        <v>452</v>
      </c>
      <c r="M506" t="s">
        <v>164</v>
      </c>
      <c r="N506" t="s">
        <v>166</v>
      </c>
      <c r="O506">
        <v>0</v>
      </c>
      <c r="P506" t="s">
        <v>167</v>
      </c>
      <c r="Q506">
        <v>57</v>
      </c>
      <c r="R506" t="s">
        <v>495</v>
      </c>
      <c r="S506" t="s">
        <v>453</v>
      </c>
      <c r="T506" t="s">
        <v>455</v>
      </c>
      <c r="U506">
        <v>4000</v>
      </c>
      <c r="V506" t="s">
        <v>129</v>
      </c>
      <c r="W506">
        <v>4400</v>
      </c>
      <c r="X506" t="s">
        <v>349</v>
      </c>
      <c r="Y506">
        <v>4410</v>
      </c>
      <c r="Z506" t="s">
        <v>127</v>
      </c>
      <c r="AA506">
        <v>4411</v>
      </c>
      <c r="AB506" t="s">
        <v>487</v>
      </c>
      <c r="AC506">
        <v>0</v>
      </c>
      <c r="AD506" t="s">
        <v>53</v>
      </c>
      <c r="AE506" s="1">
        <v>1500000</v>
      </c>
      <c r="AF506" s="1">
        <v>0</v>
      </c>
      <c r="AG506" s="1">
        <v>1500000</v>
      </c>
      <c r="AH506" s="1">
        <v>1500000</v>
      </c>
      <c r="AI506" s="1">
        <v>1500000</v>
      </c>
      <c r="AJ506" s="1">
        <v>735000</v>
      </c>
      <c r="AK506" s="1">
        <v>735000</v>
      </c>
      <c r="AL506" s="1">
        <f t="shared" si="36"/>
        <v>0</v>
      </c>
      <c r="AM506" s="1"/>
      <c r="AN506" s="1"/>
      <c r="AO506" s="1">
        <f t="shared" si="34"/>
        <v>0</v>
      </c>
      <c r="AP506" s="1">
        <f t="shared" si="35"/>
        <v>1500000</v>
      </c>
      <c r="AQ506" s="1">
        <f t="shared" si="33"/>
        <v>0</v>
      </c>
    </row>
    <row r="507" spans="1:43" x14ac:dyDescent="0.35">
      <c r="A507" t="s">
        <v>235</v>
      </c>
      <c r="B507" t="s">
        <v>240</v>
      </c>
      <c r="C507" t="s">
        <v>40</v>
      </c>
      <c r="D507" t="s">
        <v>49</v>
      </c>
      <c r="E507">
        <v>2</v>
      </c>
      <c r="F507" t="s">
        <v>105</v>
      </c>
      <c r="G507">
        <v>2.7</v>
      </c>
      <c r="H507" t="s">
        <v>160</v>
      </c>
      <c r="I507" t="s">
        <v>161</v>
      </c>
      <c r="J507" t="s">
        <v>160</v>
      </c>
      <c r="K507" t="s">
        <v>68</v>
      </c>
      <c r="L507" t="s">
        <v>69</v>
      </c>
      <c r="M507" t="s">
        <v>505</v>
      </c>
      <c r="N507" t="s">
        <v>508</v>
      </c>
      <c r="O507">
        <v>4</v>
      </c>
      <c r="P507" t="s">
        <v>442</v>
      </c>
      <c r="Q507">
        <v>1</v>
      </c>
      <c r="R507" t="s">
        <v>511</v>
      </c>
      <c r="S507" t="s">
        <v>506</v>
      </c>
      <c r="T507" t="s">
        <v>510</v>
      </c>
      <c r="U507">
        <v>4000</v>
      </c>
      <c r="V507" t="s">
        <v>129</v>
      </c>
      <c r="W507">
        <v>4400</v>
      </c>
      <c r="X507" t="s">
        <v>349</v>
      </c>
      <c r="Y507">
        <v>4410</v>
      </c>
      <c r="Z507" t="s">
        <v>127</v>
      </c>
      <c r="AA507">
        <v>4411</v>
      </c>
      <c r="AB507" t="s">
        <v>487</v>
      </c>
      <c r="AC507">
        <v>0</v>
      </c>
      <c r="AD507" t="s">
        <v>53</v>
      </c>
      <c r="AE507" s="1">
        <v>3799000</v>
      </c>
      <c r="AF507" s="1">
        <v>3799000</v>
      </c>
      <c r="AG507" s="1">
        <v>2668736</v>
      </c>
      <c r="AH507" s="1">
        <v>2668736</v>
      </c>
      <c r="AI507" s="1">
        <v>2668736</v>
      </c>
      <c r="AJ507" s="1">
        <v>2547607</v>
      </c>
      <c r="AK507" s="1">
        <v>2337607</v>
      </c>
      <c r="AL507" s="1">
        <f t="shared" si="36"/>
        <v>1130264</v>
      </c>
      <c r="AM507" s="1"/>
      <c r="AN507" s="1"/>
      <c r="AO507" s="1">
        <f t="shared" si="34"/>
        <v>0</v>
      </c>
      <c r="AP507" s="1">
        <f t="shared" si="35"/>
        <v>3799000</v>
      </c>
      <c r="AQ507" s="1">
        <f t="shared" si="33"/>
        <v>1130264</v>
      </c>
    </row>
    <row r="508" spans="1:43" x14ac:dyDescent="0.35">
      <c r="A508" t="s">
        <v>235</v>
      </c>
      <c r="B508" t="s">
        <v>240</v>
      </c>
      <c r="C508" t="s">
        <v>40</v>
      </c>
      <c r="D508" t="s">
        <v>49</v>
      </c>
      <c r="E508">
        <v>2</v>
      </c>
      <c r="F508" t="s">
        <v>105</v>
      </c>
      <c r="G508">
        <v>2.7</v>
      </c>
      <c r="H508" t="s">
        <v>160</v>
      </c>
      <c r="I508" t="s">
        <v>161</v>
      </c>
      <c r="J508" t="s">
        <v>160</v>
      </c>
      <c r="K508" t="s">
        <v>68</v>
      </c>
      <c r="L508" t="s">
        <v>69</v>
      </c>
      <c r="M508" t="s">
        <v>109</v>
      </c>
      <c r="N508" t="s">
        <v>113</v>
      </c>
      <c r="O508">
        <v>3</v>
      </c>
      <c r="P508" t="s">
        <v>403</v>
      </c>
      <c r="Q508">
        <v>46</v>
      </c>
      <c r="R508" t="s">
        <v>521</v>
      </c>
      <c r="S508" t="s">
        <v>518</v>
      </c>
      <c r="T508" t="s">
        <v>522</v>
      </c>
      <c r="U508">
        <v>4000</v>
      </c>
      <c r="V508" t="s">
        <v>129</v>
      </c>
      <c r="W508">
        <v>4400</v>
      </c>
      <c r="X508" t="s">
        <v>349</v>
      </c>
      <c r="Y508">
        <v>4410</v>
      </c>
      <c r="Z508" t="s">
        <v>127</v>
      </c>
      <c r="AA508">
        <v>4411</v>
      </c>
      <c r="AB508" t="s">
        <v>487</v>
      </c>
      <c r="AC508">
        <v>28</v>
      </c>
      <c r="AD508" t="s">
        <v>523</v>
      </c>
      <c r="AE508" s="1">
        <v>450000</v>
      </c>
      <c r="AF508" s="1">
        <v>300000</v>
      </c>
      <c r="AG508" s="1">
        <v>357335.68</v>
      </c>
      <c r="AH508" s="1">
        <v>357335.68</v>
      </c>
      <c r="AI508" s="1">
        <v>357335.68</v>
      </c>
      <c r="AJ508" s="1">
        <v>0</v>
      </c>
      <c r="AK508" s="1">
        <v>0</v>
      </c>
      <c r="AL508" s="1">
        <f t="shared" si="36"/>
        <v>92664.320000000007</v>
      </c>
      <c r="AM508" s="1"/>
      <c r="AN508" s="1"/>
      <c r="AO508" s="1">
        <f t="shared" si="34"/>
        <v>0</v>
      </c>
      <c r="AP508" s="1">
        <f t="shared" si="35"/>
        <v>450000</v>
      </c>
      <c r="AQ508" s="1">
        <f t="shared" si="33"/>
        <v>92664.320000000007</v>
      </c>
    </row>
    <row r="509" spans="1:43" x14ac:dyDescent="0.35">
      <c r="A509" t="s">
        <v>235</v>
      </c>
      <c r="B509" t="s">
        <v>240</v>
      </c>
      <c r="C509" t="s">
        <v>40</v>
      </c>
      <c r="D509" t="s">
        <v>49</v>
      </c>
      <c r="E509">
        <v>3</v>
      </c>
      <c r="F509" t="s">
        <v>174</v>
      </c>
      <c r="G509">
        <v>3.1</v>
      </c>
      <c r="H509" t="s">
        <v>527</v>
      </c>
      <c r="I509" t="s">
        <v>528</v>
      </c>
      <c r="J509" t="s">
        <v>529</v>
      </c>
      <c r="K509" t="s">
        <v>68</v>
      </c>
      <c r="L509" t="s">
        <v>69</v>
      </c>
      <c r="M509" t="s">
        <v>530</v>
      </c>
      <c r="N509" t="s">
        <v>532</v>
      </c>
      <c r="O509">
        <v>7</v>
      </c>
      <c r="P509" t="s">
        <v>533</v>
      </c>
      <c r="Q509">
        <v>52</v>
      </c>
      <c r="R509" t="s">
        <v>540</v>
      </c>
      <c r="S509" t="s">
        <v>536</v>
      </c>
      <c r="T509" t="s">
        <v>541</v>
      </c>
      <c r="U509">
        <v>4000</v>
      </c>
      <c r="V509" t="s">
        <v>129</v>
      </c>
      <c r="W509">
        <v>4400</v>
      </c>
      <c r="X509" t="s">
        <v>349</v>
      </c>
      <c r="Y509">
        <v>4410</v>
      </c>
      <c r="Z509" t="s">
        <v>127</v>
      </c>
      <c r="AA509">
        <v>4411</v>
      </c>
      <c r="AB509" t="s">
        <v>487</v>
      </c>
      <c r="AC509">
        <v>0</v>
      </c>
      <c r="AD509" t="s">
        <v>53</v>
      </c>
      <c r="AE509" s="1">
        <v>8000000</v>
      </c>
      <c r="AF509" s="1">
        <v>0</v>
      </c>
      <c r="AG509" s="1">
        <v>0</v>
      </c>
      <c r="AH509" s="1">
        <v>0</v>
      </c>
      <c r="AI509" s="1">
        <v>0</v>
      </c>
      <c r="AJ509" s="1">
        <v>0</v>
      </c>
      <c r="AK509" s="1">
        <v>0</v>
      </c>
      <c r="AL509" s="1">
        <f t="shared" si="36"/>
        <v>8000000</v>
      </c>
      <c r="AM509" s="1"/>
      <c r="AN509" s="1"/>
      <c r="AO509" s="1">
        <f t="shared" si="34"/>
        <v>0</v>
      </c>
      <c r="AP509" s="1">
        <f t="shared" si="35"/>
        <v>8000000</v>
      </c>
      <c r="AQ509" s="1">
        <f t="shared" si="33"/>
        <v>8000000</v>
      </c>
    </row>
    <row r="510" spans="1:43" x14ac:dyDescent="0.35">
      <c r="A510" t="s">
        <v>235</v>
      </c>
      <c r="B510" t="s">
        <v>240</v>
      </c>
      <c r="C510" t="s">
        <v>40</v>
      </c>
      <c r="D510" t="s">
        <v>49</v>
      </c>
      <c r="E510">
        <v>3</v>
      </c>
      <c r="F510" t="s">
        <v>174</v>
      </c>
      <c r="G510">
        <v>3.2</v>
      </c>
      <c r="H510" t="s">
        <v>544</v>
      </c>
      <c r="I510" t="s">
        <v>545</v>
      </c>
      <c r="J510" t="s">
        <v>546</v>
      </c>
      <c r="K510" t="s">
        <v>451</v>
      </c>
      <c r="L510" t="s">
        <v>452</v>
      </c>
      <c r="M510" t="s">
        <v>530</v>
      </c>
      <c r="N510" t="s">
        <v>532</v>
      </c>
      <c r="O510">
        <v>7</v>
      </c>
      <c r="P510" t="s">
        <v>533</v>
      </c>
      <c r="Q510">
        <v>51</v>
      </c>
      <c r="R510" t="s">
        <v>548</v>
      </c>
      <c r="S510" t="s">
        <v>547</v>
      </c>
      <c r="T510" t="s">
        <v>549</v>
      </c>
      <c r="U510">
        <v>4000</v>
      </c>
      <c r="V510" t="s">
        <v>129</v>
      </c>
      <c r="W510">
        <v>4400</v>
      </c>
      <c r="X510" t="s">
        <v>349</v>
      </c>
      <c r="Y510">
        <v>4410</v>
      </c>
      <c r="Z510" t="s">
        <v>127</v>
      </c>
      <c r="AA510">
        <v>4411</v>
      </c>
      <c r="AB510" t="s">
        <v>487</v>
      </c>
      <c r="AC510">
        <v>57</v>
      </c>
      <c r="AD510" t="s">
        <v>559</v>
      </c>
      <c r="AE510" s="1">
        <v>2200000</v>
      </c>
      <c r="AF510" s="1">
        <v>0</v>
      </c>
      <c r="AG510" s="1">
        <v>510000</v>
      </c>
      <c r="AH510" s="1">
        <v>510000</v>
      </c>
      <c r="AI510" s="1">
        <v>510000</v>
      </c>
      <c r="AJ510" s="1">
        <v>510000</v>
      </c>
      <c r="AK510" s="1">
        <v>425000</v>
      </c>
      <c r="AL510" s="1">
        <f t="shared" si="36"/>
        <v>1690000</v>
      </c>
      <c r="AM510" s="1"/>
      <c r="AN510" s="1"/>
      <c r="AO510" s="1">
        <f t="shared" si="34"/>
        <v>0</v>
      </c>
      <c r="AP510" s="1">
        <f t="shared" si="35"/>
        <v>2200000</v>
      </c>
      <c r="AQ510" s="1">
        <f t="shared" si="33"/>
        <v>1690000</v>
      </c>
    </row>
    <row r="511" spans="1:43" x14ac:dyDescent="0.35">
      <c r="A511" t="s">
        <v>235</v>
      </c>
      <c r="B511" t="s">
        <v>240</v>
      </c>
      <c r="C511" t="s">
        <v>40</v>
      </c>
      <c r="D511" t="s">
        <v>49</v>
      </c>
      <c r="E511">
        <v>3</v>
      </c>
      <c r="F511" t="s">
        <v>174</v>
      </c>
      <c r="G511">
        <v>3.7</v>
      </c>
      <c r="H511" t="s">
        <v>560</v>
      </c>
      <c r="I511" t="s">
        <v>561</v>
      </c>
      <c r="J511" t="s">
        <v>560</v>
      </c>
      <c r="K511" t="s">
        <v>68</v>
      </c>
      <c r="L511" t="s">
        <v>69</v>
      </c>
      <c r="M511" t="s">
        <v>530</v>
      </c>
      <c r="N511" t="s">
        <v>532</v>
      </c>
      <c r="O511">
        <v>7</v>
      </c>
      <c r="P511" t="s">
        <v>533</v>
      </c>
      <c r="Q511">
        <v>53</v>
      </c>
      <c r="R511" t="s">
        <v>564</v>
      </c>
      <c r="S511" t="s">
        <v>562</v>
      </c>
      <c r="T511" t="s">
        <v>565</v>
      </c>
      <c r="U511">
        <v>4000</v>
      </c>
      <c r="V511" t="s">
        <v>129</v>
      </c>
      <c r="W511">
        <v>4400</v>
      </c>
      <c r="X511" t="s">
        <v>349</v>
      </c>
      <c r="Y511">
        <v>4410</v>
      </c>
      <c r="Z511" t="s">
        <v>127</v>
      </c>
      <c r="AA511">
        <v>4411</v>
      </c>
      <c r="AB511" t="s">
        <v>487</v>
      </c>
      <c r="AC511">
        <v>36</v>
      </c>
      <c r="AD511" t="s">
        <v>581</v>
      </c>
      <c r="AE511" s="1">
        <v>100000</v>
      </c>
      <c r="AF511" s="1">
        <v>100000</v>
      </c>
      <c r="AG511" s="1">
        <v>0</v>
      </c>
      <c r="AH511" s="1">
        <v>0</v>
      </c>
      <c r="AI511" s="1">
        <v>0</v>
      </c>
      <c r="AJ511" s="1">
        <v>0</v>
      </c>
      <c r="AK511" s="1">
        <v>0</v>
      </c>
      <c r="AL511" s="1">
        <f t="shared" si="36"/>
        <v>100000</v>
      </c>
      <c r="AM511" s="1"/>
      <c r="AN511" s="1"/>
      <c r="AO511" s="1">
        <f t="shared" si="34"/>
        <v>0</v>
      </c>
      <c r="AP511" s="1">
        <f t="shared" si="35"/>
        <v>100000</v>
      </c>
      <c r="AQ511" s="1">
        <f t="shared" si="33"/>
        <v>100000</v>
      </c>
    </row>
    <row r="512" spans="1:43" x14ac:dyDescent="0.35">
      <c r="A512" t="s">
        <v>235</v>
      </c>
      <c r="B512" t="s">
        <v>240</v>
      </c>
      <c r="C512" t="s">
        <v>40</v>
      </c>
      <c r="D512" t="s">
        <v>49</v>
      </c>
      <c r="E512">
        <v>2</v>
      </c>
      <c r="F512" t="s">
        <v>105</v>
      </c>
      <c r="G512">
        <v>2.7</v>
      </c>
      <c r="H512" t="s">
        <v>160</v>
      </c>
      <c r="I512" t="s">
        <v>161</v>
      </c>
      <c r="J512" t="s">
        <v>160</v>
      </c>
      <c r="K512" t="s">
        <v>451</v>
      </c>
      <c r="L512" t="s">
        <v>452</v>
      </c>
      <c r="M512" t="s">
        <v>164</v>
      </c>
      <c r="N512" t="s">
        <v>166</v>
      </c>
      <c r="O512">
        <v>0</v>
      </c>
      <c r="P512" t="s">
        <v>167</v>
      </c>
      <c r="Q512">
        <v>42</v>
      </c>
      <c r="R512" t="s">
        <v>489</v>
      </c>
      <c r="S512" t="s">
        <v>453</v>
      </c>
      <c r="T512" t="s">
        <v>455</v>
      </c>
      <c r="U512">
        <v>4000</v>
      </c>
      <c r="V512" t="s">
        <v>129</v>
      </c>
      <c r="W512">
        <v>4400</v>
      </c>
      <c r="X512" t="s">
        <v>349</v>
      </c>
      <c r="Y512">
        <v>4420</v>
      </c>
      <c r="Z512" t="s">
        <v>127</v>
      </c>
      <c r="AA512">
        <v>4421</v>
      </c>
      <c r="AB512" t="s">
        <v>488</v>
      </c>
      <c r="AC512">
        <v>0</v>
      </c>
      <c r="AD512" t="s">
        <v>53</v>
      </c>
      <c r="AE512" s="1">
        <v>200000</v>
      </c>
      <c r="AF512" s="1">
        <v>200000</v>
      </c>
      <c r="AG512" s="1">
        <v>102700</v>
      </c>
      <c r="AH512" s="1">
        <v>102700</v>
      </c>
      <c r="AI512" s="1">
        <v>102700</v>
      </c>
      <c r="AJ512" s="1">
        <v>102700</v>
      </c>
      <c r="AK512" s="1">
        <v>102700</v>
      </c>
      <c r="AL512" s="1">
        <f t="shared" si="36"/>
        <v>97300</v>
      </c>
      <c r="AM512" s="1"/>
      <c r="AN512" s="1"/>
      <c r="AO512" s="1">
        <f t="shared" si="34"/>
        <v>0</v>
      </c>
      <c r="AP512" s="1">
        <f t="shared" si="35"/>
        <v>200000</v>
      </c>
      <c r="AQ512" s="1">
        <f t="shared" si="33"/>
        <v>97300</v>
      </c>
    </row>
    <row r="513" spans="1:43" x14ac:dyDescent="0.35">
      <c r="A513" t="s">
        <v>235</v>
      </c>
      <c r="B513" t="s">
        <v>240</v>
      </c>
      <c r="C513" t="s">
        <v>40</v>
      </c>
      <c r="D513" t="s">
        <v>49</v>
      </c>
      <c r="E513">
        <v>2</v>
      </c>
      <c r="F513" t="s">
        <v>105</v>
      </c>
      <c r="G513">
        <v>2.5</v>
      </c>
      <c r="H513" t="s">
        <v>448</v>
      </c>
      <c r="I513" t="s">
        <v>449</v>
      </c>
      <c r="J513" t="s">
        <v>450</v>
      </c>
      <c r="K513" t="s">
        <v>451</v>
      </c>
      <c r="L513" t="s">
        <v>452</v>
      </c>
      <c r="M513" t="s">
        <v>164</v>
      </c>
      <c r="N513" t="s">
        <v>166</v>
      </c>
      <c r="O513">
        <v>0</v>
      </c>
      <c r="P513" t="s">
        <v>167</v>
      </c>
      <c r="Q513">
        <v>40</v>
      </c>
      <c r="R513" t="s">
        <v>454</v>
      </c>
      <c r="S513" t="s">
        <v>453</v>
      </c>
      <c r="T513" t="s">
        <v>455</v>
      </c>
      <c r="U513">
        <v>4000</v>
      </c>
      <c r="V513" t="s">
        <v>129</v>
      </c>
      <c r="W513">
        <v>4400</v>
      </c>
      <c r="X513" t="s">
        <v>349</v>
      </c>
      <c r="Y513">
        <v>4430</v>
      </c>
      <c r="Z513" t="s">
        <v>127</v>
      </c>
      <c r="AA513">
        <v>4431</v>
      </c>
      <c r="AB513" t="s">
        <v>456</v>
      </c>
      <c r="AC513">
        <v>0</v>
      </c>
      <c r="AD513" t="s">
        <v>53</v>
      </c>
      <c r="AE513" s="1">
        <v>3900000</v>
      </c>
      <c r="AF513" s="1">
        <v>3900000</v>
      </c>
      <c r="AG513" s="1">
        <v>1806397</v>
      </c>
      <c r="AH513" s="1">
        <v>1806397</v>
      </c>
      <c r="AI513" s="1">
        <v>1806397</v>
      </c>
      <c r="AJ513" s="1">
        <v>796621</v>
      </c>
      <c r="AK513" s="1">
        <v>796621</v>
      </c>
      <c r="AL513" s="1">
        <f t="shared" si="36"/>
        <v>2093603</v>
      </c>
      <c r="AM513" s="1"/>
      <c r="AN513" s="1"/>
      <c r="AO513" s="1">
        <f t="shared" si="34"/>
        <v>0</v>
      </c>
      <c r="AP513" s="1">
        <f t="shared" si="35"/>
        <v>3900000</v>
      </c>
      <c r="AQ513" s="1">
        <f t="shared" si="33"/>
        <v>2093603</v>
      </c>
    </row>
    <row r="514" spans="1:43" x14ac:dyDescent="0.35">
      <c r="A514" t="s">
        <v>235</v>
      </c>
      <c r="B514" t="s">
        <v>240</v>
      </c>
      <c r="C514" t="s">
        <v>40</v>
      </c>
      <c r="D514" t="s">
        <v>49</v>
      </c>
      <c r="E514">
        <v>1</v>
      </c>
      <c r="F514" t="s">
        <v>41</v>
      </c>
      <c r="G514">
        <v>1.3</v>
      </c>
      <c r="H514" t="s">
        <v>42</v>
      </c>
      <c r="I514" t="s">
        <v>43</v>
      </c>
      <c r="J514" t="s">
        <v>44</v>
      </c>
      <c r="K514" t="s">
        <v>68</v>
      </c>
      <c r="L514" t="s">
        <v>69</v>
      </c>
      <c r="M514" t="s">
        <v>153</v>
      </c>
      <c r="N514" t="s">
        <v>157</v>
      </c>
      <c r="O514">
        <v>5</v>
      </c>
      <c r="P514" t="s">
        <v>56</v>
      </c>
      <c r="Q514">
        <v>14</v>
      </c>
      <c r="R514" t="s">
        <v>158</v>
      </c>
      <c r="S514" t="s">
        <v>154</v>
      </c>
      <c r="T514" t="s">
        <v>159</v>
      </c>
      <c r="U514">
        <v>4000</v>
      </c>
      <c r="V514" t="s">
        <v>129</v>
      </c>
      <c r="W514">
        <v>4400</v>
      </c>
      <c r="X514" t="s">
        <v>349</v>
      </c>
      <c r="Y514">
        <v>4450</v>
      </c>
      <c r="Z514" t="s">
        <v>127</v>
      </c>
      <c r="AA514">
        <v>4451</v>
      </c>
      <c r="AB514" t="s">
        <v>350</v>
      </c>
      <c r="AC514">
        <v>37</v>
      </c>
      <c r="AD514" t="s">
        <v>351</v>
      </c>
      <c r="AE514" s="1">
        <v>500000</v>
      </c>
      <c r="AF514" s="1">
        <v>500000</v>
      </c>
      <c r="AG514" s="1">
        <v>0</v>
      </c>
      <c r="AH514" s="1">
        <v>0</v>
      </c>
      <c r="AI514" s="1">
        <v>0</v>
      </c>
      <c r="AJ514" s="1">
        <v>0</v>
      </c>
      <c r="AK514" s="1">
        <v>0</v>
      </c>
      <c r="AL514" s="1">
        <f t="shared" si="36"/>
        <v>500000</v>
      </c>
      <c r="AM514" s="1"/>
      <c r="AN514" s="1"/>
      <c r="AO514" s="1">
        <f t="shared" si="34"/>
        <v>0</v>
      </c>
      <c r="AP514" s="1">
        <f t="shared" si="35"/>
        <v>500000</v>
      </c>
      <c r="AQ514" s="1">
        <f t="shared" ref="AQ514:AQ577" si="37">AP514-AG514</f>
        <v>500000</v>
      </c>
    </row>
    <row r="515" spans="1:43" x14ac:dyDescent="0.35">
      <c r="A515" t="s">
        <v>235</v>
      </c>
      <c r="B515" t="s">
        <v>240</v>
      </c>
      <c r="C515" t="s">
        <v>40</v>
      </c>
      <c r="D515" t="s">
        <v>49</v>
      </c>
      <c r="E515">
        <v>2</v>
      </c>
      <c r="F515" t="s">
        <v>105</v>
      </c>
      <c r="G515">
        <v>2.7</v>
      </c>
      <c r="H515" t="s">
        <v>160</v>
      </c>
      <c r="I515" t="s">
        <v>161</v>
      </c>
      <c r="J515" t="s">
        <v>160</v>
      </c>
      <c r="K515" t="s">
        <v>162</v>
      </c>
      <c r="L515" t="s">
        <v>163</v>
      </c>
      <c r="M515" t="s">
        <v>164</v>
      </c>
      <c r="N515" t="s">
        <v>166</v>
      </c>
      <c r="O515">
        <v>0</v>
      </c>
      <c r="P515" t="s">
        <v>167</v>
      </c>
      <c r="Q515">
        <v>65</v>
      </c>
      <c r="R515" t="s">
        <v>168</v>
      </c>
      <c r="S515" t="s">
        <v>165</v>
      </c>
      <c r="T515" t="s">
        <v>169</v>
      </c>
      <c r="U515">
        <v>4000</v>
      </c>
      <c r="V515" t="s">
        <v>129</v>
      </c>
      <c r="W515">
        <v>4400</v>
      </c>
      <c r="X515" t="s">
        <v>349</v>
      </c>
      <c r="Y515">
        <v>4450</v>
      </c>
      <c r="Z515" t="s">
        <v>127</v>
      </c>
      <c r="AA515">
        <v>4451</v>
      </c>
      <c r="AB515" t="s">
        <v>350</v>
      </c>
      <c r="AC515">
        <v>66</v>
      </c>
      <c r="AD515" t="s">
        <v>503</v>
      </c>
      <c r="AE515" s="1">
        <v>8821054.0500000007</v>
      </c>
      <c r="AF515" s="1">
        <v>0</v>
      </c>
      <c r="AG515" s="1">
        <v>0</v>
      </c>
      <c r="AH515" s="1">
        <v>0</v>
      </c>
      <c r="AI515" s="1">
        <v>0</v>
      </c>
      <c r="AJ515" s="1">
        <v>0</v>
      </c>
      <c r="AK515" s="1">
        <v>0</v>
      </c>
      <c r="AL515" s="1">
        <f t="shared" si="36"/>
        <v>8821054.0500000007</v>
      </c>
      <c r="AM515" s="1"/>
      <c r="AN515" s="1"/>
      <c r="AO515" s="1">
        <f t="shared" ref="AO515:AO578" si="38">AM515-AN515</f>
        <v>0</v>
      </c>
      <c r="AP515" s="1">
        <f t="shared" ref="AP515:AP578" si="39">AE515+AM515-AN515</f>
        <v>8821054.0500000007</v>
      </c>
      <c r="AQ515" s="1">
        <f t="shared" si="37"/>
        <v>8821054.0500000007</v>
      </c>
    </row>
    <row r="516" spans="1:43" x14ac:dyDescent="0.35">
      <c r="A516" t="s">
        <v>235</v>
      </c>
      <c r="B516" t="s">
        <v>240</v>
      </c>
      <c r="C516" t="s">
        <v>40</v>
      </c>
      <c r="D516" t="s">
        <v>49</v>
      </c>
      <c r="E516">
        <v>2</v>
      </c>
      <c r="F516" t="s">
        <v>105</v>
      </c>
      <c r="G516">
        <v>2.7</v>
      </c>
      <c r="H516" t="s">
        <v>160</v>
      </c>
      <c r="I516" t="s">
        <v>161</v>
      </c>
      <c r="J516" t="s">
        <v>160</v>
      </c>
      <c r="K516" t="s">
        <v>68</v>
      </c>
      <c r="L516" t="s">
        <v>69</v>
      </c>
      <c r="M516" t="s">
        <v>505</v>
      </c>
      <c r="N516" t="s">
        <v>508</v>
      </c>
      <c r="O516">
        <v>4</v>
      </c>
      <c r="P516" t="s">
        <v>442</v>
      </c>
      <c r="Q516">
        <v>1</v>
      </c>
      <c r="R516" t="s">
        <v>511</v>
      </c>
      <c r="S516" t="s">
        <v>506</v>
      </c>
      <c r="T516" t="s">
        <v>510</v>
      </c>
      <c r="U516">
        <v>4000</v>
      </c>
      <c r="V516" t="s">
        <v>129</v>
      </c>
      <c r="W516">
        <v>4400</v>
      </c>
      <c r="X516" t="s">
        <v>349</v>
      </c>
      <c r="Y516">
        <v>4450</v>
      </c>
      <c r="Z516" t="s">
        <v>127</v>
      </c>
      <c r="AA516">
        <v>4451</v>
      </c>
      <c r="AB516" t="s">
        <v>350</v>
      </c>
      <c r="AC516">
        <v>0</v>
      </c>
      <c r="AD516" t="s">
        <v>53</v>
      </c>
      <c r="AE516" s="1">
        <v>350000</v>
      </c>
      <c r="AF516" s="1">
        <v>910011.2</v>
      </c>
      <c r="AG516" s="1">
        <v>140000</v>
      </c>
      <c r="AH516" s="1">
        <v>140000</v>
      </c>
      <c r="AI516" s="1">
        <v>140000</v>
      </c>
      <c r="AJ516" s="1">
        <v>140000</v>
      </c>
      <c r="AK516" s="1">
        <v>140000</v>
      </c>
      <c r="AL516" s="1">
        <f t="shared" si="36"/>
        <v>210000</v>
      </c>
      <c r="AM516" s="1"/>
      <c r="AN516" s="1"/>
      <c r="AO516" s="1">
        <f t="shared" si="38"/>
        <v>0</v>
      </c>
      <c r="AP516" s="1">
        <f t="shared" si="39"/>
        <v>350000</v>
      </c>
      <c r="AQ516" s="1">
        <f t="shared" si="37"/>
        <v>210000</v>
      </c>
    </row>
    <row r="517" spans="1:43" x14ac:dyDescent="0.35">
      <c r="A517" t="s">
        <v>235</v>
      </c>
      <c r="B517" t="s">
        <v>240</v>
      </c>
      <c r="C517" t="s">
        <v>40</v>
      </c>
      <c r="D517" t="s">
        <v>49</v>
      </c>
      <c r="E517">
        <v>2</v>
      </c>
      <c r="F517" t="s">
        <v>105</v>
      </c>
      <c r="G517">
        <v>2.7</v>
      </c>
      <c r="H517" t="s">
        <v>160</v>
      </c>
      <c r="I517" t="s">
        <v>161</v>
      </c>
      <c r="J517" t="s">
        <v>160</v>
      </c>
      <c r="K517" t="s">
        <v>68</v>
      </c>
      <c r="L517" t="s">
        <v>69</v>
      </c>
      <c r="M517" t="s">
        <v>505</v>
      </c>
      <c r="N517" t="s">
        <v>508</v>
      </c>
      <c r="O517">
        <v>4</v>
      </c>
      <c r="P517" t="s">
        <v>442</v>
      </c>
      <c r="Q517">
        <v>1</v>
      </c>
      <c r="R517" t="s">
        <v>511</v>
      </c>
      <c r="S517" t="s">
        <v>506</v>
      </c>
      <c r="T517" t="s">
        <v>510</v>
      </c>
      <c r="U517">
        <v>4000</v>
      </c>
      <c r="V517" t="s">
        <v>129</v>
      </c>
      <c r="W517">
        <v>4400</v>
      </c>
      <c r="X517" t="s">
        <v>349</v>
      </c>
      <c r="Y517">
        <v>4450</v>
      </c>
      <c r="Z517" t="s">
        <v>127</v>
      </c>
      <c r="AA517">
        <v>4451</v>
      </c>
      <c r="AB517" t="s">
        <v>350</v>
      </c>
      <c r="AC517">
        <v>38</v>
      </c>
      <c r="AD517" t="s">
        <v>512</v>
      </c>
      <c r="AE517" s="1">
        <v>240000</v>
      </c>
      <c r="AF517" s="1">
        <v>179977.60000000001</v>
      </c>
      <c r="AG517" s="1">
        <v>200000</v>
      </c>
      <c r="AH517" s="1">
        <v>200000</v>
      </c>
      <c r="AI517" s="1">
        <v>200000</v>
      </c>
      <c r="AJ517" s="1">
        <v>200000</v>
      </c>
      <c r="AK517" s="1">
        <v>200000</v>
      </c>
      <c r="AL517" s="1">
        <f t="shared" si="36"/>
        <v>40000</v>
      </c>
      <c r="AM517" s="1"/>
      <c r="AN517" s="1"/>
      <c r="AO517" s="1">
        <f t="shared" si="38"/>
        <v>0</v>
      </c>
      <c r="AP517" s="1">
        <f t="shared" si="39"/>
        <v>240000</v>
      </c>
      <c r="AQ517" s="1">
        <f t="shared" si="37"/>
        <v>40000</v>
      </c>
    </row>
    <row r="518" spans="1:43" x14ac:dyDescent="0.35">
      <c r="A518" t="s">
        <v>235</v>
      </c>
      <c r="B518" t="s">
        <v>240</v>
      </c>
      <c r="C518" t="s">
        <v>40</v>
      </c>
      <c r="D518" t="s">
        <v>49</v>
      </c>
      <c r="E518">
        <v>2</v>
      </c>
      <c r="F518" t="s">
        <v>105</v>
      </c>
      <c r="G518">
        <v>2.7</v>
      </c>
      <c r="H518" t="s">
        <v>160</v>
      </c>
      <c r="I518" t="s">
        <v>161</v>
      </c>
      <c r="J518" t="s">
        <v>160</v>
      </c>
      <c r="K518" t="s">
        <v>68</v>
      </c>
      <c r="L518" t="s">
        <v>69</v>
      </c>
      <c r="M518" t="s">
        <v>505</v>
      </c>
      <c r="N518" t="s">
        <v>508</v>
      </c>
      <c r="O518">
        <v>4</v>
      </c>
      <c r="P518" t="s">
        <v>442</v>
      </c>
      <c r="Q518">
        <v>1</v>
      </c>
      <c r="R518" t="s">
        <v>511</v>
      </c>
      <c r="S518" t="s">
        <v>506</v>
      </c>
      <c r="T518" t="s">
        <v>510</v>
      </c>
      <c r="U518">
        <v>4000</v>
      </c>
      <c r="V518" t="s">
        <v>129</v>
      </c>
      <c r="W518">
        <v>4400</v>
      </c>
      <c r="X518" t="s">
        <v>349</v>
      </c>
      <c r="Y518">
        <v>4450</v>
      </c>
      <c r="Z518" t="s">
        <v>127</v>
      </c>
      <c r="AA518">
        <v>4451</v>
      </c>
      <c r="AB518" t="s">
        <v>350</v>
      </c>
      <c r="AC518">
        <v>39</v>
      </c>
      <c r="AD518" t="s">
        <v>513</v>
      </c>
      <c r="AE518" s="1">
        <v>300000</v>
      </c>
      <c r="AF518" s="1">
        <v>300000</v>
      </c>
      <c r="AG518" s="1">
        <v>0</v>
      </c>
      <c r="AH518" s="1">
        <v>0</v>
      </c>
      <c r="AI518" s="1">
        <v>0</v>
      </c>
      <c r="AJ518" s="1">
        <v>0</v>
      </c>
      <c r="AK518" s="1">
        <v>0</v>
      </c>
      <c r="AL518" s="1">
        <f t="shared" si="36"/>
        <v>300000</v>
      </c>
      <c r="AM518" s="1"/>
      <c r="AN518" s="1"/>
      <c r="AO518" s="1">
        <f t="shared" si="38"/>
        <v>0</v>
      </c>
      <c r="AP518" s="1">
        <f t="shared" si="39"/>
        <v>300000</v>
      </c>
      <c r="AQ518" s="1">
        <f t="shared" si="37"/>
        <v>300000</v>
      </c>
    </row>
    <row r="519" spans="1:43" x14ac:dyDescent="0.35">
      <c r="A519" t="s">
        <v>235</v>
      </c>
      <c r="B519" t="s">
        <v>240</v>
      </c>
      <c r="C519" t="s">
        <v>40</v>
      </c>
      <c r="D519" t="s">
        <v>49</v>
      </c>
      <c r="E519">
        <v>2</v>
      </c>
      <c r="F519" t="s">
        <v>105</v>
      </c>
      <c r="G519">
        <v>2.7</v>
      </c>
      <c r="H519" t="s">
        <v>160</v>
      </c>
      <c r="I519" t="s">
        <v>161</v>
      </c>
      <c r="J519" t="s">
        <v>160</v>
      </c>
      <c r="K519" t="s">
        <v>68</v>
      </c>
      <c r="L519" t="s">
        <v>69</v>
      </c>
      <c r="M519" t="s">
        <v>505</v>
      </c>
      <c r="N519" t="s">
        <v>508</v>
      </c>
      <c r="O519">
        <v>4</v>
      </c>
      <c r="P519" t="s">
        <v>442</v>
      </c>
      <c r="Q519">
        <v>1</v>
      </c>
      <c r="R519" t="s">
        <v>511</v>
      </c>
      <c r="S519" t="s">
        <v>506</v>
      </c>
      <c r="T519" t="s">
        <v>510</v>
      </c>
      <c r="U519">
        <v>4000</v>
      </c>
      <c r="V519" t="s">
        <v>129</v>
      </c>
      <c r="W519">
        <v>4400</v>
      </c>
      <c r="X519" t="s">
        <v>349</v>
      </c>
      <c r="Y519">
        <v>4450</v>
      </c>
      <c r="Z519" t="s">
        <v>127</v>
      </c>
      <c r="AA519">
        <v>4451</v>
      </c>
      <c r="AB519" t="s">
        <v>350</v>
      </c>
      <c r="AC519">
        <v>40</v>
      </c>
      <c r="AD519" t="s">
        <v>514</v>
      </c>
      <c r="AE519" s="1">
        <v>1000000</v>
      </c>
      <c r="AF519" s="1">
        <v>1000011.2</v>
      </c>
      <c r="AG519" s="1">
        <v>1000000</v>
      </c>
      <c r="AH519" s="1">
        <v>1000000</v>
      </c>
      <c r="AI519" s="1">
        <v>1000000</v>
      </c>
      <c r="AJ519" s="1">
        <v>1000000</v>
      </c>
      <c r="AK519" s="1">
        <v>1000000</v>
      </c>
      <c r="AL519" s="1">
        <f t="shared" si="36"/>
        <v>0</v>
      </c>
      <c r="AM519" s="1"/>
      <c r="AN519" s="1"/>
      <c r="AO519" s="1">
        <f t="shared" si="38"/>
        <v>0</v>
      </c>
      <c r="AP519" s="1">
        <f t="shared" si="39"/>
        <v>1000000</v>
      </c>
      <c r="AQ519" s="1">
        <f t="shared" si="37"/>
        <v>0</v>
      </c>
    </row>
    <row r="520" spans="1:43" x14ac:dyDescent="0.35">
      <c r="A520" t="s">
        <v>235</v>
      </c>
      <c r="B520" t="s">
        <v>240</v>
      </c>
      <c r="C520" t="s">
        <v>40</v>
      </c>
      <c r="D520" t="s">
        <v>49</v>
      </c>
      <c r="E520">
        <v>2</v>
      </c>
      <c r="F520" t="s">
        <v>105</v>
      </c>
      <c r="G520">
        <v>2.7</v>
      </c>
      <c r="H520" t="s">
        <v>160</v>
      </c>
      <c r="I520" t="s">
        <v>161</v>
      </c>
      <c r="J520" t="s">
        <v>160</v>
      </c>
      <c r="K520" t="s">
        <v>68</v>
      </c>
      <c r="L520" t="s">
        <v>69</v>
      </c>
      <c r="M520" t="s">
        <v>505</v>
      </c>
      <c r="N520" t="s">
        <v>508</v>
      </c>
      <c r="O520">
        <v>4</v>
      </c>
      <c r="P520" t="s">
        <v>442</v>
      </c>
      <c r="Q520">
        <v>1</v>
      </c>
      <c r="R520" t="s">
        <v>511</v>
      </c>
      <c r="S520" t="s">
        <v>506</v>
      </c>
      <c r="T520" t="s">
        <v>510</v>
      </c>
      <c r="U520">
        <v>4000</v>
      </c>
      <c r="V520" t="s">
        <v>129</v>
      </c>
      <c r="W520">
        <v>4400</v>
      </c>
      <c r="X520" t="s">
        <v>349</v>
      </c>
      <c r="Y520">
        <v>4450</v>
      </c>
      <c r="Z520" t="s">
        <v>127</v>
      </c>
      <c r="AA520">
        <v>4451</v>
      </c>
      <c r="AB520" t="s">
        <v>350</v>
      </c>
      <c r="AC520">
        <v>55</v>
      </c>
      <c r="AD520" t="s">
        <v>515</v>
      </c>
      <c r="AE520" s="1">
        <v>60000</v>
      </c>
      <c r="AF520" s="1">
        <v>0</v>
      </c>
      <c r="AG520" s="1">
        <v>60000</v>
      </c>
      <c r="AH520" s="1">
        <v>60000</v>
      </c>
      <c r="AI520" s="1">
        <v>60000</v>
      </c>
      <c r="AJ520" s="1">
        <v>60000</v>
      </c>
      <c r="AK520" s="1">
        <v>60000</v>
      </c>
      <c r="AL520" s="1">
        <f t="shared" si="36"/>
        <v>0</v>
      </c>
      <c r="AM520" s="1"/>
      <c r="AN520" s="1"/>
      <c r="AO520" s="1">
        <f t="shared" si="38"/>
        <v>0</v>
      </c>
      <c r="AP520" s="1">
        <f t="shared" si="39"/>
        <v>60000</v>
      </c>
      <c r="AQ520" s="1">
        <f t="shared" si="37"/>
        <v>0</v>
      </c>
    </row>
    <row r="521" spans="1:43" x14ac:dyDescent="0.35">
      <c r="A521" t="s">
        <v>235</v>
      </c>
      <c r="B521" t="s">
        <v>240</v>
      </c>
      <c r="C521" t="s">
        <v>40</v>
      </c>
      <c r="D521" t="s">
        <v>49</v>
      </c>
      <c r="E521">
        <v>2</v>
      </c>
      <c r="F521" t="s">
        <v>105</v>
      </c>
      <c r="G521">
        <v>2.7</v>
      </c>
      <c r="H521" t="s">
        <v>160</v>
      </c>
      <c r="I521" t="s">
        <v>161</v>
      </c>
      <c r="J521" t="s">
        <v>160</v>
      </c>
      <c r="K521" t="s">
        <v>68</v>
      </c>
      <c r="L521" t="s">
        <v>69</v>
      </c>
      <c r="M521" t="s">
        <v>505</v>
      </c>
      <c r="N521" t="s">
        <v>508</v>
      </c>
      <c r="O521">
        <v>4</v>
      </c>
      <c r="P521" t="s">
        <v>442</v>
      </c>
      <c r="Q521">
        <v>1</v>
      </c>
      <c r="R521" t="s">
        <v>511</v>
      </c>
      <c r="S521" t="s">
        <v>506</v>
      </c>
      <c r="T521" t="s">
        <v>510</v>
      </c>
      <c r="U521">
        <v>4000</v>
      </c>
      <c r="V521" t="s">
        <v>129</v>
      </c>
      <c r="W521">
        <v>4400</v>
      </c>
      <c r="X521" t="s">
        <v>349</v>
      </c>
      <c r="Y521">
        <v>4450</v>
      </c>
      <c r="Z521" t="s">
        <v>127</v>
      </c>
      <c r="AA521">
        <v>4451</v>
      </c>
      <c r="AB521" t="s">
        <v>350</v>
      </c>
      <c r="AC521">
        <v>63</v>
      </c>
      <c r="AD521" t="s">
        <v>516</v>
      </c>
      <c r="AE521" s="1">
        <v>500000</v>
      </c>
      <c r="AF521" s="1">
        <v>0</v>
      </c>
      <c r="AG521" s="1">
        <v>500000</v>
      </c>
      <c r="AH521" s="1">
        <v>500000</v>
      </c>
      <c r="AI521" s="1">
        <v>500000</v>
      </c>
      <c r="AJ521" s="1">
        <v>500000</v>
      </c>
      <c r="AK521" s="1">
        <v>500000</v>
      </c>
      <c r="AL521" s="1">
        <f t="shared" si="36"/>
        <v>0</v>
      </c>
      <c r="AM521" s="1"/>
      <c r="AN521" s="1"/>
      <c r="AO521" s="1">
        <f t="shared" si="38"/>
        <v>0</v>
      </c>
      <c r="AP521" s="1">
        <f t="shared" si="39"/>
        <v>500000</v>
      </c>
      <c r="AQ521" s="1">
        <f t="shared" si="37"/>
        <v>0</v>
      </c>
    </row>
    <row r="522" spans="1:43" x14ac:dyDescent="0.35">
      <c r="A522" t="s">
        <v>235</v>
      </c>
      <c r="B522" t="s">
        <v>240</v>
      </c>
      <c r="C522" t="s">
        <v>40</v>
      </c>
      <c r="D522" t="s">
        <v>49</v>
      </c>
      <c r="E522">
        <v>2</v>
      </c>
      <c r="F522" t="s">
        <v>105</v>
      </c>
      <c r="G522">
        <v>2.7</v>
      </c>
      <c r="H522" t="s">
        <v>160</v>
      </c>
      <c r="I522" t="s">
        <v>161</v>
      </c>
      <c r="J522" t="s">
        <v>160</v>
      </c>
      <c r="K522" t="s">
        <v>504</v>
      </c>
      <c r="L522" t="s">
        <v>609</v>
      </c>
      <c r="M522" t="s">
        <v>505</v>
      </c>
      <c r="N522" t="s">
        <v>508</v>
      </c>
      <c r="O522">
        <v>4</v>
      </c>
      <c r="P522" t="s">
        <v>442</v>
      </c>
      <c r="Q522">
        <v>2</v>
      </c>
      <c r="R522" t="s">
        <v>509</v>
      </c>
      <c r="S522" t="s">
        <v>506</v>
      </c>
      <c r="T522" t="s">
        <v>510</v>
      </c>
      <c r="U522">
        <v>4000</v>
      </c>
      <c r="V522" t="s">
        <v>129</v>
      </c>
      <c r="W522">
        <v>4400</v>
      </c>
      <c r="X522" t="s">
        <v>349</v>
      </c>
      <c r="Y522">
        <v>4480</v>
      </c>
      <c r="Z522" t="s">
        <v>127</v>
      </c>
      <c r="AA522">
        <v>4481</v>
      </c>
      <c r="AB522" t="s">
        <v>507</v>
      </c>
      <c r="AC522">
        <v>0</v>
      </c>
      <c r="AD522" t="s">
        <v>53</v>
      </c>
      <c r="AE522" s="1">
        <v>1361457.84</v>
      </c>
      <c r="AF522" s="1">
        <v>1000000</v>
      </c>
      <c r="AG522" s="1">
        <v>0</v>
      </c>
      <c r="AH522" s="1">
        <v>0</v>
      </c>
      <c r="AI522" s="1">
        <v>0</v>
      </c>
      <c r="AJ522" s="1">
        <v>0</v>
      </c>
      <c r="AK522" s="1">
        <v>0</v>
      </c>
      <c r="AL522" s="1">
        <f t="shared" si="36"/>
        <v>1361457.84</v>
      </c>
      <c r="AM522" s="1"/>
      <c r="AN522" s="1"/>
      <c r="AO522" s="1">
        <f t="shared" si="38"/>
        <v>0</v>
      </c>
      <c r="AP522" s="1">
        <f t="shared" si="39"/>
        <v>1361457.84</v>
      </c>
      <c r="AQ522" s="1">
        <f t="shared" si="37"/>
        <v>1361457.84</v>
      </c>
    </row>
    <row r="523" spans="1:43" x14ac:dyDescent="0.35">
      <c r="A523" t="s">
        <v>139</v>
      </c>
      <c r="B523" t="s">
        <v>145</v>
      </c>
      <c r="C523" t="s">
        <v>134</v>
      </c>
      <c r="D523" t="s">
        <v>49</v>
      </c>
      <c r="E523">
        <v>1</v>
      </c>
      <c r="F523" t="s">
        <v>41</v>
      </c>
      <c r="G523">
        <v>1.3</v>
      </c>
      <c r="H523" t="s">
        <v>42</v>
      </c>
      <c r="I523" t="s">
        <v>43</v>
      </c>
      <c r="J523" t="s">
        <v>44</v>
      </c>
      <c r="K523" t="s">
        <v>68</v>
      </c>
      <c r="L523" t="s">
        <v>69</v>
      </c>
      <c r="M523" t="s">
        <v>153</v>
      </c>
      <c r="N523" t="s">
        <v>157</v>
      </c>
      <c r="O523">
        <v>5</v>
      </c>
      <c r="P523" t="s">
        <v>56</v>
      </c>
      <c r="Q523">
        <v>14</v>
      </c>
      <c r="R523" t="s">
        <v>158</v>
      </c>
      <c r="S523" t="s">
        <v>154</v>
      </c>
      <c r="T523" t="s">
        <v>159</v>
      </c>
      <c r="U523">
        <v>3000</v>
      </c>
      <c r="V523" t="s">
        <v>51</v>
      </c>
      <c r="W523">
        <v>3300</v>
      </c>
      <c r="X523" t="s">
        <v>155</v>
      </c>
      <c r="Y523">
        <v>3360</v>
      </c>
      <c r="Z523" t="s">
        <v>51</v>
      </c>
      <c r="AA523">
        <v>3361</v>
      </c>
      <c r="AB523" t="s">
        <v>156</v>
      </c>
      <c r="AC523">
        <v>61</v>
      </c>
      <c r="AD523" t="s">
        <v>144</v>
      </c>
      <c r="AE523" s="1">
        <v>10000</v>
      </c>
      <c r="AF523" s="1">
        <v>0</v>
      </c>
      <c r="AG523" s="1">
        <v>0</v>
      </c>
      <c r="AH523" s="1">
        <v>0</v>
      </c>
      <c r="AI523" s="1">
        <v>0</v>
      </c>
      <c r="AJ523" s="1">
        <v>0</v>
      </c>
      <c r="AK523" s="1">
        <v>0</v>
      </c>
      <c r="AL523" s="1">
        <f t="shared" si="36"/>
        <v>10000</v>
      </c>
      <c r="AM523" s="1"/>
      <c r="AN523" s="1"/>
      <c r="AO523" s="1">
        <f t="shared" si="38"/>
        <v>0</v>
      </c>
      <c r="AP523" s="1">
        <f t="shared" si="39"/>
        <v>10000</v>
      </c>
      <c r="AQ523" s="1">
        <f t="shared" si="37"/>
        <v>10000</v>
      </c>
    </row>
    <row r="524" spans="1:43" x14ac:dyDescent="0.35">
      <c r="A524" t="s">
        <v>139</v>
      </c>
      <c r="B524" t="s">
        <v>145</v>
      </c>
      <c r="C524" t="s">
        <v>134</v>
      </c>
      <c r="D524" t="s">
        <v>49</v>
      </c>
      <c r="E524">
        <v>2</v>
      </c>
      <c r="F524" t="s">
        <v>105</v>
      </c>
      <c r="G524">
        <v>2.7</v>
      </c>
      <c r="H524" t="s">
        <v>160</v>
      </c>
      <c r="I524" t="s">
        <v>161</v>
      </c>
      <c r="J524" t="s">
        <v>160</v>
      </c>
      <c r="K524" t="s">
        <v>162</v>
      </c>
      <c r="L524" t="s">
        <v>163</v>
      </c>
      <c r="M524" t="s">
        <v>164</v>
      </c>
      <c r="N524" t="s">
        <v>166</v>
      </c>
      <c r="O524">
        <v>0</v>
      </c>
      <c r="P524" t="s">
        <v>167</v>
      </c>
      <c r="Q524">
        <v>65</v>
      </c>
      <c r="R524" t="s">
        <v>168</v>
      </c>
      <c r="S524" t="s">
        <v>165</v>
      </c>
      <c r="T524" t="s">
        <v>169</v>
      </c>
      <c r="U524">
        <v>3000</v>
      </c>
      <c r="V524" t="s">
        <v>51</v>
      </c>
      <c r="W524">
        <v>3300</v>
      </c>
      <c r="X524" t="s">
        <v>155</v>
      </c>
      <c r="Y524">
        <v>3390</v>
      </c>
      <c r="Z524" t="s">
        <v>51</v>
      </c>
      <c r="AA524">
        <v>3391</v>
      </c>
      <c r="AB524" t="s">
        <v>173</v>
      </c>
      <c r="AC524">
        <v>61</v>
      </c>
      <c r="AD524" t="s">
        <v>144</v>
      </c>
      <c r="AE524" s="1">
        <v>180000</v>
      </c>
      <c r="AF524" s="1">
        <v>0</v>
      </c>
      <c r="AG524" s="1">
        <v>0</v>
      </c>
      <c r="AH524" s="1">
        <v>0</v>
      </c>
      <c r="AI524" s="1">
        <v>0</v>
      </c>
      <c r="AJ524" s="1">
        <v>0</v>
      </c>
      <c r="AK524" s="1">
        <v>0</v>
      </c>
      <c r="AL524" s="1">
        <f t="shared" si="36"/>
        <v>180000</v>
      </c>
      <c r="AM524" s="1">
        <v>0</v>
      </c>
      <c r="AN524" s="1">
        <v>180000</v>
      </c>
      <c r="AO524" s="1">
        <f t="shared" si="38"/>
        <v>-180000</v>
      </c>
      <c r="AP524" s="1">
        <f t="shared" si="39"/>
        <v>0</v>
      </c>
      <c r="AQ524" s="1">
        <f t="shared" si="37"/>
        <v>0</v>
      </c>
    </row>
    <row r="525" spans="1:43" x14ac:dyDescent="0.35">
      <c r="A525" t="s">
        <v>235</v>
      </c>
      <c r="B525" t="s">
        <v>240</v>
      </c>
      <c r="C525" t="s">
        <v>40</v>
      </c>
      <c r="D525" t="s">
        <v>140</v>
      </c>
      <c r="E525">
        <v>1</v>
      </c>
      <c r="F525" t="s">
        <v>41</v>
      </c>
      <c r="G525">
        <v>1.3</v>
      </c>
      <c r="H525" t="s">
        <v>42</v>
      </c>
      <c r="I525" t="s">
        <v>43</v>
      </c>
      <c r="J525" t="s">
        <v>44</v>
      </c>
      <c r="K525" t="s">
        <v>68</v>
      </c>
      <c r="L525" t="s">
        <v>69</v>
      </c>
      <c r="M525" t="s">
        <v>304</v>
      </c>
      <c r="N525" t="s">
        <v>307</v>
      </c>
      <c r="O525">
        <v>5</v>
      </c>
      <c r="P525" t="s">
        <v>56</v>
      </c>
      <c r="Q525">
        <v>3</v>
      </c>
      <c r="R525" t="s">
        <v>308</v>
      </c>
      <c r="S525" t="s">
        <v>305</v>
      </c>
      <c r="T525" t="s">
        <v>309</v>
      </c>
      <c r="U525">
        <v>5000</v>
      </c>
      <c r="V525" t="s">
        <v>142</v>
      </c>
      <c r="W525">
        <v>5100</v>
      </c>
      <c r="X525" t="s">
        <v>141</v>
      </c>
      <c r="Y525">
        <v>5110</v>
      </c>
      <c r="Z525" t="s">
        <v>142</v>
      </c>
      <c r="AA525">
        <v>5111</v>
      </c>
      <c r="AB525" t="s">
        <v>143</v>
      </c>
      <c r="AC525">
        <v>41</v>
      </c>
      <c r="AD525" t="s">
        <v>306</v>
      </c>
      <c r="AE525" s="1">
        <v>0</v>
      </c>
      <c r="AF525" s="1">
        <v>4000000</v>
      </c>
      <c r="AG525" s="1">
        <v>0</v>
      </c>
      <c r="AH525" s="1">
        <v>0</v>
      </c>
      <c r="AI525" s="1">
        <v>0</v>
      </c>
      <c r="AJ525" s="1">
        <v>0</v>
      </c>
      <c r="AK525" s="1">
        <v>0</v>
      </c>
      <c r="AL525" s="1">
        <f t="shared" si="36"/>
        <v>0</v>
      </c>
      <c r="AM525" s="1"/>
      <c r="AN525" s="1"/>
      <c r="AO525" s="1">
        <f t="shared" si="38"/>
        <v>0</v>
      </c>
      <c r="AP525" s="1">
        <f t="shared" si="39"/>
        <v>0</v>
      </c>
      <c r="AQ525" s="1">
        <f t="shared" si="37"/>
        <v>0</v>
      </c>
    </row>
    <row r="526" spans="1:43" x14ac:dyDescent="0.35">
      <c r="A526" t="s">
        <v>235</v>
      </c>
      <c r="B526" t="s">
        <v>240</v>
      </c>
      <c r="C526" t="s">
        <v>40</v>
      </c>
      <c r="D526" t="s">
        <v>140</v>
      </c>
      <c r="E526">
        <v>1</v>
      </c>
      <c r="F526" t="s">
        <v>41</v>
      </c>
      <c r="G526">
        <v>1.3</v>
      </c>
      <c r="H526" t="s">
        <v>42</v>
      </c>
      <c r="I526" t="s">
        <v>43</v>
      </c>
      <c r="J526" t="s">
        <v>44</v>
      </c>
      <c r="K526" t="s">
        <v>68</v>
      </c>
      <c r="L526" t="s">
        <v>69</v>
      </c>
      <c r="M526" t="s">
        <v>70</v>
      </c>
      <c r="N526" t="s">
        <v>76</v>
      </c>
      <c r="O526">
        <v>5</v>
      </c>
      <c r="P526" t="s">
        <v>56</v>
      </c>
      <c r="Q526">
        <v>9</v>
      </c>
      <c r="R526" t="s">
        <v>146</v>
      </c>
      <c r="S526" t="s">
        <v>71</v>
      </c>
      <c r="T526" t="s">
        <v>77</v>
      </c>
      <c r="U526">
        <v>5000</v>
      </c>
      <c r="V526" t="s">
        <v>142</v>
      </c>
      <c r="W526">
        <v>5100</v>
      </c>
      <c r="X526" t="s">
        <v>141</v>
      </c>
      <c r="Y526">
        <v>5110</v>
      </c>
      <c r="Z526" t="s">
        <v>142</v>
      </c>
      <c r="AA526">
        <v>5111</v>
      </c>
      <c r="AB526" t="s">
        <v>143</v>
      </c>
      <c r="AC526">
        <v>0</v>
      </c>
      <c r="AD526" t="s">
        <v>53</v>
      </c>
      <c r="AE526" s="1">
        <v>2911420.2</v>
      </c>
      <c r="AF526" s="1">
        <v>1500000</v>
      </c>
      <c r="AG526" s="1">
        <v>1911852.56</v>
      </c>
      <c r="AH526" s="1">
        <v>1911852.56</v>
      </c>
      <c r="AI526" s="1">
        <v>1911852.56</v>
      </c>
      <c r="AJ526" s="1">
        <v>1911852.56</v>
      </c>
      <c r="AK526" s="1">
        <v>1911852.56</v>
      </c>
      <c r="AL526" s="1">
        <f t="shared" si="36"/>
        <v>999567.64000000013</v>
      </c>
      <c r="AM526" s="1"/>
      <c r="AN526" s="1"/>
      <c r="AO526" s="1">
        <f t="shared" si="38"/>
        <v>0</v>
      </c>
      <c r="AP526" s="1">
        <f t="shared" si="39"/>
        <v>2911420.2</v>
      </c>
      <c r="AQ526" s="1">
        <f t="shared" si="37"/>
        <v>999567.64000000013</v>
      </c>
    </row>
    <row r="527" spans="1:43" x14ac:dyDescent="0.35">
      <c r="A527" t="s">
        <v>235</v>
      </c>
      <c r="B527" t="s">
        <v>240</v>
      </c>
      <c r="C527" t="s">
        <v>40</v>
      </c>
      <c r="D527" t="s">
        <v>140</v>
      </c>
      <c r="E527">
        <v>2</v>
      </c>
      <c r="F527" t="s">
        <v>105</v>
      </c>
      <c r="G527">
        <v>2.2999999999999998</v>
      </c>
      <c r="H527" t="s">
        <v>420</v>
      </c>
      <c r="I527" t="s">
        <v>421</v>
      </c>
      <c r="J527" t="s">
        <v>422</v>
      </c>
      <c r="K527" t="s">
        <v>68</v>
      </c>
      <c r="L527" t="s">
        <v>69</v>
      </c>
      <c r="M527" t="s">
        <v>199</v>
      </c>
      <c r="N527" t="s">
        <v>202</v>
      </c>
      <c r="O527">
        <v>2</v>
      </c>
      <c r="P527" t="s">
        <v>122</v>
      </c>
      <c r="Q527">
        <v>24</v>
      </c>
      <c r="R527" t="s">
        <v>424</v>
      </c>
      <c r="S527" t="s">
        <v>423</v>
      </c>
      <c r="T527" t="s">
        <v>425</v>
      </c>
      <c r="U527">
        <v>5000</v>
      </c>
      <c r="V527" t="s">
        <v>142</v>
      </c>
      <c r="W527">
        <v>5100</v>
      </c>
      <c r="X527" t="s">
        <v>141</v>
      </c>
      <c r="Y527">
        <v>5110</v>
      </c>
      <c r="Z527" t="s">
        <v>142</v>
      </c>
      <c r="AA527">
        <v>5111</v>
      </c>
      <c r="AB527" t="s">
        <v>143</v>
      </c>
      <c r="AC527">
        <v>0</v>
      </c>
      <c r="AD527" t="s">
        <v>53</v>
      </c>
      <c r="AE527" s="1">
        <v>400000</v>
      </c>
      <c r="AF527" s="1">
        <v>500000</v>
      </c>
      <c r="AG527" s="1">
        <v>379658.69</v>
      </c>
      <c r="AH527" s="1">
        <v>0</v>
      </c>
      <c r="AI527" s="1">
        <v>0</v>
      </c>
      <c r="AJ527" s="1">
        <v>0</v>
      </c>
      <c r="AK527" s="1">
        <v>0</v>
      </c>
      <c r="AL527" s="1">
        <f t="shared" si="36"/>
        <v>20341.309999999998</v>
      </c>
      <c r="AM527" s="1"/>
      <c r="AN527" s="1"/>
      <c r="AO527" s="1">
        <f t="shared" si="38"/>
        <v>0</v>
      </c>
      <c r="AP527" s="1">
        <f t="shared" si="39"/>
        <v>400000</v>
      </c>
      <c r="AQ527" s="1">
        <f t="shared" si="37"/>
        <v>20341.309999999998</v>
      </c>
    </row>
    <row r="528" spans="1:43" x14ac:dyDescent="0.35">
      <c r="A528" t="s">
        <v>235</v>
      </c>
      <c r="B528" t="s">
        <v>240</v>
      </c>
      <c r="C528" t="s">
        <v>40</v>
      </c>
      <c r="D528" t="s">
        <v>140</v>
      </c>
      <c r="E528">
        <v>2</v>
      </c>
      <c r="F528" t="s">
        <v>105</v>
      </c>
      <c r="G528">
        <v>2.7</v>
      </c>
      <c r="H528" t="s">
        <v>160</v>
      </c>
      <c r="I528" t="s">
        <v>161</v>
      </c>
      <c r="J528" t="s">
        <v>160</v>
      </c>
      <c r="K528" t="s">
        <v>451</v>
      </c>
      <c r="L528" t="s">
        <v>452</v>
      </c>
      <c r="M528" t="s">
        <v>164</v>
      </c>
      <c r="N528" t="s">
        <v>166</v>
      </c>
      <c r="O528">
        <v>0</v>
      </c>
      <c r="P528" t="s">
        <v>167</v>
      </c>
      <c r="Q528">
        <v>41</v>
      </c>
      <c r="R528" t="s">
        <v>486</v>
      </c>
      <c r="S528" t="s">
        <v>453</v>
      </c>
      <c r="T528" t="s">
        <v>455</v>
      </c>
      <c r="U528">
        <v>5000</v>
      </c>
      <c r="V528" t="s">
        <v>142</v>
      </c>
      <c r="W528">
        <v>5100</v>
      </c>
      <c r="X528" t="s">
        <v>141</v>
      </c>
      <c r="Y528">
        <v>5110</v>
      </c>
      <c r="Z528" t="s">
        <v>142</v>
      </c>
      <c r="AA528">
        <v>5111</v>
      </c>
      <c r="AB528" t="s">
        <v>143</v>
      </c>
      <c r="AC528">
        <v>0</v>
      </c>
      <c r="AD528" t="s">
        <v>53</v>
      </c>
      <c r="AE528" s="1">
        <v>22700</v>
      </c>
      <c r="AF528" s="1">
        <v>0</v>
      </c>
      <c r="AG528" s="1">
        <v>22665.59</v>
      </c>
      <c r="AH528" s="1">
        <v>0</v>
      </c>
      <c r="AI528" s="1">
        <v>0</v>
      </c>
      <c r="AJ528" s="1">
        <v>0</v>
      </c>
      <c r="AK528" s="1">
        <v>0</v>
      </c>
      <c r="AL528" s="1">
        <f t="shared" si="36"/>
        <v>34.409999999999854</v>
      </c>
      <c r="AM528" s="1"/>
      <c r="AN528" s="1"/>
      <c r="AO528" s="1">
        <f t="shared" si="38"/>
        <v>0</v>
      </c>
      <c r="AP528" s="1">
        <f t="shared" si="39"/>
        <v>22700</v>
      </c>
      <c r="AQ528" s="1">
        <f t="shared" si="37"/>
        <v>34.409999999999854</v>
      </c>
    </row>
    <row r="529" spans="1:43" x14ac:dyDescent="0.35">
      <c r="A529" t="s">
        <v>139</v>
      </c>
      <c r="B529" t="s">
        <v>145</v>
      </c>
      <c r="C529" t="s">
        <v>134</v>
      </c>
      <c r="D529" t="s">
        <v>140</v>
      </c>
      <c r="E529">
        <v>1</v>
      </c>
      <c r="F529" t="s">
        <v>41</v>
      </c>
      <c r="G529">
        <v>1.3</v>
      </c>
      <c r="H529" t="s">
        <v>42</v>
      </c>
      <c r="I529" t="s">
        <v>43</v>
      </c>
      <c r="J529" t="s">
        <v>44</v>
      </c>
      <c r="K529" t="s">
        <v>68</v>
      </c>
      <c r="L529" t="s">
        <v>69</v>
      </c>
      <c r="M529" t="s">
        <v>70</v>
      </c>
      <c r="N529" t="s">
        <v>76</v>
      </c>
      <c r="O529">
        <v>5</v>
      </c>
      <c r="P529" t="s">
        <v>56</v>
      </c>
      <c r="Q529">
        <v>9</v>
      </c>
      <c r="R529" t="s">
        <v>146</v>
      </c>
      <c r="S529" t="s">
        <v>71</v>
      </c>
      <c r="T529" t="s">
        <v>77</v>
      </c>
      <c r="U529">
        <v>5000</v>
      </c>
      <c r="V529" t="s">
        <v>142</v>
      </c>
      <c r="W529">
        <v>5100</v>
      </c>
      <c r="X529" t="s">
        <v>141</v>
      </c>
      <c r="Y529">
        <v>5110</v>
      </c>
      <c r="Z529" t="s">
        <v>142</v>
      </c>
      <c r="AA529">
        <v>5111</v>
      </c>
      <c r="AB529" t="s">
        <v>143</v>
      </c>
      <c r="AC529">
        <v>61</v>
      </c>
      <c r="AD529" t="s">
        <v>144</v>
      </c>
      <c r="AE529" s="1">
        <v>0</v>
      </c>
      <c r="AF529" s="1">
        <v>0</v>
      </c>
      <c r="AG529" s="1">
        <v>0</v>
      </c>
      <c r="AH529" s="1">
        <v>0</v>
      </c>
      <c r="AI529" s="1">
        <v>0</v>
      </c>
      <c r="AJ529" s="1">
        <v>0</v>
      </c>
      <c r="AK529" s="1">
        <v>0</v>
      </c>
      <c r="AL529" s="1">
        <f t="shared" si="36"/>
        <v>0</v>
      </c>
      <c r="AM529" s="1"/>
      <c r="AN529" s="1"/>
      <c r="AO529" s="1">
        <f t="shared" si="38"/>
        <v>0</v>
      </c>
      <c r="AP529" s="1">
        <f t="shared" si="39"/>
        <v>0</v>
      </c>
      <c r="AQ529" s="1">
        <f t="shared" si="37"/>
        <v>0</v>
      </c>
    </row>
    <row r="530" spans="1:43" x14ac:dyDescent="0.35">
      <c r="A530" t="s">
        <v>139</v>
      </c>
      <c r="B530" t="s">
        <v>145</v>
      </c>
      <c r="C530" t="s">
        <v>134</v>
      </c>
      <c r="D530" t="s">
        <v>140</v>
      </c>
      <c r="E530">
        <v>2</v>
      </c>
      <c r="F530" t="s">
        <v>105</v>
      </c>
      <c r="G530">
        <v>2.7</v>
      </c>
      <c r="H530" t="s">
        <v>160</v>
      </c>
      <c r="I530" t="s">
        <v>161</v>
      </c>
      <c r="J530" t="s">
        <v>160</v>
      </c>
      <c r="K530" t="s">
        <v>162</v>
      </c>
      <c r="L530" t="s">
        <v>163</v>
      </c>
      <c r="M530" t="s">
        <v>164</v>
      </c>
      <c r="N530" t="s">
        <v>166</v>
      </c>
      <c r="O530">
        <v>0</v>
      </c>
      <c r="P530" t="s">
        <v>167</v>
      </c>
      <c r="Q530">
        <v>65</v>
      </c>
      <c r="R530" t="s">
        <v>168</v>
      </c>
      <c r="S530" t="s">
        <v>165</v>
      </c>
      <c r="T530" t="s">
        <v>169</v>
      </c>
      <c r="U530">
        <v>5000</v>
      </c>
      <c r="V530" t="s">
        <v>142</v>
      </c>
      <c r="W530">
        <v>5100</v>
      </c>
      <c r="X530" t="s">
        <v>141</v>
      </c>
      <c r="Y530">
        <v>5110</v>
      </c>
      <c r="Z530" t="s">
        <v>142</v>
      </c>
      <c r="AA530">
        <v>5111</v>
      </c>
      <c r="AB530" t="s">
        <v>143</v>
      </c>
      <c r="AC530">
        <v>61</v>
      </c>
      <c r="AD530" t="s">
        <v>144</v>
      </c>
      <c r="AE530" s="1">
        <v>17500</v>
      </c>
      <c r="AF530" s="1">
        <v>0</v>
      </c>
      <c r="AG530" s="1">
        <v>15939.55</v>
      </c>
      <c r="AH530" s="1">
        <v>0</v>
      </c>
      <c r="AI530" s="1">
        <v>0</v>
      </c>
      <c r="AJ530" s="1">
        <v>0</v>
      </c>
      <c r="AK530" s="1">
        <v>0</v>
      </c>
      <c r="AL530" s="1">
        <f t="shared" si="36"/>
        <v>1560.4500000000007</v>
      </c>
      <c r="AM530" s="1"/>
      <c r="AN530" s="1"/>
      <c r="AO530" s="1">
        <f t="shared" si="38"/>
        <v>0</v>
      </c>
      <c r="AP530" s="1">
        <f t="shared" si="39"/>
        <v>17500</v>
      </c>
      <c r="AQ530" s="1">
        <f t="shared" si="37"/>
        <v>1560.4500000000007</v>
      </c>
    </row>
    <row r="531" spans="1:43" x14ac:dyDescent="0.35">
      <c r="A531" t="s">
        <v>235</v>
      </c>
      <c r="B531" t="s">
        <v>240</v>
      </c>
      <c r="C531" t="s">
        <v>40</v>
      </c>
      <c r="D531" t="s">
        <v>140</v>
      </c>
      <c r="E531">
        <v>1</v>
      </c>
      <c r="F531" t="s">
        <v>41</v>
      </c>
      <c r="G531">
        <v>1.3</v>
      </c>
      <c r="H531" t="s">
        <v>42</v>
      </c>
      <c r="I531" t="s">
        <v>43</v>
      </c>
      <c r="J531" t="s">
        <v>44</v>
      </c>
      <c r="K531" t="s">
        <v>68</v>
      </c>
      <c r="L531" t="s">
        <v>69</v>
      </c>
      <c r="M531" t="s">
        <v>70</v>
      </c>
      <c r="N531" t="s">
        <v>76</v>
      </c>
      <c r="O531">
        <v>5</v>
      </c>
      <c r="P531" t="s">
        <v>56</v>
      </c>
      <c r="Q531">
        <v>9</v>
      </c>
      <c r="R531" t="s">
        <v>146</v>
      </c>
      <c r="S531" t="s">
        <v>71</v>
      </c>
      <c r="T531" t="s">
        <v>77</v>
      </c>
      <c r="U531">
        <v>5000</v>
      </c>
      <c r="V531" t="s">
        <v>142</v>
      </c>
      <c r="W531">
        <v>5100</v>
      </c>
      <c r="X531" t="s">
        <v>141</v>
      </c>
      <c r="Y531">
        <v>5120</v>
      </c>
      <c r="Z531" t="s">
        <v>142</v>
      </c>
      <c r="AA531">
        <v>5121</v>
      </c>
      <c r="AB531" t="s">
        <v>170</v>
      </c>
      <c r="AC531">
        <v>0</v>
      </c>
      <c r="AD531" t="s">
        <v>53</v>
      </c>
      <c r="AE531" s="1">
        <v>0</v>
      </c>
      <c r="AF531" s="1">
        <v>200000</v>
      </c>
      <c r="AG531" s="1">
        <v>0</v>
      </c>
      <c r="AH531" s="1">
        <v>0</v>
      </c>
      <c r="AI531" s="1">
        <v>0</v>
      </c>
      <c r="AJ531" s="1">
        <v>0</v>
      </c>
      <c r="AK531" s="1">
        <v>0</v>
      </c>
      <c r="AL531" s="1">
        <f t="shared" si="36"/>
        <v>0</v>
      </c>
      <c r="AM531" s="1"/>
      <c r="AN531" s="1"/>
      <c r="AO531" s="1">
        <f t="shared" si="38"/>
        <v>0</v>
      </c>
      <c r="AP531" s="1">
        <f t="shared" si="39"/>
        <v>0</v>
      </c>
      <c r="AQ531" s="1">
        <f t="shared" si="37"/>
        <v>0</v>
      </c>
    </row>
    <row r="532" spans="1:43" x14ac:dyDescent="0.35">
      <c r="A532" t="s">
        <v>235</v>
      </c>
      <c r="B532" t="s">
        <v>240</v>
      </c>
      <c r="C532" t="s">
        <v>40</v>
      </c>
      <c r="D532" t="s">
        <v>140</v>
      </c>
      <c r="E532">
        <v>1</v>
      </c>
      <c r="F532" t="s">
        <v>41</v>
      </c>
      <c r="G532">
        <v>1.3</v>
      </c>
      <c r="H532" t="s">
        <v>42</v>
      </c>
      <c r="I532" t="s">
        <v>43</v>
      </c>
      <c r="J532" t="s">
        <v>44</v>
      </c>
      <c r="K532" t="s">
        <v>68</v>
      </c>
      <c r="L532" t="s">
        <v>69</v>
      </c>
      <c r="M532" t="s">
        <v>153</v>
      </c>
      <c r="N532" t="s">
        <v>157</v>
      </c>
      <c r="O532">
        <v>5</v>
      </c>
      <c r="P532" t="s">
        <v>56</v>
      </c>
      <c r="Q532">
        <v>16</v>
      </c>
      <c r="R532" t="s">
        <v>356</v>
      </c>
      <c r="S532" t="s">
        <v>355</v>
      </c>
      <c r="T532" t="s">
        <v>357</v>
      </c>
      <c r="U532">
        <v>5000</v>
      </c>
      <c r="V532" t="s">
        <v>142</v>
      </c>
      <c r="W532">
        <v>5100</v>
      </c>
      <c r="X532" t="s">
        <v>141</v>
      </c>
      <c r="Y532">
        <v>5120</v>
      </c>
      <c r="Z532" t="s">
        <v>142</v>
      </c>
      <c r="AA532">
        <v>5121</v>
      </c>
      <c r="AB532" t="s">
        <v>170</v>
      </c>
      <c r="AC532">
        <v>0</v>
      </c>
      <c r="AD532" t="s">
        <v>53</v>
      </c>
      <c r="AE532" s="1">
        <v>500000</v>
      </c>
      <c r="AF532" s="1">
        <v>500000</v>
      </c>
      <c r="AG532" s="1">
        <v>452748</v>
      </c>
      <c r="AH532" s="1">
        <v>452748</v>
      </c>
      <c r="AI532" s="1">
        <v>452748</v>
      </c>
      <c r="AJ532" s="1">
        <v>452748</v>
      </c>
      <c r="AK532" s="1">
        <v>452748</v>
      </c>
      <c r="AL532" s="1">
        <f t="shared" si="36"/>
        <v>47252</v>
      </c>
      <c r="AM532" s="1"/>
      <c r="AN532" s="1"/>
      <c r="AO532" s="1">
        <f t="shared" si="38"/>
        <v>0</v>
      </c>
      <c r="AP532" s="1">
        <f t="shared" si="39"/>
        <v>500000</v>
      </c>
      <c r="AQ532" s="1">
        <f t="shared" si="37"/>
        <v>47252</v>
      </c>
    </row>
    <row r="533" spans="1:43" x14ac:dyDescent="0.35">
      <c r="A533" t="s">
        <v>235</v>
      </c>
      <c r="B533" t="s">
        <v>240</v>
      </c>
      <c r="C533" t="s">
        <v>40</v>
      </c>
      <c r="D533" t="s">
        <v>140</v>
      </c>
      <c r="E533">
        <v>2</v>
      </c>
      <c r="F533" t="s">
        <v>105</v>
      </c>
      <c r="G533">
        <v>2.2999999999999998</v>
      </c>
      <c r="H533" t="s">
        <v>420</v>
      </c>
      <c r="I533" t="s">
        <v>421</v>
      </c>
      <c r="J533" t="s">
        <v>422</v>
      </c>
      <c r="K533" t="s">
        <v>68</v>
      </c>
      <c r="L533" t="s">
        <v>69</v>
      </c>
      <c r="M533" t="s">
        <v>199</v>
      </c>
      <c r="N533" t="s">
        <v>202</v>
      </c>
      <c r="O533">
        <v>2</v>
      </c>
      <c r="P533" t="s">
        <v>122</v>
      </c>
      <c r="Q533">
        <v>24</v>
      </c>
      <c r="R533" t="s">
        <v>424</v>
      </c>
      <c r="S533" t="s">
        <v>423</v>
      </c>
      <c r="T533" t="s">
        <v>425</v>
      </c>
      <c r="U533">
        <v>5000</v>
      </c>
      <c r="V533" t="s">
        <v>142</v>
      </c>
      <c r="W533">
        <v>5100</v>
      </c>
      <c r="X533" t="s">
        <v>141</v>
      </c>
      <c r="Y533">
        <v>5120</v>
      </c>
      <c r="Z533" t="s">
        <v>142</v>
      </c>
      <c r="AA533">
        <v>5121</v>
      </c>
      <c r="AB533" t="s">
        <v>170</v>
      </c>
      <c r="AC533">
        <v>0</v>
      </c>
      <c r="AD533" t="s">
        <v>53</v>
      </c>
      <c r="AE533" s="1">
        <v>100000</v>
      </c>
      <c r="AF533" s="1">
        <v>0</v>
      </c>
      <c r="AG533" s="1">
        <v>22066.32</v>
      </c>
      <c r="AH533" s="1">
        <v>0</v>
      </c>
      <c r="AI533" s="1">
        <v>0</v>
      </c>
      <c r="AJ533" s="1">
        <v>0</v>
      </c>
      <c r="AK533" s="1">
        <v>0</v>
      </c>
      <c r="AL533" s="1">
        <f t="shared" si="36"/>
        <v>77933.679999999993</v>
      </c>
      <c r="AM533" s="1"/>
      <c r="AN533" s="1"/>
      <c r="AO533" s="1">
        <f t="shared" si="38"/>
        <v>0</v>
      </c>
      <c r="AP533" s="1">
        <f t="shared" si="39"/>
        <v>100000</v>
      </c>
      <c r="AQ533" s="1">
        <f t="shared" si="37"/>
        <v>77933.679999999993</v>
      </c>
    </row>
    <row r="534" spans="1:43" x14ac:dyDescent="0.35">
      <c r="A534" t="s">
        <v>139</v>
      </c>
      <c r="B534" t="s">
        <v>145</v>
      </c>
      <c r="C534" t="s">
        <v>134</v>
      </c>
      <c r="D534" t="s">
        <v>140</v>
      </c>
      <c r="E534">
        <v>2</v>
      </c>
      <c r="F534" t="s">
        <v>105</v>
      </c>
      <c r="G534">
        <v>2.7</v>
      </c>
      <c r="H534" t="s">
        <v>160</v>
      </c>
      <c r="I534" t="s">
        <v>161</v>
      </c>
      <c r="J534" t="s">
        <v>160</v>
      </c>
      <c r="K534" t="s">
        <v>162</v>
      </c>
      <c r="L534" t="s">
        <v>163</v>
      </c>
      <c r="M534" t="s">
        <v>164</v>
      </c>
      <c r="N534" t="s">
        <v>166</v>
      </c>
      <c r="O534">
        <v>0</v>
      </c>
      <c r="P534" t="s">
        <v>167</v>
      </c>
      <c r="Q534">
        <v>65</v>
      </c>
      <c r="R534" t="s">
        <v>168</v>
      </c>
      <c r="S534" t="s">
        <v>165</v>
      </c>
      <c r="T534" t="s">
        <v>169</v>
      </c>
      <c r="U534">
        <v>5000</v>
      </c>
      <c r="V534" t="s">
        <v>142</v>
      </c>
      <c r="W534">
        <v>5100</v>
      </c>
      <c r="X534" t="s">
        <v>141</v>
      </c>
      <c r="Y534">
        <v>5120</v>
      </c>
      <c r="Z534" t="s">
        <v>142</v>
      </c>
      <c r="AA534">
        <v>5121</v>
      </c>
      <c r="AB534" t="s">
        <v>170</v>
      </c>
      <c r="AC534">
        <v>61</v>
      </c>
      <c r="AD534" t="s">
        <v>144</v>
      </c>
      <c r="AE534" s="1">
        <v>2500</v>
      </c>
      <c r="AF534" s="1">
        <v>0</v>
      </c>
      <c r="AG534" s="1">
        <v>0</v>
      </c>
      <c r="AH534" s="1">
        <v>0</v>
      </c>
      <c r="AI534" s="1">
        <v>0</v>
      </c>
      <c r="AJ534" s="1">
        <v>0</v>
      </c>
      <c r="AK534" s="1">
        <v>0</v>
      </c>
      <c r="AL534" s="1">
        <f t="shared" ref="AL534:AL561" si="40">AE534-AG534</f>
        <v>2500</v>
      </c>
      <c r="AM534" s="1"/>
      <c r="AN534" s="1"/>
      <c r="AO534" s="1">
        <f t="shared" si="38"/>
        <v>0</v>
      </c>
      <c r="AP534" s="1">
        <f t="shared" si="39"/>
        <v>2500</v>
      </c>
      <c r="AQ534" s="1">
        <f t="shared" si="37"/>
        <v>2500</v>
      </c>
    </row>
    <row r="535" spans="1:43" x14ac:dyDescent="0.35">
      <c r="A535" t="s">
        <v>139</v>
      </c>
      <c r="B535" t="s">
        <v>145</v>
      </c>
      <c r="C535" t="s">
        <v>134</v>
      </c>
      <c r="D535" t="s">
        <v>49</v>
      </c>
      <c r="E535">
        <v>3</v>
      </c>
      <c r="F535" t="s">
        <v>174</v>
      </c>
      <c r="G535">
        <v>3.8</v>
      </c>
      <c r="H535" t="s">
        <v>175</v>
      </c>
      <c r="I535" t="s">
        <v>176</v>
      </c>
      <c r="J535" t="s">
        <v>177</v>
      </c>
      <c r="K535" t="s">
        <v>68</v>
      </c>
      <c r="L535" t="s">
        <v>69</v>
      </c>
      <c r="M535" t="s">
        <v>178</v>
      </c>
      <c r="N535" t="s">
        <v>181</v>
      </c>
      <c r="O535">
        <v>5</v>
      </c>
      <c r="P535" t="s">
        <v>56</v>
      </c>
      <c r="Q535">
        <v>55</v>
      </c>
      <c r="R535" t="s">
        <v>182</v>
      </c>
      <c r="S535" t="s">
        <v>179</v>
      </c>
      <c r="T535" t="s">
        <v>183</v>
      </c>
      <c r="U535">
        <v>5000</v>
      </c>
      <c r="V535" t="s">
        <v>142</v>
      </c>
      <c r="W535">
        <v>5100</v>
      </c>
      <c r="X535" t="s">
        <v>141</v>
      </c>
      <c r="Y535">
        <v>5150</v>
      </c>
      <c r="Z535" t="s">
        <v>142</v>
      </c>
      <c r="AA535">
        <v>5151</v>
      </c>
      <c r="AB535" t="s">
        <v>180</v>
      </c>
      <c r="AC535">
        <v>61</v>
      </c>
      <c r="AD535" t="s">
        <v>144</v>
      </c>
      <c r="AE535" s="1">
        <v>27000</v>
      </c>
      <c r="AF535" s="1">
        <v>0</v>
      </c>
      <c r="AG535" s="1">
        <v>25038.35</v>
      </c>
      <c r="AH535" s="1">
        <v>0</v>
      </c>
      <c r="AI535" s="1">
        <v>0</v>
      </c>
      <c r="AJ535" s="1">
        <v>0</v>
      </c>
      <c r="AK535" s="1">
        <v>0</v>
      </c>
      <c r="AL535" s="1">
        <f t="shared" si="40"/>
        <v>1961.6500000000015</v>
      </c>
      <c r="AM535" s="1"/>
      <c r="AN535" s="1"/>
      <c r="AO535" s="1">
        <f t="shared" si="38"/>
        <v>0</v>
      </c>
      <c r="AP535" s="1">
        <f t="shared" si="39"/>
        <v>27000</v>
      </c>
      <c r="AQ535" s="1">
        <f t="shared" si="37"/>
        <v>1961.6500000000015</v>
      </c>
    </row>
    <row r="536" spans="1:43" x14ac:dyDescent="0.35">
      <c r="A536" t="s">
        <v>235</v>
      </c>
      <c r="B536" t="s">
        <v>240</v>
      </c>
      <c r="C536" t="s">
        <v>40</v>
      </c>
      <c r="D536" t="s">
        <v>49</v>
      </c>
      <c r="E536">
        <v>1</v>
      </c>
      <c r="F536" t="s">
        <v>41</v>
      </c>
      <c r="G536">
        <v>1.3</v>
      </c>
      <c r="H536" t="s">
        <v>42</v>
      </c>
      <c r="I536" t="s">
        <v>43</v>
      </c>
      <c r="J536" t="s">
        <v>44</v>
      </c>
      <c r="K536" t="s">
        <v>45</v>
      </c>
      <c r="L536" t="s">
        <v>46</v>
      </c>
      <c r="M536" t="s">
        <v>47</v>
      </c>
      <c r="N536" t="s">
        <v>55</v>
      </c>
      <c r="O536">
        <v>5</v>
      </c>
      <c r="P536" t="s">
        <v>56</v>
      </c>
      <c r="Q536">
        <v>5</v>
      </c>
      <c r="R536" t="s">
        <v>253</v>
      </c>
      <c r="S536" t="s">
        <v>252</v>
      </c>
      <c r="T536" t="s">
        <v>254</v>
      </c>
      <c r="U536">
        <v>5000</v>
      </c>
      <c r="V536" t="s">
        <v>142</v>
      </c>
      <c r="W536">
        <v>5100</v>
      </c>
      <c r="X536" t="s">
        <v>141</v>
      </c>
      <c r="Y536">
        <v>5150</v>
      </c>
      <c r="Z536" t="s">
        <v>142</v>
      </c>
      <c r="AA536">
        <v>5151</v>
      </c>
      <c r="AB536" t="s">
        <v>180</v>
      </c>
      <c r="AC536">
        <v>0</v>
      </c>
      <c r="AD536" t="s">
        <v>53</v>
      </c>
      <c r="AE536" s="1">
        <v>568100</v>
      </c>
      <c r="AF536" s="1">
        <v>1000000</v>
      </c>
      <c r="AG536" s="1">
        <v>137808</v>
      </c>
      <c r="AH536" s="1">
        <v>137808</v>
      </c>
      <c r="AI536" s="1">
        <v>0</v>
      </c>
      <c r="AJ536" s="1">
        <v>0</v>
      </c>
      <c r="AK536" s="1">
        <v>0</v>
      </c>
      <c r="AL536" s="1">
        <f t="shared" si="40"/>
        <v>430292</v>
      </c>
      <c r="AM536" s="1"/>
      <c r="AN536" s="1"/>
      <c r="AO536" s="1">
        <f t="shared" si="38"/>
        <v>0</v>
      </c>
      <c r="AP536" s="1">
        <f t="shared" si="39"/>
        <v>568100</v>
      </c>
      <c r="AQ536" s="1">
        <f t="shared" si="37"/>
        <v>430292</v>
      </c>
    </row>
    <row r="537" spans="1:43" x14ac:dyDescent="0.35">
      <c r="A537" t="s">
        <v>235</v>
      </c>
      <c r="B537" t="s">
        <v>240</v>
      </c>
      <c r="C537" t="s">
        <v>40</v>
      </c>
      <c r="D537" t="s">
        <v>49</v>
      </c>
      <c r="E537">
        <v>1</v>
      </c>
      <c r="F537" t="s">
        <v>41</v>
      </c>
      <c r="G537">
        <v>1.3</v>
      </c>
      <c r="H537" t="s">
        <v>42</v>
      </c>
      <c r="I537" t="s">
        <v>43</v>
      </c>
      <c r="J537" t="s">
        <v>44</v>
      </c>
      <c r="K537" t="s">
        <v>68</v>
      </c>
      <c r="L537" t="s">
        <v>69</v>
      </c>
      <c r="M537" t="s">
        <v>304</v>
      </c>
      <c r="N537" t="s">
        <v>307</v>
      </c>
      <c r="O537">
        <v>5</v>
      </c>
      <c r="P537" t="s">
        <v>56</v>
      </c>
      <c r="Q537">
        <v>3</v>
      </c>
      <c r="R537" t="s">
        <v>308</v>
      </c>
      <c r="S537" t="s">
        <v>305</v>
      </c>
      <c r="T537" t="s">
        <v>309</v>
      </c>
      <c r="U537">
        <v>5000</v>
      </c>
      <c r="V537" t="s">
        <v>142</v>
      </c>
      <c r="W537">
        <v>5100</v>
      </c>
      <c r="X537" t="s">
        <v>141</v>
      </c>
      <c r="Y537">
        <v>5150</v>
      </c>
      <c r="Z537" t="s">
        <v>142</v>
      </c>
      <c r="AA537">
        <v>5151</v>
      </c>
      <c r="AB537" t="s">
        <v>180</v>
      </c>
      <c r="AC537">
        <v>0</v>
      </c>
      <c r="AD537" t="s">
        <v>53</v>
      </c>
      <c r="AE537" s="1">
        <v>1300</v>
      </c>
      <c r="AF537" s="1">
        <v>0</v>
      </c>
      <c r="AG537" s="1">
        <v>0</v>
      </c>
      <c r="AH537" s="1">
        <v>0</v>
      </c>
      <c r="AI537" s="1">
        <v>0</v>
      </c>
      <c r="AJ537" s="1">
        <v>0</v>
      </c>
      <c r="AK537" s="1">
        <v>0</v>
      </c>
      <c r="AL537" s="1">
        <f t="shared" si="40"/>
        <v>1300</v>
      </c>
      <c r="AM537" s="1"/>
      <c r="AN537" s="1"/>
      <c r="AO537" s="1">
        <f t="shared" si="38"/>
        <v>0</v>
      </c>
      <c r="AP537" s="1">
        <f t="shared" si="39"/>
        <v>1300</v>
      </c>
      <c r="AQ537" s="1">
        <f t="shared" si="37"/>
        <v>1300</v>
      </c>
    </row>
    <row r="538" spans="1:43" x14ac:dyDescent="0.35">
      <c r="A538" t="s">
        <v>224</v>
      </c>
      <c r="B538" t="s">
        <v>228</v>
      </c>
      <c r="C538" t="s">
        <v>134</v>
      </c>
      <c r="D538" t="s">
        <v>49</v>
      </c>
      <c r="E538">
        <v>3</v>
      </c>
      <c r="F538" t="s">
        <v>174</v>
      </c>
      <c r="G538">
        <v>3.8</v>
      </c>
      <c r="H538" t="s">
        <v>175</v>
      </c>
      <c r="I538" t="s">
        <v>176</v>
      </c>
      <c r="J538" t="s">
        <v>177</v>
      </c>
      <c r="K538" t="s">
        <v>68</v>
      </c>
      <c r="L538" t="s">
        <v>69</v>
      </c>
      <c r="M538" t="s">
        <v>178</v>
      </c>
      <c r="N538" t="s">
        <v>181</v>
      </c>
      <c r="O538">
        <v>5</v>
      </c>
      <c r="P538" t="s">
        <v>56</v>
      </c>
      <c r="Q538">
        <v>55</v>
      </c>
      <c r="R538" t="s">
        <v>182</v>
      </c>
      <c r="S538" t="s">
        <v>179</v>
      </c>
      <c r="T538" t="s">
        <v>183</v>
      </c>
      <c r="U538">
        <v>5000</v>
      </c>
      <c r="V538" t="s">
        <v>142</v>
      </c>
      <c r="W538">
        <v>5100</v>
      </c>
      <c r="X538" t="s">
        <v>141</v>
      </c>
      <c r="Y538">
        <v>5150</v>
      </c>
      <c r="Z538" t="s">
        <v>142</v>
      </c>
      <c r="AA538">
        <v>5151</v>
      </c>
      <c r="AB538" t="s">
        <v>180</v>
      </c>
      <c r="AC538">
        <v>59</v>
      </c>
      <c r="AD538" t="s">
        <v>227</v>
      </c>
      <c r="AE538" s="1">
        <v>199670.06</v>
      </c>
      <c r="AF538" s="1">
        <v>0</v>
      </c>
      <c r="AG538" s="1">
        <v>99867.65</v>
      </c>
      <c r="AH538" s="1">
        <v>0</v>
      </c>
      <c r="AI538" s="1">
        <v>0</v>
      </c>
      <c r="AJ538" s="1">
        <v>0</v>
      </c>
      <c r="AK538" s="1">
        <v>0</v>
      </c>
      <c r="AL538" s="1">
        <f t="shared" si="40"/>
        <v>99802.41</v>
      </c>
      <c r="AM538" s="1"/>
      <c r="AN538" s="1">
        <v>199670.06</v>
      </c>
      <c r="AO538" s="1">
        <f t="shared" si="38"/>
        <v>-199670.06</v>
      </c>
      <c r="AP538" s="1">
        <f t="shared" si="39"/>
        <v>0</v>
      </c>
      <c r="AQ538" s="1">
        <f t="shared" si="37"/>
        <v>-99867.65</v>
      </c>
    </row>
    <row r="539" spans="1:43" x14ac:dyDescent="0.35">
      <c r="A539" t="s">
        <v>235</v>
      </c>
      <c r="B539" t="s">
        <v>240</v>
      </c>
      <c r="C539" t="s">
        <v>40</v>
      </c>
      <c r="D539" t="s">
        <v>49</v>
      </c>
      <c r="E539">
        <v>2</v>
      </c>
      <c r="F539" t="s">
        <v>105</v>
      </c>
      <c r="G539">
        <v>2.7</v>
      </c>
      <c r="H539" t="s">
        <v>160</v>
      </c>
      <c r="I539" t="s">
        <v>161</v>
      </c>
      <c r="J539" t="s">
        <v>160</v>
      </c>
      <c r="K539" t="s">
        <v>451</v>
      </c>
      <c r="L539" t="s">
        <v>452</v>
      </c>
      <c r="M539" t="s">
        <v>164</v>
      </c>
      <c r="N539" t="s">
        <v>166</v>
      </c>
      <c r="O539">
        <v>0</v>
      </c>
      <c r="P539" t="s">
        <v>167</v>
      </c>
      <c r="Q539">
        <v>41</v>
      </c>
      <c r="R539" t="s">
        <v>486</v>
      </c>
      <c r="S539" t="s">
        <v>453</v>
      </c>
      <c r="T539" t="s">
        <v>455</v>
      </c>
      <c r="U539">
        <v>5000</v>
      </c>
      <c r="V539" t="s">
        <v>142</v>
      </c>
      <c r="W539">
        <v>5100</v>
      </c>
      <c r="X539" t="s">
        <v>141</v>
      </c>
      <c r="Y539">
        <v>5150</v>
      </c>
      <c r="Z539" t="s">
        <v>142</v>
      </c>
      <c r="AA539">
        <v>5151</v>
      </c>
      <c r="AB539" t="s">
        <v>180</v>
      </c>
      <c r="AC539">
        <v>0</v>
      </c>
      <c r="AD539" t="s">
        <v>53</v>
      </c>
      <c r="AE539" s="1">
        <v>17700</v>
      </c>
      <c r="AF539" s="1">
        <v>0</v>
      </c>
      <c r="AG539" s="1">
        <v>17510.52</v>
      </c>
      <c r="AH539" s="1">
        <v>0</v>
      </c>
      <c r="AI539" s="1">
        <v>0</v>
      </c>
      <c r="AJ539" s="1">
        <v>0</v>
      </c>
      <c r="AK539" s="1">
        <v>0</v>
      </c>
      <c r="AL539" s="1">
        <f t="shared" si="40"/>
        <v>189.47999999999956</v>
      </c>
      <c r="AM539" s="1"/>
      <c r="AN539" s="1"/>
      <c r="AO539" s="1">
        <f t="shared" si="38"/>
        <v>0</v>
      </c>
      <c r="AP539" s="1">
        <f t="shared" si="39"/>
        <v>17700</v>
      </c>
      <c r="AQ539" s="1">
        <f t="shared" si="37"/>
        <v>189.47999999999956</v>
      </c>
    </row>
    <row r="540" spans="1:43" x14ac:dyDescent="0.35">
      <c r="A540" t="s">
        <v>235</v>
      </c>
      <c r="B540" t="s">
        <v>240</v>
      </c>
      <c r="C540" t="s">
        <v>40</v>
      </c>
      <c r="D540" t="s">
        <v>49</v>
      </c>
      <c r="E540">
        <v>3</v>
      </c>
      <c r="F540" t="s">
        <v>174</v>
      </c>
      <c r="G540">
        <v>3.8</v>
      </c>
      <c r="H540" t="s">
        <v>175</v>
      </c>
      <c r="I540" t="s">
        <v>176</v>
      </c>
      <c r="J540" t="s">
        <v>177</v>
      </c>
      <c r="K540" t="s">
        <v>68</v>
      </c>
      <c r="L540" t="s">
        <v>69</v>
      </c>
      <c r="M540" t="s">
        <v>178</v>
      </c>
      <c r="N540" t="s">
        <v>181</v>
      </c>
      <c r="O540">
        <v>5</v>
      </c>
      <c r="P540" t="s">
        <v>56</v>
      </c>
      <c r="Q540">
        <v>55</v>
      </c>
      <c r="R540" t="s">
        <v>182</v>
      </c>
      <c r="S540" t="s">
        <v>179</v>
      </c>
      <c r="T540" t="s">
        <v>183</v>
      </c>
      <c r="U540">
        <v>5000</v>
      </c>
      <c r="V540" t="s">
        <v>142</v>
      </c>
      <c r="W540">
        <v>5100</v>
      </c>
      <c r="X540" t="s">
        <v>141</v>
      </c>
      <c r="Y540">
        <v>5150</v>
      </c>
      <c r="Z540" t="s">
        <v>142</v>
      </c>
      <c r="AA540">
        <v>5151</v>
      </c>
      <c r="AB540" t="s">
        <v>180</v>
      </c>
      <c r="AC540">
        <v>0</v>
      </c>
      <c r="AD540" t="s">
        <v>53</v>
      </c>
      <c r="AE540" s="1">
        <v>400000</v>
      </c>
      <c r="AF540" s="1">
        <v>0</v>
      </c>
      <c r="AG540" s="1">
        <v>298932</v>
      </c>
      <c r="AH540" s="1">
        <v>298932</v>
      </c>
      <c r="AI540" s="1">
        <v>298932</v>
      </c>
      <c r="AJ540" s="1">
        <v>0</v>
      </c>
      <c r="AK540" s="1">
        <v>0</v>
      </c>
      <c r="AL540" s="1">
        <f t="shared" si="40"/>
        <v>101068</v>
      </c>
      <c r="AM540" s="1"/>
      <c r="AN540" s="1"/>
      <c r="AO540" s="1">
        <f t="shared" si="38"/>
        <v>0</v>
      </c>
      <c r="AP540" s="1">
        <f t="shared" si="39"/>
        <v>400000</v>
      </c>
      <c r="AQ540" s="1">
        <f t="shared" si="37"/>
        <v>101068</v>
      </c>
    </row>
    <row r="541" spans="1:43" x14ac:dyDescent="0.35">
      <c r="A541" t="s">
        <v>139</v>
      </c>
      <c r="B541" t="s">
        <v>145</v>
      </c>
      <c r="C541" t="s">
        <v>134</v>
      </c>
      <c r="D541" t="s">
        <v>140</v>
      </c>
      <c r="E541">
        <v>2</v>
      </c>
      <c r="F541" t="s">
        <v>105</v>
      </c>
      <c r="G541">
        <v>2.7</v>
      </c>
      <c r="H541" t="s">
        <v>160</v>
      </c>
      <c r="I541" t="s">
        <v>161</v>
      </c>
      <c r="J541" t="s">
        <v>160</v>
      </c>
      <c r="K541" t="s">
        <v>162</v>
      </c>
      <c r="L541" t="s">
        <v>163</v>
      </c>
      <c r="M541" t="s">
        <v>164</v>
      </c>
      <c r="N541" t="s">
        <v>166</v>
      </c>
      <c r="O541">
        <v>0</v>
      </c>
      <c r="P541" t="s">
        <v>167</v>
      </c>
      <c r="Q541">
        <v>65</v>
      </c>
      <c r="R541" t="s">
        <v>168</v>
      </c>
      <c r="S541" t="s">
        <v>165</v>
      </c>
      <c r="T541" t="s">
        <v>169</v>
      </c>
      <c r="U541">
        <v>5000</v>
      </c>
      <c r="V541" t="s">
        <v>142</v>
      </c>
      <c r="W541">
        <v>5100</v>
      </c>
      <c r="X541" t="s">
        <v>141</v>
      </c>
      <c r="Y541">
        <v>5190</v>
      </c>
      <c r="Z541" t="s">
        <v>142</v>
      </c>
      <c r="AA541">
        <v>5191</v>
      </c>
      <c r="AB541" t="s">
        <v>171</v>
      </c>
      <c r="AC541">
        <v>61</v>
      </c>
      <c r="AD541" t="s">
        <v>144</v>
      </c>
      <c r="AE541" s="1">
        <v>18000</v>
      </c>
      <c r="AF541" s="1">
        <v>0</v>
      </c>
      <c r="AG541" s="1">
        <v>0</v>
      </c>
      <c r="AH541" s="1">
        <v>0</v>
      </c>
      <c r="AI541" s="1">
        <v>0</v>
      </c>
      <c r="AJ541" s="1">
        <v>0</v>
      </c>
      <c r="AK541" s="1">
        <v>0</v>
      </c>
      <c r="AL541" s="1">
        <f t="shared" si="40"/>
        <v>18000</v>
      </c>
      <c r="AM541" s="1"/>
      <c r="AN541" s="1"/>
      <c r="AO541" s="1">
        <f t="shared" si="38"/>
        <v>0</v>
      </c>
      <c r="AP541" s="1">
        <f t="shared" si="39"/>
        <v>18000</v>
      </c>
      <c r="AQ541" s="1">
        <f t="shared" si="37"/>
        <v>18000</v>
      </c>
    </row>
    <row r="542" spans="1:43" x14ac:dyDescent="0.35">
      <c r="A542" t="s">
        <v>235</v>
      </c>
      <c r="B542" t="s">
        <v>240</v>
      </c>
      <c r="C542" t="s">
        <v>40</v>
      </c>
      <c r="D542" t="s">
        <v>140</v>
      </c>
      <c r="E542">
        <v>1</v>
      </c>
      <c r="F542" t="s">
        <v>41</v>
      </c>
      <c r="G542">
        <v>1.3</v>
      </c>
      <c r="H542" t="s">
        <v>42</v>
      </c>
      <c r="I542" t="s">
        <v>43</v>
      </c>
      <c r="J542" t="s">
        <v>44</v>
      </c>
      <c r="K542" t="s">
        <v>45</v>
      </c>
      <c r="L542" t="s">
        <v>46</v>
      </c>
      <c r="M542" t="s">
        <v>47</v>
      </c>
      <c r="N542" t="s">
        <v>55</v>
      </c>
      <c r="O542">
        <v>5</v>
      </c>
      <c r="P542" t="s">
        <v>56</v>
      </c>
      <c r="Q542">
        <v>5</v>
      </c>
      <c r="R542" t="s">
        <v>253</v>
      </c>
      <c r="S542" t="s">
        <v>252</v>
      </c>
      <c r="T542" t="s">
        <v>254</v>
      </c>
      <c r="U542">
        <v>5000</v>
      </c>
      <c r="V542" t="s">
        <v>142</v>
      </c>
      <c r="W542">
        <v>5100</v>
      </c>
      <c r="X542" t="s">
        <v>141</v>
      </c>
      <c r="Y542">
        <v>5190</v>
      </c>
      <c r="Z542" t="s">
        <v>142</v>
      </c>
      <c r="AA542">
        <v>5191</v>
      </c>
      <c r="AB542" t="s">
        <v>171</v>
      </c>
      <c r="AC542">
        <v>0</v>
      </c>
      <c r="AD542" t="s">
        <v>53</v>
      </c>
      <c r="AE542" s="1">
        <v>418000</v>
      </c>
      <c r="AF542" s="1">
        <v>0</v>
      </c>
      <c r="AG542" s="1">
        <v>400303.01</v>
      </c>
      <c r="AH542" s="1">
        <v>400303.01</v>
      </c>
      <c r="AI542" s="1">
        <v>400303.01</v>
      </c>
      <c r="AJ542" s="1">
        <v>42976.61</v>
      </c>
      <c r="AK542" s="1">
        <v>42976.61</v>
      </c>
      <c r="AL542" s="1">
        <f t="shared" si="40"/>
        <v>17696.989999999991</v>
      </c>
      <c r="AM542" s="1"/>
      <c r="AN542" s="1"/>
      <c r="AO542" s="1">
        <f t="shared" si="38"/>
        <v>0</v>
      </c>
      <c r="AP542" s="1">
        <f t="shared" si="39"/>
        <v>418000</v>
      </c>
      <c r="AQ542" s="1">
        <f t="shared" si="37"/>
        <v>17696.989999999991</v>
      </c>
    </row>
    <row r="543" spans="1:43" x14ac:dyDescent="0.35">
      <c r="A543" t="s">
        <v>235</v>
      </c>
      <c r="B543" t="s">
        <v>240</v>
      </c>
      <c r="C543" t="s">
        <v>40</v>
      </c>
      <c r="D543" t="s">
        <v>140</v>
      </c>
      <c r="E543">
        <v>1</v>
      </c>
      <c r="F543" t="s">
        <v>41</v>
      </c>
      <c r="G543">
        <v>1.3</v>
      </c>
      <c r="H543" t="s">
        <v>42</v>
      </c>
      <c r="I543" t="s">
        <v>43</v>
      </c>
      <c r="J543" t="s">
        <v>44</v>
      </c>
      <c r="K543" t="s">
        <v>68</v>
      </c>
      <c r="L543" t="s">
        <v>69</v>
      </c>
      <c r="M543" t="s">
        <v>70</v>
      </c>
      <c r="N543" t="s">
        <v>76</v>
      </c>
      <c r="O543">
        <v>5</v>
      </c>
      <c r="P543" t="s">
        <v>56</v>
      </c>
      <c r="Q543">
        <v>9</v>
      </c>
      <c r="R543" t="s">
        <v>146</v>
      </c>
      <c r="S543" t="s">
        <v>71</v>
      </c>
      <c r="T543" t="s">
        <v>77</v>
      </c>
      <c r="U543">
        <v>5000</v>
      </c>
      <c r="V543" t="s">
        <v>142</v>
      </c>
      <c r="W543">
        <v>5100</v>
      </c>
      <c r="X543" t="s">
        <v>141</v>
      </c>
      <c r="Y543">
        <v>5190</v>
      </c>
      <c r="Z543" t="s">
        <v>142</v>
      </c>
      <c r="AA543">
        <v>5191</v>
      </c>
      <c r="AB543" t="s">
        <v>171</v>
      </c>
      <c r="AC543">
        <v>0</v>
      </c>
      <c r="AD543" t="s">
        <v>53</v>
      </c>
      <c r="AE543" s="1">
        <v>4368.8</v>
      </c>
      <c r="AF543" s="1">
        <v>50000</v>
      </c>
      <c r="AG543" s="1">
        <v>4368.8</v>
      </c>
      <c r="AH543" s="1">
        <v>4368.8</v>
      </c>
      <c r="AI543" s="1">
        <v>4368.8</v>
      </c>
      <c r="AJ543" s="1">
        <v>4368.8</v>
      </c>
      <c r="AK543" s="1">
        <v>4368.8</v>
      </c>
      <c r="AL543" s="1">
        <f t="shared" si="40"/>
        <v>0</v>
      </c>
      <c r="AM543" s="1"/>
      <c r="AN543" s="1"/>
      <c r="AO543" s="1">
        <f t="shared" si="38"/>
        <v>0</v>
      </c>
      <c r="AP543" s="1">
        <f t="shared" si="39"/>
        <v>4368.8</v>
      </c>
      <c r="AQ543" s="1">
        <f t="shared" si="37"/>
        <v>0</v>
      </c>
    </row>
    <row r="544" spans="1:43" x14ac:dyDescent="0.35">
      <c r="A544" t="s">
        <v>235</v>
      </c>
      <c r="B544" t="s">
        <v>240</v>
      </c>
      <c r="C544" t="s">
        <v>40</v>
      </c>
      <c r="D544" t="s">
        <v>140</v>
      </c>
      <c r="E544">
        <v>1</v>
      </c>
      <c r="F544" t="s">
        <v>41</v>
      </c>
      <c r="G544">
        <v>1.3</v>
      </c>
      <c r="H544" t="s">
        <v>42</v>
      </c>
      <c r="I544" t="s">
        <v>43</v>
      </c>
      <c r="J544" t="s">
        <v>44</v>
      </c>
      <c r="K544" t="s">
        <v>68</v>
      </c>
      <c r="L544" t="s">
        <v>69</v>
      </c>
      <c r="M544" t="s">
        <v>378</v>
      </c>
      <c r="N544" t="s">
        <v>381</v>
      </c>
      <c r="O544">
        <v>5</v>
      </c>
      <c r="P544" t="s">
        <v>56</v>
      </c>
      <c r="Q544">
        <v>54</v>
      </c>
      <c r="R544" t="s">
        <v>382</v>
      </c>
      <c r="S544" t="s">
        <v>379</v>
      </c>
      <c r="T544" t="s">
        <v>383</v>
      </c>
      <c r="U544">
        <v>5000</v>
      </c>
      <c r="V544" t="s">
        <v>142</v>
      </c>
      <c r="W544">
        <v>5100</v>
      </c>
      <c r="X544" t="s">
        <v>141</v>
      </c>
      <c r="Y544">
        <v>5190</v>
      </c>
      <c r="Z544" t="s">
        <v>142</v>
      </c>
      <c r="AA544">
        <v>5191</v>
      </c>
      <c r="AB544" t="s">
        <v>171</v>
      </c>
      <c r="AC544">
        <v>42</v>
      </c>
      <c r="AD544" t="s">
        <v>380</v>
      </c>
      <c r="AE544" s="1">
        <v>0</v>
      </c>
      <c r="AF544" s="1">
        <v>4000000</v>
      </c>
      <c r="AG544" s="1">
        <v>0</v>
      </c>
      <c r="AH544" s="1">
        <v>0</v>
      </c>
      <c r="AI544" s="1">
        <v>0</v>
      </c>
      <c r="AJ544" s="1">
        <v>0</v>
      </c>
      <c r="AK544" s="1">
        <v>0</v>
      </c>
      <c r="AL544" s="1">
        <f t="shared" si="40"/>
        <v>0</v>
      </c>
      <c r="AM544" s="1"/>
      <c r="AN544" s="1"/>
      <c r="AO544" s="1">
        <f t="shared" si="38"/>
        <v>0</v>
      </c>
      <c r="AP544" s="1">
        <f t="shared" si="39"/>
        <v>0</v>
      </c>
      <c r="AQ544" s="1">
        <f t="shared" si="37"/>
        <v>0</v>
      </c>
    </row>
    <row r="545" spans="1:43" x14ac:dyDescent="0.35">
      <c r="A545" t="s">
        <v>235</v>
      </c>
      <c r="B545" t="s">
        <v>240</v>
      </c>
      <c r="C545" t="s">
        <v>40</v>
      </c>
      <c r="D545" t="s">
        <v>140</v>
      </c>
      <c r="E545">
        <v>2</v>
      </c>
      <c r="F545" t="s">
        <v>105</v>
      </c>
      <c r="G545">
        <v>2.1</v>
      </c>
      <c r="H545" t="s">
        <v>213</v>
      </c>
      <c r="I545" t="s">
        <v>400</v>
      </c>
      <c r="J545" t="s">
        <v>401</v>
      </c>
      <c r="K545" t="s">
        <v>99</v>
      </c>
      <c r="L545" t="s">
        <v>100</v>
      </c>
      <c r="M545" t="s">
        <v>119</v>
      </c>
      <c r="N545" t="s">
        <v>121</v>
      </c>
      <c r="O545">
        <v>3</v>
      </c>
      <c r="P545" t="s">
        <v>403</v>
      </c>
      <c r="Q545">
        <v>30</v>
      </c>
      <c r="R545" t="s">
        <v>404</v>
      </c>
      <c r="S545" t="s">
        <v>402</v>
      </c>
      <c r="T545" t="s">
        <v>405</v>
      </c>
      <c r="U545">
        <v>5000</v>
      </c>
      <c r="V545" t="s">
        <v>142</v>
      </c>
      <c r="W545">
        <v>5100</v>
      </c>
      <c r="X545" t="s">
        <v>141</v>
      </c>
      <c r="Y545">
        <v>5190</v>
      </c>
      <c r="Z545" t="s">
        <v>142</v>
      </c>
      <c r="AA545">
        <v>5191</v>
      </c>
      <c r="AB545" t="s">
        <v>171</v>
      </c>
      <c r="AC545">
        <v>0</v>
      </c>
      <c r="AD545" t="s">
        <v>53</v>
      </c>
      <c r="AE545" s="1">
        <v>30000</v>
      </c>
      <c r="AF545" s="1">
        <v>30000</v>
      </c>
      <c r="AG545" s="1">
        <v>0</v>
      </c>
      <c r="AH545" s="1">
        <v>0</v>
      </c>
      <c r="AI545" s="1">
        <v>0</v>
      </c>
      <c r="AJ545" s="1">
        <v>0</v>
      </c>
      <c r="AK545" s="1">
        <v>0</v>
      </c>
      <c r="AL545" s="1">
        <f t="shared" si="40"/>
        <v>30000</v>
      </c>
      <c r="AM545" s="1"/>
      <c r="AN545" s="1"/>
      <c r="AO545" s="1">
        <f t="shared" si="38"/>
        <v>0</v>
      </c>
      <c r="AP545" s="1">
        <f t="shared" si="39"/>
        <v>30000</v>
      </c>
      <c r="AQ545" s="1">
        <f t="shared" si="37"/>
        <v>30000</v>
      </c>
    </row>
    <row r="546" spans="1:43" x14ac:dyDescent="0.35">
      <c r="A546" t="s">
        <v>235</v>
      </c>
      <c r="B546" t="s">
        <v>240</v>
      </c>
      <c r="C546" t="s">
        <v>40</v>
      </c>
      <c r="D546" t="s">
        <v>140</v>
      </c>
      <c r="E546">
        <v>2</v>
      </c>
      <c r="F546" t="s">
        <v>105</v>
      </c>
      <c r="G546">
        <v>2.7</v>
      </c>
      <c r="H546" t="s">
        <v>160</v>
      </c>
      <c r="I546" t="s">
        <v>161</v>
      </c>
      <c r="J546" t="s">
        <v>160</v>
      </c>
      <c r="K546" t="s">
        <v>451</v>
      </c>
      <c r="L546" t="s">
        <v>452</v>
      </c>
      <c r="M546" t="s">
        <v>164</v>
      </c>
      <c r="N546" t="s">
        <v>166</v>
      </c>
      <c r="O546">
        <v>0</v>
      </c>
      <c r="P546" t="s">
        <v>167</v>
      </c>
      <c r="Q546">
        <v>41</v>
      </c>
      <c r="R546" t="s">
        <v>486</v>
      </c>
      <c r="S546" t="s">
        <v>453</v>
      </c>
      <c r="T546" t="s">
        <v>455</v>
      </c>
      <c r="U546">
        <v>5000</v>
      </c>
      <c r="V546" t="s">
        <v>142</v>
      </c>
      <c r="W546">
        <v>5100</v>
      </c>
      <c r="X546" t="s">
        <v>141</v>
      </c>
      <c r="Y546">
        <v>5190</v>
      </c>
      <c r="Z546" t="s">
        <v>142</v>
      </c>
      <c r="AA546">
        <v>5191</v>
      </c>
      <c r="AB546" t="s">
        <v>171</v>
      </c>
      <c r="AC546">
        <v>0</v>
      </c>
      <c r="AD546" t="s">
        <v>53</v>
      </c>
      <c r="AE546" s="1">
        <v>14000</v>
      </c>
      <c r="AF546" s="1">
        <v>0</v>
      </c>
      <c r="AG546" s="1">
        <v>13776.8</v>
      </c>
      <c r="AH546" s="1">
        <v>0</v>
      </c>
      <c r="AI546" s="1">
        <v>0</v>
      </c>
      <c r="AJ546" s="1">
        <v>0</v>
      </c>
      <c r="AK546" s="1">
        <v>0</v>
      </c>
      <c r="AL546" s="1">
        <f t="shared" si="40"/>
        <v>223.20000000000073</v>
      </c>
      <c r="AM546" s="1"/>
      <c r="AN546" s="1"/>
      <c r="AO546" s="1">
        <f t="shared" si="38"/>
        <v>0</v>
      </c>
      <c r="AP546" s="1">
        <f t="shared" si="39"/>
        <v>14000</v>
      </c>
      <c r="AQ546" s="1">
        <f t="shared" si="37"/>
        <v>223.20000000000073</v>
      </c>
    </row>
    <row r="547" spans="1:43" x14ac:dyDescent="0.35">
      <c r="A547" t="s">
        <v>235</v>
      </c>
      <c r="B547" t="s">
        <v>240</v>
      </c>
      <c r="C547" t="s">
        <v>40</v>
      </c>
      <c r="D547" t="s">
        <v>140</v>
      </c>
      <c r="E547">
        <v>3</v>
      </c>
      <c r="F547" t="s">
        <v>174</v>
      </c>
      <c r="G547">
        <v>3.8</v>
      </c>
      <c r="H547" t="s">
        <v>175</v>
      </c>
      <c r="I547" t="s">
        <v>176</v>
      </c>
      <c r="J547" t="s">
        <v>177</v>
      </c>
      <c r="K547" t="s">
        <v>68</v>
      </c>
      <c r="L547" t="s">
        <v>69</v>
      </c>
      <c r="M547" t="s">
        <v>178</v>
      </c>
      <c r="N547" t="s">
        <v>181</v>
      </c>
      <c r="O547">
        <v>5</v>
      </c>
      <c r="P547" t="s">
        <v>56</v>
      </c>
      <c r="Q547">
        <v>55</v>
      </c>
      <c r="R547" t="s">
        <v>182</v>
      </c>
      <c r="S547" t="s">
        <v>179</v>
      </c>
      <c r="T547" t="s">
        <v>183</v>
      </c>
      <c r="U547">
        <v>5000</v>
      </c>
      <c r="V547" t="s">
        <v>142</v>
      </c>
      <c r="W547">
        <v>5100</v>
      </c>
      <c r="X547" t="s">
        <v>141</v>
      </c>
      <c r="Y547">
        <v>5190</v>
      </c>
      <c r="Z547" t="s">
        <v>142</v>
      </c>
      <c r="AA547">
        <v>5191</v>
      </c>
      <c r="AB547" t="s">
        <v>171</v>
      </c>
      <c r="AC547">
        <v>0</v>
      </c>
      <c r="AD547" t="s">
        <v>53</v>
      </c>
      <c r="AE547" s="1">
        <v>413214.06</v>
      </c>
      <c r="AF547" s="1">
        <v>450000</v>
      </c>
      <c r="AG547" s="1">
        <v>413214.06</v>
      </c>
      <c r="AH547" s="1">
        <v>413214.06</v>
      </c>
      <c r="AI547" s="1">
        <v>413214.06</v>
      </c>
      <c r="AJ547" s="1">
        <v>0</v>
      </c>
      <c r="AK547" s="1">
        <v>0</v>
      </c>
      <c r="AL547" s="1">
        <f t="shared" si="40"/>
        <v>0</v>
      </c>
      <c r="AM547" s="1"/>
      <c r="AN547" s="1"/>
      <c r="AO547" s="1">
        <f t="shared" si="38"/>
        <v>0</v>
      </c>
      <c r="AP547" s="1">
        <f t="shared" si="39"/>
        <v>413214.06</v>
      </c>
      <c r="AQ547" s="1">
        <f t="shared" si="37"/>
        <v>0</v>
      </c>
    </row>
    <row r="548" spans="1:43" x14ac:dyDescent="0.35">
      <c r="A548" t="s">
        <v>235</v>
      </c>
      <c r="B548" t="s">
        <v>240</v>
      </c>
      <c r="C548" t="s">
        <v>40</v>
      </c>
      <c r="D548" t="s">
        <v>140</v>
      </c>
      <c r="E548">
        <v>1</v>
      </c>
      <c r="F548" t="s">
        <v>41</v>
      </c>
      <c r="G548">
        <v>1.3</v>
      </c>
      <c r="H548" t="s">
        <v>42</v>
      </c>
      <c r="I548" t="s">
        <v>43</v>
      </c>
      <c r="J548" t="s">
        <v>44</v>
      </c>
      <c r="K548" t="s">
        <v>45</v>
      </c>
      <c r="L548" t="s">
        <v>46</v>
      </c>
      <c r="M548" t="s">
        <v>47</v>
      </c>
      <c r="N548" t="s">
        <v>55</v>
      </c>
      <c r="O548">
        <v>5</v>
      </c>
      <c r="P548" t="s">
        <v>56</v>
      </c>
      <c r="Q548">
        <v>5</v>
      </c>
      <c r="R548" t="s">
        <v>253</v>
      </c>
      <c r="S548" t="s">
        <v>252</v>
      </c>
      <c r="T548" t="s">
        <v>254</v>
      </c>
      <c r="U548">
        <v>5000</v>
      </c>
      <c r="V548" t="s">
        <v>142</v>
      </c>
      <c r="W548">
        <v>5200</v>
      </c>
      <c r="X548" t="s">
        <v>255</v>
      </c>
      <c r="Y548">
        <v>5210</v>
      </c>
      <c r="Z548" t="s">
        <v>142</v>
      </c>
      <c r="AA548">
        <v>5211</v>
      </c>
      <c r="AB548" t="s">
        <v>256</v>
      </c>
      <c r="AC548">
        <v>0</v>
      </c>
      <c r="AD548" t="s">
        <v>53</v>
      </c>
      <c r="AE548" s="1">
        <v>12600</v>
      </c>
      <c r="AF548" s="1">
        <v>0</v>
      </c>
      <c r="AG548" s="1">
        <v>12057.99</v>
      </c>
      <c r="AH548" s="1">
        <v>12057.99</v>
      </c>
      <c r="AI548" s="1">
        <v>12057.99</v>
      </c>
      <c r="AJ548" s="1">
        <v>12057.99</v>
      </c>
      <c r="AK548" s="1">
        <v>12057.99</v>
      </c>
      <c r="AL548" s="1">
        <f t="shared" si="40"/>
        <v>542.01000000000022</v>
      </c>
      <c r="AM548" s="1"/>
      <c r="AN548" s="1"/>
      <c r="AO548" s="1">
        <f t="shared" si="38"/>
        <v>0</v>
      </c>
      <c r="AP548" s="1">
        <f t="shared" si="39"/>
        <v>12600</v>
      </c>
      <c r="AQ548" s="1">
        <f t="shared" si="37"/>
        <v>542.01000000000022</v>
      </c>
    </row>
    <row r="549" spans="1:43" x14ac:dyDescent="0.35">
      <c r="A549" t="s">
        <v>235</v>
      </c>
      <c r="B549" t="s">
        <v>240</v>
      </c>
      <c r="C549" t="s">
        <v>40</v>
      </c>
      <c r="D549" t="s">
        <v>140</v>
      </c>
      <c r="E549">
        <v>1</v>
      </c>
      <c r="F549" t="s">
        <v>41</v>
      </c>
      <c r="G549">
        <v>1.3</v>
      </c>
      <c r="H549" t="s">
        <v>42</v>
      </c>
      <c r="I549" t="s">
        <v>43</v>
      </c>
      <c r="J549" t="s">
        <v>44</v>
      </c>
      <c r="K549" t="s">
        <v>68</v>
      </c>
      <c r="L549" t="s">
        <v>69</v>
      </c>
      <c r="M549" t="s">
        <v>153</v>
      </c>
      <c r="N549" t="s">
        <v>157</v>
      </c>
      <c r="O549">
        <v>5</v>
      </c>
      <c r="P549" t="s">
        <v>56</v>
      </c>
      <c r="Q549">
        <v>14</v>
      </c>
      <c r="R549" t="s">
        <v>158</v>
      </c>
      <c r="S549" t="s">
        <v>154</v>
      </c>
      <c r="T549" t="s">
        <v>159</v>
      </c>
      <c r="U549">
        <v>5000</v>
      </c>
      <c r="V549" t="s">
        <v>142</v>
      </c>
      <c r="W549">
        <v>5200</v>
      </c>
      <c r="X549" t="s">
        <v>255</v>
      </c>
      <c r="Y549">
        <v>5210</v>
      </c>
      <c r="Z549" t="s">
        <v>142</v>
      </c>
      <c r="AA549">
        <v>5211</v>
      </c>
      <c r="AB549" t="s">
        <v>256</v>
      </c>
      <c r="AC549">
        <v>0</v>
      </c>
      <c r="AD549" t="s">
        <v>53</v>
      </c>
      <c r="AE549" s="1">
        <v>670000</v>
      </c>
      <c r="AF549" s="1">
        <v>0</v>
      </c>
      <c r="AG549" s="1">
        <v>558348.02</v>
      </c>
      <c r="AH549" s="1">
        <v>0</v>
      </c>
      <c r="AI549" s="1">
        <v>0</v>
      </c>
      <c r="AJ549" s="1">
        <v>0</v>
      </c>
      <c r="AK549" s="1">
        <v>0</v>
      </c>
      <c r="AL549" s="1">
        <f t="shared" si="40"/>
        <v>111651.97999999998</v>
      </c>
      <c r="AM549" s="1"/>
      <c r="AN549" s="1"/>
      <c r="AO549" s="1">
        <f t="shared" si="38"/>
        <v>0</v>
      </c>
      <c r="AP549" s="1">
        <f t="shared" si="39"/>
        <v>670000</v>
      </c>
      <c r="AQ549" s="1">
        <f t="shared" si="37"/>
        <v>111651.97999999998</v>
      </c>
    </row>
    <row r="550" spans="1:43" x14ac:dyDescent="0.35">
      <c r="A550" t="s">
        <v>235</v>
      </c>
      <c r="B550" t="s">
        <v>240</v>
      </c>
      <c r="C550" t="s">
        <v>40</v>
      </c>
      <c r="D550" t="s">
        <v>140</v>
      </c>
      <c r="E550">
        <v>1</v>
      </c>
      <c r="F550" t="s">
        <v>41</v>
      </c>
      <c r="G550">
        <v>1.3</v>
      </c>
      <c r="H550" t="s">
        <v>42</v>
      </c>
      <c r="I550" t="s">
        <v>43</v>
      </c>
      <c r="J550" t="s">
        <v>44</v>
      </c>
      <c r="K550" t="s">
        <v>68</v>
      </c>
      <c r="L550" t="s">
        <v>69</v>
      </c>
      <c r="M550" t="s">
        <v>153</v>
      </c>
      <c r="N550" t="s">
        <v>157</v>
      </c>
      <c r="O550">
        <v>5</v>
      </c>
      <c r="P550" t="s">
        <v>56</v>
      </c>
      <c r="Q550">
        <v>16</v>
      </c>
      <c r="R550" t="s">
        <v>356</v>
      </c>
      <c r="S550" t="s">
        <v>355</v>
      </c>
      <c r="T550" t="s">
        <v>357</v>
      </c>
      <c r="U550">
        <v>5000</v>
      </c>
      <c r="V550" t="s">
        <v>142</v>
      </c>
      <c r="W550">
        <v>5200</v>
      </c>
      <c r="X550" t="s">
        <v>255</v>
      </c>
      <c r="Y550">
        <v>5210</v>
      </c>
      <c r="Z550" t="s">
        <v>142</v>
      </c>
      <c r="AA550">
        <v>5211</v>
      </c>
      <c r="AB550" t="s">
        <v>256</v>
      </c>
      <c r="AC550">
        <v>0</v>
      </c>
      <c r="AD550" t="s">
        <v>53</v>
      </c>
      <c r="AE550" s="1">
        <v>0</v>
      </c>
      <c r="AF550" s="1">
        <v>0</v>
      </c>
      <c r="AG550" s="1">
        <v>0</v>
      </c>
      <c r="AH550" s="1">
        <v>0</v>
      </c>
      <c r="AI550" s="1">
        <v>0</v>
      </c>
      <c r="AJ550" s="1">
        <v>0</v>
      </c>
      <c r="AK550" s="1">
        <v>0</v>
      </c>
      <c r="AL550" s="1">
        <f t="shared" si="40"/>
        <v>0</v>
      </c>
      <c r="AM550" s="1"/>
      <c r="AN550" s="1"/>
      <c r="AO550" s="1">
        <f t="shared" si="38"/>
        <v>0</v>
      </c>
      <c r="AP550" s="1">
        <f t="shared" si="39"/>
        <v>0</v>
      </c>
      <c r="AQ550" s="1">
        <f t="shared" si="37"/>
        <v>0</v>
      </c>
    </row>
    <row r="551" spans="1:43" x14ac:dyDescent="0.35">
      <c r="A551" t="s">
        <v>235</v>
      </c>
      <c r="B551" t="s">
        <v>240</v>
      </c>
      <c r="C551" t="s">
        <v>40</v>
      </c>
      <c r="D551" t="s">
        <v>140</v>
      </c>
      <c r="E551">
        <v>2</v>
      </c>
      <c r="F551" t="s">
        <v>105</v>
      </c>
      <c r="G551">
        <v>2.7</v>
      </c>
      <c r="H551" t="s">
        <v>160</v>
      </c>
      <c r="I551" t="s">
        <v>161</v>
      </c>
      <c r="J551" t="s">
        <v>160</v>
      </c>
      <c r="K551" t="s">
        <v>451</v>
      </c>
      <c r="L551" t="s">
        <v>452</v>
      </c>
      <c r="M551" t="s">
        <v>164</v>
      </c>
      <c r="N551" t="s">
        <v>166</v>
      </c>
      <c r="O551">
        <v>0</v>
      </c>
      <c r="P551" t="s">
        <v>167</v>
      </c>
      <c r="Q551">
        <v>41</v>
      </c>
      <c r="R551" t="s">
        <v>486</v>
      </c>
      <c r="S551" t="s">
        <v>453</v>
      </c>
      <c r="T551" t="s">
        <v>455</v>
      </c>
      <c r="U551">
        <v>5000</v>
      </c>
      <c r="V551" t="s">
        <v>142</v>
      </c>
      <c r="W551">
        <v>5200</v>
      </c>
      <c r="X551" t="s">
        <v>255</v>
      </c>
      <c r="Y551">
        <v>5210</v>
      </c>
      <c r="Z551" t="s">
        <v>142</v>
      </c>
      <c r="AA551">
        <v>5211</v>
      </c>
      <c r="AB551" t="s">
        <v>256</v>
      </c>
      <c r="AC551">
        <v>0</v>
      </c>
      <c r="AD551" t="s">
        <v>53</v>
      </c>
      <c r="AE551" s="1">
        <v>3000</v>
      </c>
      <c r="AF551" s="1">
        <v>0</v>
      </c>
      <c r="AG551" s="1">
        <v>2422.8000000000002</v>
      </c>
      <c r="AH551" s="1">
        <v>0</v>
      </c>
      <c r="AI551" s="1">
        <v>0</v>
      </c>
      <c r="AJ551" s="1">
        <v>0</v>
      </c>
      <c r="AK551" s="1">
        <v>0</v>
      </c>
      <c r="AL551" s="1">
        <f t="shared" si="40"/>
        <v>577.19999999999982</v>
      </c>
      <c r="AM551" s="1"/>
      <c r="AN551" s="1"/>
      <c r="AO551" s="1">
        <f t="shared" si="38"/>
        <v>0</v>
      </c>
      <c r="AP551" s="1">
        <f t="shared" si="39"/>
        <v>3000</v>
      </c>
      <c r="AQ551" s="1">
        <f t="shared" si="37"/>
        <v>577.19999999999982</v>
      </c>
    </row>
    <row r="552" spans="1:43" x14ac:dyDescent="0.35">
      <c r="A552" t="s">
        <v>235</v>
      </c>
      <c r="B552" t="s">
        <v>240</v>
      </c>
      <c r="C552" t="s">
        <v>40</v>
      </c>
      <c r="D552" t="s">
        <v>140</v>
      </c>
      <c r="E552">
        <v>3</v>
      </c>
      <c r="F552" t="s">
        <v>174</v>
      </c>
      <c r="G552">
        <v>3.2</v>
      </c>
      <c r="H552" t="s">
        <v>544</v>
      </c>
      <c r="I552" t="s">
        <v>545</v>
      </c>
      <c r="J552" t="s">
        <v>546</v>
      </c>
      <c r="K552" t="s">
        <v>451</v>
      </c>
      <c r="L552" t="s">
        <v>452</v>
      </c>
      <c r="M552" t="s">
        <v>530</v>
      </c>
      <c r="N552" t="s">
        <v>532</v>
      </c>
      <c r="O552">
        <v>7</v>
      </c>
      <c r="P552" t="s">
        <v>533</v>
      </c>
      <c r="Q552">
        <v>51</v>
      </c>
      <c r="R552" t="s">
        <v>548</v>
      </c>
      <c r="S552" t="s">
        <v>547</v>
      </c>
      <c r="T552" t="s">
        <v>549</v>
      </c>
      <c r="U552">
        <v>5000</v>
      </c>
      <c r="V552" t="s">
        <v>142</v>
      </c>
      <c r="W552">
        <v>5200</v>
      </c>
      <c r="X552" t="s">
        <v>255</v>
      </c>
      <c r="Y552">
        <v>5210</v>
      </c>
      <c r="Z552" t="s">
        <v>142</v>
      </c>
      <c r="AA552">
        <v>5211</v>
      </c>
      <c r="AB552" t="s">
        <v>256</v>
      </c>
      <c r="AC552">
        <v>0</v>
      </c>
      <c r="AD552" t="s">
        <v>53</v>
      </c>
      <c r="AE552" s="1">
        <v>230000</v>
      </c>
      <c r="AF552" s="1">
        <v>0</v>
      </c>
      <c r="AG552" s="1">
        <v>230000</v>
      </c>
      <c r="AH552" s="1">
        <v>230000</v>
      </c>
      <c r="AI552" s="1">
        <v>230000</v>
      </c>
      <c r="AJ552" s="1">
        <v>0</v>
      </c>
      <c r="AK552" s="1">
        <v>0</v>
      </c>
      <c r="AL552" s="1">
        <f t="shared" si="40"/>
        <v>0</v>
      </c>
      <c r="AM552" s="1"/>
      <c r="AN552" s="1"/>
      <c r="AO552" s="1">
        <f t="shared" si="38"/>
        <v>0</v>
      </c>
      <c r="AP552" s="1">
        <f t="shared" si="39"/>
        <v>230000</v>
      </c>
      <c r="AQ552" s="1">
        <f t="shared" si="37"/>
        <v>0</v>
      </c>
    </row>
    <row r="553" spans="1:43" x14ac:dyDescent="0.35">
      <c r="A553" t="s">
        <v>235</v>
      </c>
      <c r="B553" t="s">
        <v>240</v>
      </c>
      <c r="C553" t="s">
        <v>40</v>
      </c>
      <c r="D553" t="s">
        <v>140</v>
      </c>
      <c r="E553">
        <v>3</v>
      </c>
      <c r="F553" t="s">
        <v>174</v>
      </c>
      <c r="G553">
        <v>3.8</v>
      </c>
      <c r="H553" t="s">
        <v>175</v>
      </c>
      <c r="I553" t="s">
        <v>176</v>
      </c>
      <c r="J553" t="s">
        <v>177</v>
      </c>
      <c r="K553" t="s">
        <v>68</v>
      </c>
      <c r="L553" t="s">
        <v>69</v>
      </c>
      <c r="M553" t="s">
        <v>178</v>
      </c>
      <c r="N553" t="s">
        <v>181</v>
      </c>
      <c r="O553">
        <v>5</v>
      </c>
      <c r="P553" t="s">
        <v>56</v>
      </c>
      <c r="Q553">
        <v>55</v>
      </c>
      <c r="R553" t="s">
        <v>182</v>
      </c>
      <c r="S553" t="s">
        <v>179</v>
      </c>
      <c r="T553" t="s">
        <v>183</v>
      </c>
      <c r="U553">
        <v>5000</v>
      </c>
      <c r="V553" t="s">
        <v>142</v>
      </c>
      <c r="W553">
        <v>5200</v>
      </c>
      <c r="X553" t="s">
        <v>255</v>
      </c>
      <c r="Y553">
        <v>5210</v>
      </c>
      <c r="Z553" t="s">
        <v>142</v>
      </c>
      <c r="AA553">
        <v>5211</v>
      </c>
      <c r="AB553" t="s">
        <v>256</v>
      </c>
      <c r="AC553">
        <v>0</v>
      </c>
      <c r="AD553" t="s">
        <v>53</v>
      </c>
      <c r="AE553" s="1">
        <v>689153</v>
      </c>
      <c r="AF553" s="1">
        <v>1000000</v>
      </c>
      <c r="AG553" s="1">
        <v>689152.93</v>
      </c>
      <c r="AH553" s="1">
        <v>689152.93</v>
      </c>
      <c r="AI553" s="1">
        <v>689152.93</v>
      </c>
      <c r="AJ553" s="1">
        <v>0</v>
      </c>
      <c r="AK553" s="1">
        <v>0</v>
      </c>
      <c r="AL553" s="1">
        <f t="shared" si="40"/>
        <v>6.9999999948777258E-2</v>
      </c>
      <c r="AM553" s="1"/>
      <c r="AN553" s="1"/>
      <c r="AO553" s="1">
        <f t="shared" si="38"/>
        <v>0</v>
      </c>
      <c r="AP553" s="1">
        <f t="shared" si="39"/>
        <v>689153</v>
      </c>
      <c r="AQ553" s="1">
        <f t="shared" si="37"/>
        <v>6.9999999948777258E-2</v>
      </c>
    </row>
    <row r="554" spans="1:43" x14ac:dyDescent="0.35">
      <c r="A554" t="s">
        <v>235</v>
      </c>
      <c r="B554" t="s">
        <v>240</v>
      </c>
      <c r="C554" t="s">
        <v>40</v>
      </c>
      <c r="D554" t="s">
        <v>140</v>
      </c>
      <c r="E554">
        <v>3</v>
      </c>
      <c r="F554" t="s">
        <v>174</v>
      </c>
      <c r="G554">
        <v>3.7</v>
      </c>
      <c r="H554" t="s">
        <v>560</v>
      </c>
      <c r="I554" t="s">
        <v>561</v>
      </c>
      <c r="J554" t="s">
        <v>560</v>
      </c>
      <c r="K554" t="s">
        <v>68</v>
      </c>
      <c r="L554" t="s">
        <v>69</v>
      </c>
      <c r="M554" t="s">
        <v>530</v>
      </c>
      <c r="N554" t="s">
        <v>532</v>
      </c>
      <c r="O554">
        <v>7</v>
      </c>
      <c r="P554" t="s">
        <v>533</v>
      </c>
      <c r="Q554">
        <v>53</v>
      </c>
      <c r="R554" t="s">
        <v>564</v>
      </c>
      <c r="S554" t="s">
        <v>562</v>
      </c>
      <c r="T554" t="s">
        <v>565</v>
      </c>
      <c r="U554">
        <v>5000</v>
      </c>
      <c r="V554" t="s">
        <v>142</v>
      </c>
      <c r="W554">
        <v>5200</v>
      </c>
      <c r="X554" t="s">
        <v>255</v>
      </c>
      <c r="Y554">
        <v>5230</v>
      </c>
      <c r="Z554" t="s">
        <v>142</v>
      </c>
      <c r="AA554">
        <v>5231</v>
      </c>
      <c r="AB554" t="s">
        <v>563</v>
      </c>
      <c r="AC554">
        <v>0</v>
      </c>
      <c r="AD554" t="s">
        <v>53</v>
      </c>
      <c r="AE554" s="1">
        <v>76083</v>
      </c>
      <c r="AF554" s="1">
        <v>50000</v>
      </c>
      <c r="AG554" s="1">
        <v>74786.42</v>
      </c>
      <c r="AH554" s="1">
        <v>0</v>
      </c>
      <c r="AI554" s="1">
        <v>0</v>
      </c>
      <c r="AJ554" s="1">
        <v>0</v>
      </c>
      <c r="AK554" s="1">
        <v>0</v>
      </c>
      <c r="AL554" s="1">
        <f t="shared" si="40"/>
        <v>1296.5800000000017</v>
      </c>
      <c r="AM554" s="1"/>
      <c r="AN554" s="1"/>
      <c r="AO554" s="1">
        <f t="shared" si="38"/>
        <v>0</v>
      </c>
      <c r="AP554" s="1">
        <f t="shared" si="39"/>
        <v>76083</v>
      </c>
      <c r="AQ554" s="1">
        <f t="shared" si="37"/>
        <v>1296.5800000000017</v>
      </c>
    </row>
    <row r="555" spans="1:43" x14ac:dyDescent="0.35">
      <c r="A555" t="s">
        <v>235</v>
      </c>
      <c r="B555" t="s">
        <v>240</v>
      </c>
      <c r="C555" t="s">
        <v>40</v>
      </c>
      <c r="D555" t="s">
        <v>140</v>
      </c>
      <c r="E555">
        <v>3</v>
      </c>
      <c r="F555" t="s">
        <v>174</v>
      </c>
      <c r="G555">
        <v>3.8</v>
      </c>
      <c r="H555" t="s">
        <v>175</v>
      </c>
      <c r="I555" t="s">
        <v>176</v>
      </c>
      <c r="J555" t="s">
        <v>177</v>
      </c>
      <c r="K555" t="s">
        <v>68</v>
      </c>
      <c r="L555" t="s">
        <v>69</v>
      </c>
      <c r="M555" t="s">
        <v>178</v>
      </c>
      <c r="N555" t="s">
        <v>181</v>
      </c>
      <c r="O555">
        <v>5</v>
      </c>
      <c r="P555" t="s">
        <v>56</v>
      </c>
      <c r="Q555">
        <v>55</v>
      </c>
      <c r="R555" t="s">
        <v>182</v>
      </c>
      <c r="S555" t="s">
        <v>179</v>
      </c>
      <c r="T555" t="s">
        <v>183</v>
      </c>
      <c r="U555">
        <v>5000</v>
      </c>
      <c r="V555" t="s">
        <v>142</v>
      </c>
      <c r="W555">
        <v>5200</v>
      </c>
      <c r="X555" t="s">
        <v>255</v>
      </c>
      <c r="Y555">
        <v>5230</v>
      </c>
      <c r="Z555" t="s">
        <v>142</v>
      </c>
      <c r="AA555">
        <v>5231</v>
      </c>
      <c r="AB555" t="s">
        <v>563</v>
      </c>
      <c r="AC555">
        <v>0</v>
      </c>
      <c r="AD555" t="s">
        <v>53</v>
      </c>
      <c r="AE555" s="1">
        <v>0</v>
      </c>
      <c r="AF555" s="1">
        <v>200000</v>
      </c>
      <c r="AG555" s="1">
        <v>0</v>
      </c>
      <c r="AH555" s="1">
        <v>0</v>
      </c>
      <c r="AI555" s="1">
        <v>0</v>
      </c>
      <c r="AJ555" s="1">
        <v>0</v>
      </c>
      <c r="AK555" s="1">
        <v>0</v>
      </c>
      <c r="AL555" s="1">
        <f t="shared" si="40"/>
        <v>0</v>
      </c>
      <c r="AM555" s="1"/>
      <c r="AN555" s="1"/>
      <c r="AO555" s="1">
        <f t="shared" si="38"/>
        <v>0</v>
      </c>
      <c r="AP555" s="1">
        <f t="shared" si="39"/>
        <v>0</v>
      </c>
      <c r="AQ555" s="1">
        <f t="shared" si="37"/>
        <v>0</v>
      </c>
    </row>
    <row r="556" spans="1:43" x14ac:dyDescent="0.35">
      <c r="A556" t="s">
        <v>235</v>
      </c>
      <c r="B556" t="s">
        <v>240</v>
      </c>
      <c r="C556" t="s">
        <v>40</v>
      </c>
      <c r="D556" t="s">
        <v>140</v>
      </c>
      <c r="E556">
        <v>2</v>
      </c>
      <c r="F556" t="s">
        <v>105</v>
      </c>
      <c r="G556">
        <v>2.1</v>
      </c>
      <c r="H556" t="s">
        <v>213</v>
      </c>
      <c r="I556" t="s">
        <v>400</v>
      </c>
      <c r="J556" t="s">
        <v>401</v>
      </c>
      <c r="K556" t="s">
        <v>99</v>
      </c>
      <c r="L556" t="s">
        <v>100</v>
      </c>
      <c r="M556" t="s">
        <v>119</v>
      </c>
      <c r="N556" t="s">
        <v>121</v>
      </c>
      <c r="O556">
        <v>3</v>
      </c>
      <c r="P556" t="s">
        <v>403</v>
      </c>
      <c r="Q556">
        <v>30</v>
      </c>
      <c r="R556" t="s">
        <v>404</v>
      </c>
      <c r="S556" t="s">
        <v>402</v>
      </c>
      <c r="T556" t="s">
        <v>405</v>
      </c>
      <c r="U556">
        <v>5000</v>
      </c>
      <c r="V556" t="s">
        <v>142</v>
      </c>
      <c r="W556">
        <v>5300</v>
      </c>
      <c r="X556" t="s">
        <v>406</v>
      </c>
      <c r="Y556">
        <v>5310</v>
      </c>
      <c r="Z556" t="s">
        <v>142</v>
      </c>
      <c r="AA556">
        <v>5311</v>
      </c>
      <c r="AB556" t="s">
        <v>407</v>
      </c>
      <c r="AC556">
        <v>0</v>
      </c>
      <c r="AD556" t="s">
        <v>53</v>
      </c>
      <c r="AE556" s="1">
        <v>547000</v>
      </c>
      <c r="AF556" s="1">
        <v>500000</v>
      </c>
      <c r="AG556" s="1">
        <v>505551.2</v>
      </c>
      <c r="AH556" s="1">
        <v>0</v>
      </c>
      <c r="AI556" s="1">
        <v>0</v>
      </c>
      <c r="AJ556" s="1">
        <v>0</v>
      </c>
      <c r="AK556" s="1">
        <v>0</v>
      </c>
      <c r="AL556" s="1">
        <f t="shared" si="40"/>
        <v>41448.799999999988</v>
      </c>
      <c r="AM556" s="1"/>
      <c r="AN556" s="1"/>
      <c r="AO556" s="1">
        <f t="shared" si="38"/>
        <v>0</v>
      </c>
      <c r="AP556" s="1">
        <f t="shared" si="39"/>
        <v>547000</v>
      </c>
      <c r="AQ556" s="1">
        <f t="shared" si="37"/>
        <v>41448.799999999988</v>
      </c>
    </row>
    <row r="557" spans="1:43" x14ac:dyDescent="0.35">
      <c r="A557" t="s">
        <v>235</v>
      </c>
      <c r="B557" t="s">
        <v>240</v>
      </c>
      <c r="C557" t="s">
        <v>40</v>
      </c>
      <c r="D557" t="s">
        <v>140</v>
      </c>
      <c r="E557">
        <v>2</v>
      </c>
      <c r="F557" t="s">
        <v>105</v>
      </c>
      <c r="G557">
        <v>2.2999999999999998</v>
      </c>
      <c r="H557" t="s">
        <v>420</v>
      </c>
      <c r="I557" t="s">
        <v>421</v>
      </c>
      <c r="J557" t="s">
        <v>422</v>
      </c>
      <c r="K557" t="s">
        <v>68</v>
      </c>
      <c r="L557" t="s">
        <v>69</v>
      </c>
      <c r="M557" t="s">
        <v>199</v>
      </c>
      <c r="N557" t="s">
        <v>202</v>
      </c>
      <c r="O557">
        <v>2</v>
      </c>
      <c r="P557" t="s">
        <v>122</v>
      </c>
      <c r="Q557">
        <v>24</v>
      </c>
      <c r="R557" t="s">
        <v>424</v>
      </c>
      <c r="S557" t="s">
        <v>423</v>
      </c>
      <c r="T557" t="s">
        <v>425</v>
      </c>
      <c r="U557">
        <v>5000</v>
      </c>
      <c r="V557" t="s">
        <v>142</v>
      </c>
      <c r="W557">
        <v>5300</v>
      </c>
      <c r="X557" t="s">
        <v>406</v>
      </c>
      <c r="Y557">
        <v>5310</v>
      </c>
      <c r="Z557" t="s">
        <v>142</v>
      </c>
      <c r="AA557">
        <v>5311</v>
      </c>
      <c r="AB557" t="s">
        <v>407</v>
      </c>
      <c r="AC557">
        <v>0</v>
      </c>
      <c r="AD557" t="s">
        <v>53</v>
      </c>
      <c r="AE557" s="1">
        <v>3850000</v>
      </c>
      <c r="AF557" s="1">
        <v>4000000</v>
      </c>
      <c r="AG557" s="1">
        <v>162018.51</v>
      </c>
      <c r="AH557" s="1">
        <v>5100.43</v>
      </c>
      <c r="AI557" s="1">
        <v>5100.43</v>
      </c>
      <c r="AJ557" s="1">
        <v>5100.43</v>
      </c>
      <c r="AK557" s="1">
        <v>5100.43</v>
      </c>
      <c r="AL557" s="1">
        <f t="shared" si="40"/>
        <v>3687981.49</v>
      </c>
      <c r="AM557" s="1"/>
      <c r="AN557" s="1"/>
      <c r="AO557" s="1">
        <f t="shared" si="38"/>
        <v>0</v>
      </c>
      <c r="AP557" s="1">
        <f t="shared" si="39"/>
        <v>3850000</v>
      </c>
      <c r="AQ557" s="1">
        <f t="shared" si="37"/>
        <v>3687981.49</v>
      </c>
    </row>
    <row r="558" spans="1:43" x14ac:dyDescent="0.35">
      <c r="A558" t="s">
        <v>235</v>
      </c>
      <c r="B558" t="s">
        <v>240</v>
      </c>
      <c r="C558" t="s">
        <v>40</v>
      </c>
      <c r="D558" t="s">
        <v>140</v>
      </c>
      <c r="E558">
        <v>3</v>
      </c>
      <c r="F558" t="s">
        <v>174</v>
      </c>
      <c r="G558">
        <v>3.2</v>
      </c>
      <c r="H558" t="s">
        <v>544</v>
      </c>
      <c r="I558" t="s">
        <v>545</v>
      </c>
      <c r="J558" t="s">
        <v>546</v>
      </c>
      <c r="K558" t="s">
        <v>451</v>
      </c>
      <c r="L558" t="s">
        <v>452</v>
      </c>
      <c r="M558" t="s">
        <v>530</v>
      </c>
      <c r="N558" t="s">
        <v>532</v>
      </c>
      <c r="O558">
        <v>7</v>
      </c>
      <c r="P558" t="s">
        <v>533</v>
      </c>
      <c r="Q558">
        <v>51</v>
      </c>
      <c r="R558" t="s">
        <v>548</v>
      </c>
      <c r="S558" t="s">
        <v>547</v>
      </c>
      <c r="T558" t="s">
        <v>549</v>
      </c>
      <c r="U558">
        <v>5000</v>
      </c>
      <c r="V558" t="s">
        <v>142</v>
      </c>
      <c r="W558">
        <v>5300</v>
      </c>
      <c r="X558" t="s">
        <v>406</v>
      </c>
      <c r="Y558">
        <v>5310</v>
      </c>
      <c r="Z558" t="s">
        <v>142</v>
      </c>
      <c r="AA558">
        <v>5311</v>
      </c>
      <c r="AB558" t="s">
        <v>407</v>
      </c>
      <c r="AC558">
        <v>0</v>
      </c>
      <c r="AD558" t="s">
        <v>53</v>
      </c>
      <c r="AE558" s="1">
        <v>0</v>
      </c>
      <c r="AF558" s="1">
        <v>150000</v>
      </c>
      <c r="AG558" s="1">
        <v>0</v>
      </c>
      <c r="AH558" s="1">
        <v>0</v>
      </c>
      <c r="AI558" s="1">
        <v>0</v>
      </c>
      <c r="AJ558" s="1">
        <v>0</v>
      </c>
      <c r="AK558" s="1">
        <v>0</v>
      </c>
      <c r="AL558" s="1">
        <f t="shared" si="40"/>
        <v>0</v>
      </c>
      <c r="AM558" s="1"/>
      <c r="AN558" s="1"/>
      <c r="AO558" s="1">
        <f t="shared" si="38"/>
        <v>0</v>
      </c>
      <c r="AP558" s="1">
        <f t="shared" si="39"/>
        <v>0</v>
      </c>
      <c r="AQ558" s="1">
        <f t="shared" si="37"/>
        <v>0</v>
      </c>
    </row>
    <row r="559" spans="1:43" x14ac:dyDescent="0.35">
      <c r="A559" t="s">
        <v>235</v>
      </c>
      <c r="B559" t="s">
        <v>240</v>
      </c>
      <c r="C559" t="s">
        <v>40</v>
      </c>
      <c r="D559" t="s">
        <v>140</v>
      </c>
      <c r="E559">
        <v>3</v>
      </c>
      <c r="F559" t="s">
        <v>174</v>
      </c>
      <c r="G559">
        <v>3.7</v>
      </c>
      <c r="H559" t="s">
        <v>560</v>
      </c>
      <c r="I559" t="s">
        <v>561</v>
      </c>
      <c r="J559" t="s">
        <v>560</v>
      </c>
      <c r="K559" t="s">
        <v>68</v>
      </c>
      <c r="L559" t="s">
        <v>69</v>
      </c>
      <c r="M559" t="s">
        <v>530</v>
      </c>
      <c r="N559" t="s">
        <v>532</v>
      </c>
      <c r="O559">
        <v>7</v>
      </c>
      <c r="P559" t="s">
        <v>533</v>
      </c>
      <c r="Q559">
        <v>53</v>
      </c>
      <c r="R559" t="s">
        <v>564</v>
      </c>
      <c r="S559" t="s">
        <v>562</v>
      </c>
      <c r="T559" t="s">
        <v>565</v>
      </c>
      <c r="U559">
        <v>5000</v>
      </c>
      <c r="V559" t="s">
        <v>142</v>
      </c>
      <c r="W559">
        <v>5300</v>
      </c>
      <c r="X559" t="s">
        <v>406</v>
      </c>
      <c r="Y559">
        <v>5310</v>
      </c>
      <c r="Z559" t="s">
        <v>142</v>
      </c>
      <c r="AA559">
        <v>5311</v>
      </c>
      <c r="AB559" t="s">
        <v>407</v>
      </c>
      <c r="AC559">
        <v>0</v>
      </c>
      <c r="AD559" t="s">
        <v>53</v>
      </c>
      <c r="AE559" s="1">
        <v>0</v>
      </c>
      <c r="AF559" s="1">
        <v>0</v>
      </c>
      <c r="AG559" s="1">
        <v>0</v>
      </c>
      <c r="AH559" s="1">
        <v>0</v>
      </c>
      <c r="AI559" s="1">
        <v>0</v>
      </c>
      <c r="AJ559" s="1">
        <v>0</v>
      </c>
      <c r="AK559" s="1">
        <v>0</v>
      </c>
      <c r="AL559" s="1">
        <f t="shared" si="40"/>
        <v>0</v>
      </c>
      <c r="AM559" s="1"/>
      <c r="AN559" s="1"/>
      <c r="AO559" s="1">
        <f t="shared" si="38"/>
        <v>0</v>
      </c>
      <c r="AP559" s="1">
        <f t="shared" si="39"/>
        <v>0</v>
      </c>
      <c r="AQ559" s="1">
        <f t="shared" si="37"/>
        <v>0</v>
      </c>
    </row>
    <row r="560" spans="1:43" x14ac:dyDescent="0.35">
      <c r="A560" t="s">
        <v>235</v>
      </c>
      <c r="B560" t="s">
        <v>240</v>
      </c>
      <c r="C560" t="s">
        <v>40</v>
      </c>
      <c r="D560" t="s">
        <v>140</v>
      </c>
      <c r="E560">
        <v>2</v>
      </c>
      <c r="F560" t="s">
        <v>105</v>
      </c>
      <c r="G560">
        <v>2.1</v>
      </c>
      <c r="H560" t="s">
        <v>213</v>
      </c>
      <c r="I560" t="s">
        <v>400</v>
      </c>
      <c r="J560" t="s">
        <v>401</v>
      </c>
      <c r="K560" t="s">
        <v>99</v>
      </c>
      <c r="L560" t="s">
        <v>100</v>
      </c>
      <c r="M560" t="s">
        <v>119</v>
      </c>
      <c r="N560" t="s">
        <v>121</v>
      </c>
      <c r="O560">
        <v>3</v>
      </c>
      <c r="P560" t="s">
        <v>403</v>
      </c>
      <c r="Q560">
        <v>30</v>
      </c>
      <c r="R560" t="s">
        <v>404</v>
      </c>
      <c r="S560" t="s">
        <v>402</v>
      </c>
      <c r="T560" t="s">
        <v>405</v>
      </c>
      <c r="U560">
        <v>5000</v>
      </c>
      <c r="V560" t="s">
        <v>142</v>
      </c>
      <c r="W560">
        <v>5300</v>
      </c>
      <c r="X560" t="s">
        <v>406</v>
      </c>
      <c r="Y560">
        <v>5320</v>
      </c>
      <c r="Z560" t="s">
        <v>142</v>
      </c>
      <c r="AA560">
        <v>5321</v>
      </c>
      <c r="AB560" t="s">
        <v>408</v>
      </c>
      <c r="AC560">
        <v>0</v>
      </c>
      <c r="AD560" t="s">
        <v>53</v>
      </c>
      <c r="AE560" s="1">
        <v>53000</v>
      </c>
      <c r="AF560" s="1">
        <v>100000</v>
      </c>
      <c r="AG560" s="1">
        <v>0</v>
      </c>
      <c r="AH560" s="1">
        <v>0</v>
      </c>
      <c r="AI560" s="1">
        <v>0</v>
      </c>
      <c r="AJ560" s="1">
        <v>0</v>
      </c>
      <c r="AK560" s="1">
        <v>0</v>
      </c>
      <c r="AL560" s="1">
        <f t="shared" si="40"/>
        <v>53000</v>
      </c>
      <c r="AM560" s="1"/>
      <c r="AN560" s="1"/>
      <c r="AO560" s="1">
        <f t="shared" si="38"/>
        <v>0</v>
      </c>
      <c r="AP560" s="1">
        <f t="shared" si="39"/>
        <v>53000</v>
      </c>
      <c r="AQ560" s="1">
        <f t="shared" si="37"/>
        <v>53000</v>
      </c>
    </row>
    <row r="561" spans="1:43" x14ac:dyDescent="0.35">
      <c r="A561" t="s">
        <v>235</v>
      </c>
      <c r="B561" t="s">
        <v>240</v>
      </c>
      <c r="C561" t="s">
        <v>40</v>
      </c>
      <c r="D561" t="s">
        <v>140</v>
      </c>
      <c r="E561">
        <v>2</v>
      </c>
      <c r="F561" t="s">
        <v>105</v>
      </c>
      <c r="G561">
        <v>2.2999999999999998</v>
      </c>
      <c r="H561" t="s">
        <v>420</v>
      </c>
      <c r="I561" t="s">
        <v>421</v>
      </c>
      <c r="J561" t="s">
        <v>422</v>
      </c>
      <c r="K561" t="s">
        <v>68</v>
      </c>
      <c r="L561" t="s">
        <v>69</v>
      </c>
      <c r="M561" t="s">
        <v>199</v>
      </c>
      <c r="N561" t="s">
        <v>202</v>
      </c>
      <c r="O561">
        <v>2</v>
      </c>
      <c r="P561" t="s">
        <v>122</v>
      </c>
      <c r="Q561">
        <v>24</v>
      </c>
      <c r="R561" t="s">
        <v>424</v>
      </c>
      <c r="S561" t="s">
        <v>423</v>
      </c>
      <c r="T561" t="s">
        <v>425</v>
      </c>
      <c r="U561">
        <v>5000</v>
      </c>
      <c r="V561" t="s">
        <v>142</v>
      </c>
      <c r="W561">
        <v>5300</v>
      </c>
      <c r="X561" t="s">
        <v>406</v>
      </c>
      <c r="Y561">
        <v>5320</v>
      </c>
      <c r="Z561" t="s">
        <v>142</v>
      </c>
      <c r="AA561">
        <v>5321</v>
      </c>
      <c r="AB561" t="s">
        <v>408</v>
      </c>
      <c r="AC561">
        <v>0</v>
      </c>
      <c r="AD561" t="s">
        <v>53</v>
      </c>
      <c r="AE561" s="1">
        <v>1000000</v>
      </c>
      <c r="AF561" s="1">
        <v>1000000</v>
      </c>
      <c r="AG561" s="1">
        <v>152585.62</v>
      </c>
      <c r="AH561" s="1">
        <v>34800</v>
      </c>
      <c r="AI561" s="1">
        <v>34800</v>
      </c>
      <c r="AJ561" s="1">
        <v>34800</v>
      </c>
      <c r="AK561" s="1">
        <v>34800</v>
      </c>
      <c r="AL561" s="1">
        <f t="shared" si="40"/>
        <v>847414.38</v>
      </c>
      <c r="AM561" s="1"/>
      <c r="AN561" s="1"/>
      <c r="AO561" s="1">
        <f t="shared" si="38"/>
        <v>0</v>
      </c>
      <c r="AP561" s="1">
        <f t="shared" si="39"/>
        <v>1000000</v>
      </c>
      <c r="AQ561" s="1">
        <f t="shared" si="37"/>
        <v>847414.38</v>
      </c>
    </row>
    <row r="562" spans="1:43" x14ac:dyDescent="0.35">
      <c r="A562" t="s">
        <v>184</v>
      </c>
      <c r="B562" t="s">
        <v>192</v>
      </c>
      <c r="C562" t="s">
        <v>134</v>
      </c>
      <c r="D562" t="s">
        <v>49</v>
      </c>
      <c r="E562">
        <v>1</v>
      </c>
      <c r="F562" t="s">
        <v>41</v>
      </c>
      <c r="G562">
        <v>1.3</v>
      </c>
      <c r="H562" t="s">
        <v>42</v>
      </c>
      <c r="I562" t="s">
        <v>43</v>
      </c>
      <c r="J562" t="s">
        <v>44</v>
      </c>
      <c r="K562" t="s">
        <v>68</v>
      </c>
      <c r="L562" t="s">
        <v>69</v>
      </c>
      <c r="M562" t="s">
        <v>70</v>
      </c>
      <c r="N562" t="s">
        <v>76</v>
      </c>
      <c r="O562">
        <v>5</v>
      </c>
      <c r="P562" t="s">
        <v>56</v>
      </c>
      <c r="Q562">
        <v>9</v>
      </c>
      <c r="R562" t="s">
        <v>146</v>
      </c>
      <c r="S562" t="s">
        <v>71</v>
      </c>
      <c r="T562" t="s">
        <v>77</v>
      </c>
      <c r="U562">
        <v>5000</v>
      </c>
      <c r="V562" t="s">
        <v>142</v>
      </c>
      <c r="W562">
        <v>5400</v>
      </c>
      <c r="X562" t="s">
        <v>311</v>
      </c>
      <c r="Y562">
        <v>5410</v>
      </c>
      <c r="Z562" t="s">
        <v>142</v>
      </c>
      <c r="AA562">
        <v>5411</v>
      </c>
      <c r="AB562" t="s">
        <v>311</v>
      </c>
      <c r="AE562" s="1">
        <v>0</v>
      </c>
      <c r="AF562" s="1">
        <v>0</v>
      </c>
      <c r="AG562" s="1">
        <v>0</v>
      </c>
      <c r="AH562" s="1">
        <v>0</v>
      </c>
      <c r="AI562" s="1">
        <v>0</v>
      </c>
      <c r="AJ562" s="1">
        <v>0</v>
      </c>
      <c r="AK562" s="1">
        <v>0</v>
      </c>
      <c r="AL562" s="1">
        <v>0</v>
      </c>
      <c r="AM562" s="1">
        <v>20539635.069999933</v>
      </c>
      <c r="AN562" s="1">
        <v>0</v>
      </c>
      <c r="AO562" s="1">
        <f t="shared" si="38"/>
        <v>20539635.069999933</v>
      </c>
      <c r="AP562" s="1">
        <f t="shared" si="39"/>
        <v>20539635.069999933</v>
      </c>
      <c r="AQ562" s="1">
        <f t="shared" si="37"/>
        <v>20539635.069999933</v>
      </c>
    </row>
    <row r="563" spans="1:43" x14ac:dyDescent="0.35">
      <c r="A563" t="s">
        <v>235</v>
      </c>
      <c r="B563" t="s">
        <v>240</v>
      </c>
      <c r="C563" t="s">
        <v>40</v>
      </c>
      <c r="D563" t="s">
        <v>140</v>
      </c>
      <c r="E563">
        <v>1</v>
      </c>
      <c r="F563" t="s">
        <v>41</v>
      </c>
      <c r="G563">
        <v>1.3</v>
      </c>
      <c r="H563" t="s">
        <v>42</v>
      </c>
      <c r="I563" t="s">
        <v>43</v>
      </c>
      <c r="J563" t="s">
        <v>44</v>
      </c>
      <c r="K563" t="s">
        <v>68</v>
      </c>
      <c r="L563" t="s">
        <v>69</v>
      </c>
      <c r="M563" t="s">
        <v>70</v>
      </c>
      <c r="N563" t="s">
        <v>76</v>
      </c>
      <c r="O563">
        <v>5</v>
      </c>
      <c r="P563" t="s">
        <v>56</v>
      </c>
      <c r="Q563">
        <v>9</v>
      </c>
      <c r="R563" t="s">
        <v>146</v>
      </c>
      <c r="S563" t="s">
        <v>71</v>
      </c>
      <c r="T563" t="s">
        <v>77</v>
      </c>
      <c r="U563">
        <v>5000</v>
      </c>
      <c r="V563" t="s">
        <v>142</v>
      </c>
      <c r="W563">
        <v>5400</v>
      </c>
      <c r="X563" t="s">
        <v>311</v>
      </c>
      <c r="Y563">
        <v>5410</v>
      </c>
      <c r="Z563" t="s">
        <v>142</v>
      </c>
      <c r="AA563">
        <v>5411</v>
      </c>
      <c r="AB563" t="s">
        <v>311</v>
      </c>
      <c r="AC563">
        <v>0</v>
      </c>
      <c r="AD563" t="s">
        <v>53</v>
      </c>
      <c r="AE563" s="1">
        <v>1100000</v>
      </c>
      <c r="AF563" s="1">
        <v>0</v>
      </c>
      <c r="AG563" s="1">
        <v>926418.78</v>
      </c>
      <c r="AH563" s="1">
        <v>0</v>
      </c>
      <c r="AI563" s="1">
        <v>0</v>
      </c>
      <c r="AJ563" s="1">
        <v>0</v>
      </c>
      <c r="AK563" s="1">
        <v>0</v>
      </c>
      <c r="AL563" s="1">
        <f t="shared" ref="AL563:AL594" si="41">AE563-AG563</f>
        <v>173581.21999999997</v>
      </c>
      <c r="AM563" s="1">
        <v>5000000</v>
      </c>
      <c r="AN563" s="1">
        <v>0</v>
      </c>
      <c r="AO563" s="1">
        <f t="shared" si="38"/>
        <v>5000000</v>
      </c>
      <c r="AP563" s="1">
        <f t="shared" si="39"/>
        <v>6100000</v>
      </c>
      <c r="AQ563" s="1">
        <f t="shared" si="37"/>
        <v>5173581.22</v>
      </c>
    </row>
    <row r="564" spans="1:43" x14ac:dyDescent="0.35">
      <c r="A564" t="s">
        <v>235</v>
      </c>
      <c r="B564" t="s">
        <v>240</v>
      </c>
      <c r="C564" t="s">
        <v>40</v>
      </c>
      <c r="D564" t="s">
        <v>140</v>
      </c>
      <c r="E564">
        <v>1</v>
      </c>
      <c r="F564" t="s">
        <v>41</v>
      </c>
      <c r="G564">
        <v>1.3</v>
      </c>
      <c r="H564" t="s">
        <v>42</v>
      </c>
      <c r="I564" t="s">
        <v>43</v>
      </c>
      <c r="J564" t="s">
        <v>44</v>
      </c>
      <c r="K564" t="s">
        <v>68</v>
      </c>
      <c r="L564" t="s">
        <v>69</v>
      </c>
      <c r="M564" t="s">
        <v>70</v>
      </c>
      <c r="N564" t="s">
        <v>76</v>
      </c>
      <c r="O564">
        <v>5</v>
      </c>
      <c r="P564" t="s">
        <v>56</v>
      </c>
      <c r="Q564">
        <v>9</v>
      </c>
      <c r="R564" t="s">
        <v>146</v>
      </c>
      <c r="S564" t="s">
        <v>71</v>
      </c>
      <c r="T564" t="s">
        <v>77</v>
      </c>
      <c r="U564">
        <v>5000</v>
      </c>
      <c r="V564" t="s">
        <v>142</v>
      </c>
      <c r="W564">
        <v>5600</v>
      </c>
      <c r="X564" t="s">
        <v>312</v>
      </c>
      <c r="Y564">
        <v>5610</v>
      </c>
      <c r="Z564" t="s">
        <v>142</v>
      </c>
      <c r="AA564">
        <v>5611</v>
      </c>
      <c r="AB564" t="s">
        <v>313</v>
      </c>
      <c r="AC564">
        <v>0</v>
      </c>
      <c r="AD564" t="s">
        <v>53</v>
      </c>
      <c r="AE564" s="1">
        <v>1600000</v>
      </c>
      <c r="AF564" s="1">
        <v>0</v>
      </c>
      <c r="AG564" s="1">
        <v>1594608.99</v>
      </c>
      <c r="AH564" s="1">
        <v>0</v>
      </c>
      <c r="AI564" s="1">
        <v>0</v>
      </c>
      <c r="AJ564" s="1">
        <v>0</v>
      </c>
      <c r="AK564" s="1">
        <v>0</v>
      </c>
      <c r="AL564" s="1">
        <f t="shared" si="41"/>
        <v>5391.0100000000093</v>
      </c>
      <c r="AM564" s="1"/>
      <c r="AN564" s="1"/>
      <c r="AO564" s="1">
        <f t="shared" si="38"/>
        <v>0</v>
      </c>
      <c r="AP564" s="1">
        <f t="shared" si="39"/>
        <v>1600000</v>
      </c>
      <c r="AQ564" s="1">
        <f t="shared" si="37"/>
        <v>5391.0100000000093</v>
      </c>
    </row>
    <row r="565" spans="1:43" x14ac:dyDescent="0.35">
      <c r="A565" t="s">
        <v>235</v>
      </c>
      <c r="B565" t="s">
        <v>240</v>
      </c>
      <c r="C565" t="s">
        <v>40</v>
      </c>
      <c r="D565" t="s">
        <v>140</v>
      </c>
      <c r="E565">
        <v>1</v>
      </c>
      <c r="F565" t="s">
        <v>41</v>
      </c>
      <c r="G565">
        <v>1.3</v>
      </c>
      <c r="H565" t="s">
        <v>42</v>
      </c>
      <c r="I565" t="s">
        <v>43</v>
      </c>
      <c r="J565" t="s">
        <v>44</v>
      </c>
      <c r="K565" t="s">
        <v>68</v>
      </c>
      <c r="L565" t="s">
        <v>69</v>
      </c>
      <c r="M565" t="s">
        <v>119</v>
      </c>
      <c r="N565" t="s">
        <v>121</v>
      </c>
      <c r="O565">
        <v>2</v>
      </c>
      <c r="P565" t="s">
        <v>122</v>
      </c>
      <c r="Q565">
        <v>25</v>
      </c>
      <c r="R565" t="s">
        <v>368</v>
      </c>
      <c r="S565" t="s">
        <v>367</v>
      </c>
      <c r="T565" t="s">
        <v>369</v>
      </c>
      <c r="U565">
        <v>5000</v>
      </c>
      <c r="V565" t="s">
        <v>142</v>
      </c>
      <c r="W565">
        <v>5600</v>
      </c>
      <c r="X565" t="s">
        <v>312</v>
      </c>
      <c r="Y565">
        <v>5610</v>
      </c>
      <c r="Z565" t="s">
        <v>142</v>
      </c>
      <c r="AA565">
        <v>5611</v>
      </c>
      <c r="AB565" t="s">
        <v>313</v>
      </c>
      <c r="AC565">
        <v>0</v>
      </c>
      <c r="AD565" t="s">
        <v>53</v>
      </c>
      <c r="AE565" s="1">
        <v>579000</v>
      </c>
      <c r="AF565" s="1">
        <v>196000</v>
      </c>
      <c r="AG565" s="1">
        <v>555620.38</v>
      </c>
      <c r="AH565" s="1">
        <v>555620.38</v>
      </c>
      <c r="AI565" s="1">
        <v>0</v>
      </c>
      <c r="AJ565" s="1">
        <v>0</v>
      </c>
      <c r="AK565" s="1">
        <v>0</v>
      </c>
      <c r="AL565" s="1">
        <f t="shared" si="41"/>
        <v>23379.619999999995</v>
      </c>
      <c r="AM565" s="1"/>
      <c r="AN565" s="1"/>
      <c r="AO565" s="1">
        <f t="shared" si="38"/>
        <v>0</v>
      </c>
      <c r="AP565" s="1">
        <f t="shared" si="39"/>
        <v>579000</v>
      </c>
      <c r="AQ565" s="1">
        <f t="shared" si="37"/>
        <v>23379.619999999995</v>
      </c>
    </row>
    <row r="566" spans="1:43" x14ac:dyDescent="0.35">
      <c r="A566" t="s">
        <v>235</v>
      </c>
      <c r="B566" t="s">
        <v>240</v>
      </c>
      <c r="C566" t="s">
        <v>40</v>
      </c>
      <c r="D566" t="s">
        <v>140</v>
      </c>
      <c r="E566">
        <v>2</v>
      </c>
      <c r="F566" t="s">
        <v>105</v>
      </c>
      <c r="G566">
        <v>2.7</v>
      </c>
      <c r="H566" t="s">
        <v>160</v>
      </c>
      <c r="I566" t="s">
        <v>161</v>
      </c>
      <c r="J566" t="s">
        <v>160</v>
      </c>
      <c r="K566" t="s">
        <v>162</v>
      </c>
      <c r="L566" t="s">
        <v>163</v>
      </c>
      <c r="M566" t="s">
        <v>164</v>
      </c>
      <c r="N566" t="s">
        <v>166</v>
      </c>
      <c r="O566">
        <v>0</v>
      </c>
      <c r="P566" t="s">
        <v>167</v>
      </c>
      <c r="Q566">
        <v>36</v>
      </c>
      <c r="R566" t="s">
        <v>497</v>
      </c>
      <c r="S566" t="s">
        <v>496</v>
      </c>
      <c r="T566" t="s">
        <v>498</v>
      </c>
      <c r="U566">
        <v>5000</v>
      </c>
      <c r="V566" t="s">
        <v>142</v>
      </c>
      <c r="W566">
        <v>5600</v>
      </c>
      <c r="X566" t="s">
        <v>312</v>
      </c>
      <c r="Y566">
        <v>5610</v>
      </c>
      <c r="Z566" t="s">
        <v>142</v>
      </c>
      <c r="AA566">
        <v>5611</v>
      </c>
      <c r="AB566" t="s">
        <v>313</v>
      </c>
      <c r="AC566">
        <v>0</v>
      </c>
      <c r="AD566" t="s">
        <v>53</v>
      </c>
      <c r="AE566" s="1">
        <v>19000</v>
      </c>
      <c r="AF566" s="1">
        <v>0</v>
      </c>
      <c r="AG566" s="1">
        <v>16486.41</v>
      </c>
      <c r="AH566" s="1">
        <v>12687.5</v>
      </c>
      <c r="AI566" s="1">
        <v>0</v>
      </c>
      <c r="AJ566" s="1">
        <v>0</v>
      </c>
      <c r="AK566" s="1">
        <v>0</v>
      </c>
      <c r="AL566" s="1">
        <f t="shared" si="41"/>
        <v>2513.59</v>
      </c>
      <c r="AM566" s="1"/>
      <c r="AN566" s="1"/>
      <c r="AO566" s="1">
        <f t="shared" si="38"/>
        <v>0</v>
      </c>
      <c r="AP566" s="1">
        <f t="shared" si="39"/>
        <v>19000</v>
      </c>
      <c r="AQ566" s="1">
        <f t="shared" si="37"/>
        <v>2513.59</v>
      </c>
    </row>
    <row r="567" spans="1:43" x14ac:dyDescent="0.35">
      <c r="A567" t="s">
        <v>235</v>
      </c>
      <c r="B567" t="s">
        <v>240</v>
      </c>
      <c r="C567" t="s">
        <v>40</v>
      </c>
      <c r="D567" t="s">
        <v>140</v>
      </c>
      <c r="E567">
        <v>1</v>
      </c>
      <c r="F567" t="s">
        <v>41</v>
      </c>
      <c r="G567">
        <v>1.3</v>
      </c>
      <c r="H567" t="s">
        <v>42</v>
      </c>
      <c r="I567" t="s">
        <v>43</v>
      </c>
      <c r="J567" t="s">
        <v>44</v>
      </c>
      <c r="K567" t="s">
        <v>68</v>
      </c>
      <c r="L567" t="s">
        <v>69</v>
      </c>
      <c r="M567" t="s">
        <v>119</v>
      </c>
      <c r="N567" t="s">
        <v>121</v>
      </c>
      <c r="O567">
        <v>2</v>
      </c>
      <c r="P567" t="s">
        <v>122</v>
      </c>
      <c r="Q567">
        <v>28</v>
      </c>
      <c r="R567" t="s">
        <v>375</v>
      </c>
      <c r="S567" t="s">
        <v>373</v>
      </c>
      <c r="T567" t="s">
        <v>376</v>
      </c>
      <c r="U567">
        <v>5000</v>
      </c>
      <c r="V567" t="s">
        <v>142</v>
      </c>
      <c r="W567">
        <v>5600</v>
      </c>
      <c r="X567" t="s">
        <v>312</v>
      </c>
      <c r="Y567">
        <v>5620</v>
      </c>
      <c r="Z567" t="s">
        <v>142</v>
      </c>
      <c r="AA567">
        <v>5621</v>
      </c>
      <c r="AB567" t="s">
        <v>374</v>
      </c>
      <c r="AC567">
        <v>0</v>
      </c>
      <c r="AD567" t="s">
        <v>53</v>
      </c>
      <c r="AE567" s="1">
        <v>200000</v>
      </c>
      <c r="AF567" s="1">
        <v>200000</v>
      </c>
      <c r="AG567" s="1">
        <v>192143.93</v>
      </c>
      <c r="AH567" s="1">
        <v>192143.93</v>
      </c>
      <c r="AI567" s="1">
        <v>0</v>
      </c>
      <c r="AJ567" s="1">
        <v>0</v>
      </c>
      <c r="AK567" s="1">
        <v>0</v>
      </c>
      <c r="AL567" s="1">
        <f t="shared" si="41"/>
        <v>7856.070000000007</v>
      </c>
      <c r="AM567" s="1"/>
      <c r="AN567" s="1"/>
      <c r="AO567" s="1">
        <f t="shared" si="38"/>
        <v>0</v>
      </c>
      <c r="AP567" s="1">
        <f t="shared" si="39"/>
        <v>200000</v>
      </c>
      <c r="AQ567" s="1">
        <f t="shared" si="37"/>
        <v>7856.070000000007</v>
      </c>
    </row>
    <row r="568" spans="1:43" x14ac:dyDescent="0.35">
      <c r="A568" t="s">
        <v>235</v>
      </c>
      <c r="B568" t="s">
        <v>240</v>
      </c>
      <c r="C568" t="s">
        <v>40</v>
      </c>
      <c r="D568" t="s">
        <v>140</v>
      </c>
      <c r="E568">
        <v>1</v>
      </c>
      <c r="F568" t="s">
        <v>41</v>
      </c>
      <c r="G568">
        <v>1.3</v>
      </c>
      <c r="H568" t="s">
        <v>42</v>
      </c>
      <c r="I568" t="s">
        <v>43</v>
      </c>
      <c r="J568" t="s">
        <v>44</v>
      </c>
      <c r="K568" t="s">
        <v>68</v>
      </c>
      <c r="L568" t="s">
        <v>69</v>
      </c>
      <c r="M568" t="s">
        <v>70</v>
      </c>
      <c r="N568" t="s">
        <v>76</v>
      </c>
      <c r="O568">
        <v>5</v>
      </c>
      <c r="P568" t="s">
        <v>56</v>
      </c>
      <c r="Q568">
        <v>9</v>
      </c>
      <c r="R568" t="s">
        <v>146</v>
      </c>
      <c r="S568" t="s">
        <v>71</v>
      </c>
      <c r="T568" t="s">
        <v>77</v>
      </c>
      <c r="U568">
        <v>5000</v>
      </c>
      <c r="V568" t="s">
        <v>142</v>
      </c>
      <c r="W568">
        <v>5600</v>
      </c>
      <c r="X568" t="s">
        <v>312</v>
      </c>
      <c r="Y568">
        <v>5640</v>
      </c>
      <c r="Z568" t="s">
        <v>142</v>
      </c>
      <c r="AA568">
        <v>5641</v>
      </c>
      <c r="AB568" t="s">
        <v>314</v>
      </c>
      <c r="AC568">
        <v>0</v>
      </c>
      <c r="AD568" t="s">
        <v>53</v>
      </c>
      <c r="AE568" s="1">
        <v>250000</v>
      </c>
      <c r="AF568" s="1">
        <v>150000</v>
      </c>
      <c r="AG568" s="1">
        <v>248148.34</v>
      </c>
      <c r="AH568" s="1">
        <v>248148.34</v>
      </c>
      <c r="AI568" s="1">
        <v>0</v>
      </c>
      <c r="AJ568" s="1">
        <v>0</v>
      </c>
      <c r="AK568" s="1">
        <v>0</v>
      </c>
      <c r="AL568" s="1">
        <f t="shared" si="41"/>
        <v>1851.6600000000035</v>
      </c>
      <c r="AM568" s="1"/>
      <c r="AN568" s="1"/>
      <c r="AO568" s="1">
        <f t="shared" si="38"/>
        <v>0</v>
      </c>
      <c r="AP568" s="1">
        <f t="shared" si="39"/>
        <v>250000</v>
      </c>
      <c r="AQ568" s="1">
        <f t="shared" si="37"/>
        <v>1851.6600000000035</v>
      </c>
    </row>
    <row r="569" spans="1:43" x14ac:dyDescent="0.35">
      <c r="A569" t="s">
        <v>235</v>
      </c>
      <c r="B569" t="s">
        <v>240</v>
      </c>
      <c r="C569" t="s">
        <v>40</v>
      </c>
      <c r="D569" t="s">
        <v>140</v>
      </c>
      <c r="E569">
        <v>2</v>
      </c>
      <c r="F569" t="s">
        <v>105</v>
      </c>
      <c r="G569">
        <v>2.2999999999999998</v>
      </c>
      <c r="H569" t="s">
        <v>420</v>
      </c>
      <c r="I569" t="s">
        <v>421</v>
      </c>
      <c r="J569" t="s">
        <v>422</v>
      </c>
      <c r="K569" t="s">
        <v>68</v>
      </c>
      <c r="L569" t="s">
        <v>69</v>
      </c>
      <c r="M569" t="s">
        <v>199</v>
      </c>
      <c r="N569" t="s">
        <v>202</v>
      </c>
      <c r="O569">
        <v>2</v>
      </c>
      <c r="P569" t="s">
        <v>122</v>
      </c>
      <c r="Q569">
        <v>24</v>
      </c>
      <c r="R569" t="s">
        <v>424</v>
      </c>
      <c r="S569" t="s">
        <v>423</v>
      </c>
      <c r="T569" t="s">
        <v>425</v>
      </c>
      <c r="U569">
        <v>5000</v>
      </c>
      <c r="V569" t="s">
        <v>142</v>
      </c>
      <c r="W569">
        <v>5600</v>
      </c>
      <c r="X569" t="s">
        <v>312</v>
      </c>
      <c r="Y569">
        <v>5640</v>
      </c>
      <c r="Z569" t="s">
        <v>142</v>
      </c>
      <c r="AA569">
        <v>5641</v>
      </c>
      <c r="AB569" t="s">
        <v>314</v>
      </c>
      <c r="AC569">
        <v>0</v>
      </c>
      <c r="AD569" t="s">
        <v>53</v>
      </c>
      <c r="AE569" s="1">
        <v>300000</v>
      </c>
      <c r="AF569" s="1">
        <v>100000</v>
      </c>
      <c r="AG569" s="1">
        <v>0</v>
      </c>
      <c r="AH569" s="1">
        <v>0</v>
      </c>
      <c r="AI569" s="1">
        <v>0</v>
      </c>
      <c r="AJ569" s="1">
        <v>0</v>
      </c>
      <c r="AK569" s="1">
        <v>0</v>
      </c>
      <c r="AL569" s="1">
        <f t="shared" si="41"/>
        <v>300000</v>
      </c>
      <c r="AM569" s="1"/>
      <c r="AN569" s="1"/>
      <c r="AO569" s="1">
        <f t="shared" si="38"/>
        <v>0</v>
      </c>
      <c r="AP569" s="1">
        <f t="shared" si="39"/>
        <v>300000</v>
      </c>
      <c r="AQ569" s="1">
        <f t="shared" si="37"/>
        <v>300000</v>
      </c>
    </row>
    <row r="570" spans="1:43" x14ac:dyDescent="0.35">
      <c r="A570" t="s">
        <v>235</v>
      </c>
      <c r="B570" t="s">
        <v>240</v>
      </c>
      <c r="C570" t="s">
        <v>40</v>
      </c>
      <c r="D570" t="s">
        <v>140</v>
      </c>
      <c r="E570">
        <v>3</v>
      </c>
      <c r="F570" t="s">
        <v>174</v>
      </c>
      <c r="G570">
        <v>3.8</v>
      </c>
      <c r="H570" t="s">
        <v>175</v>
      </c>
      <c r="I570" t="s">
        <v>176</v>
      </c>
      <c r="J570" t="s">
        <v>177</v>
      </c>
      <c r="K570" t="s">
        <v>68</v>
      </c>
      <c r="L570" t="s">
        <v>69</v>
      </c>
      <c r="M570" t="s">
        <v>178</v>
      </c>
      <c r="N570" t="s">
        <v>181</v>
      </c>
      <c r="O570">
        <v>5</v>
      </c>
      <c r="P570" t="s">
        <v>56</v>
      </c>
      <c r="Q570">
        <v>56</v>
      </c>
      <c r="R570" t="s">
        <v>223</v>
      </c>
      <c r="S570" t="s">
        <v>179</v>
      </c>
      <c r="T570" t="s">
        <v>183</v>
      </c>
      <c r="U570">
        <v>5000</v>
      </c>
      <c r="V570" t="s">
        <v>142</v>
      </c>
      <c r="W570">
        <v>5600</v>
      </c>
      <c r="X570" t="s">
        <v>312</v>
      </c>
      <c r="Y570">
        <v>5650</v>
      </c>
      <c r="Z570" t="s">
        <v>142</v>
      </c>
      <c r="AA570">
        <v>5651</v>
      </c>
      <c r="AB570" t="s">
        <v>585</v>
      </c>
      <c r="AC570">
        <v>0</v>
      </c>
      <c r="AD570" t="s">
        <v>53</v>
      </c>
      <c r="AE570" s="1">
        <v>1394101.07</v>
      </c>
      <c r="AF570" s="1">
        <v>112250.88</v>
      </c>
      <c r="AG570" s="1">
        <v>1387302</v>
      </c>
      <c r="AH570" s="1">
        <v>0</v>
      </c>
      <c r="AI570" s="1">
        <v>0</v>
      </c>
      <c r="AJ570" s="1">
        <v>0</v>
      </c>
      <c r="AK570" s="1">
        <v>0</v>
      </c>
      <c r="AL570" s="1">
        <f t="shared" si="41"/>
        <v>6799.0700000000652</v>
      </c>
      <c r="AM570" s="1">
        <v>355000</v>
      </c>
      <c r="AN570" s="1">
        <v>0</v>
      </c>
      <c r="AO570" s="1">
        <f t="shared" si="38"/>
        <v>355000</v>
      </c>
      <c r="AP570" s="1">
        <f t="shared" si="39"/>
        <v>1749101.07</v>
      </c>
      <c r="AQ570" s="1">
        <f t="shared" si="37"/>
        <v>361799.07000000007</v>
      </c>
    </row>
    <row r="571" spans="1:43" x14ac:dyDescent="0.35">
      <c r="A571" t="s">
        <v>235</v>
      </c>
      <c r="B571" t="s">
        <v>240</v>
      </c>
      <c r="C571" t="s">
        <v>40</v>
      </c>
      <c r="D571" t="s">
        <v>140</v>
      </c>
      <c r="E571">
        <v>2</v>
      </c>
      <c r="F571" t="s">
        <v>105</v>
      </c>
      <c r="G571">
        <v>2.2999999999999998</v>
      </c>
      <c r="H571" t="s">
        <v>420</v>
      </c>
      <c r="I571" t="s">
        <v>421</v>
      </c>
      <c r="J571" t="s">
        <v>422</v>
      </c>
      <c r="K571" t="s">
        <v>68</v>
      </c>
      <c r="L571" t="s">
        <v>69</v>
      </c>
      <c r="M571" t="s">
        <v>199</v>
      </c>
      <c r="N571" t="s">
        <v>202</v>
      </c>
      <c r="O571">
        <v>2</v>
      </c>
      <c r="P571" t="s">
        <v>122</v>
      </c>
      <c r="Q571">
        <v>24</v>
      </c>
      <c r="R571" t="s">
        <v>424</v>
      </c>
      <c r="S571" t="s">
        <v>423</v>
      </c>
      <c r="T571" t="s">
        <v>425</v>
      </c>
      <c r="U571">
        <v>5000</v>
      </c>
      <c r="V571" t="s">
        <v>142</v>
      </c>
      <c r="W571">
        <v>5600</v>
      </c>
      <c r="X571" t="s">
        <v>312</v>
      </c>
      <c r="Y571">
        <v>5660</v>
      </c>
      <c r="Z571" t="s">
        <v>142</v>
      </c>
      <c r="AA571">
        <v>5661</v>
      </c>
      <c r="AB571" t="s">
        <v>426</v>
      </c>
      <c r="AC571">
        <v>0</v>
      </c>
      <c r="AD571" t="s">
        <v>53</v>
      </c>
      <c r="AE571" s="1">
        <v>500000</v>
      </c>
      <c r="AF571" s="1">
        <v>500000</v>
      </c>
      <c r="AG571" s="1">
        <v>499944.75</v>
      </c>
      <c r="AH571" s="1">
        <v>499944.75</v>
      </c>
      <c r="AI571" s="1">
        <v>499944.75</v>
      </c>
      <c r="AJ571" s="1">
        <v>0</v>
      </c>
      <c r="AK571" s="1">
        <v>0</v>
      </c>
      <c r="AL571" s="1">
        <f t="shared" si="41"/>
        <v>55.25</v>
      </c>
      <c r="AM571" s="1"/>
      <c r="AN571" s="1"/>
      <c r="AO571" s="1">
        <f t="shared" si="38"/>
        <v>0</v>
      </c>
      <c r="AP571" s="1">
        <f t="shared" si="39"/>
        <v>500000</v>
      </c>
      <c r="AQ571" s="1">
        <f t="shared" si="37"/>
        <v>55.25</v>
      </c>
    </row>
    <row r="572" spans="1:43" x14ac:dyDescent="0.35">
      <c r="A572" t="s">
        <v>235</v>
      </c>
      <c r="B572" t="s">
        <v>240</v>
      </c>
      <c r="C572" t="s">
        <v>40</v>
      </c>
      <c r="D572" t="s">
        <v>140</v>
      </c>
      <c r="E572">
        <v>3</v>
      </c>
      <c r="F572" t="s">
        <v>174</v>
      </c>
      <c r="G572">
        <v>3.8</v>
      </c>
      <c r="H572" t="s">
        <v>175</v>
      </c>
      <c r="I572" t="s">
        <v>176</v>
      </c>
      <c r="J572" t="s">
        <v>177</v>
      </c>
      <c r="K572" t="s">
        <v>68</v>
      </c>
      <c r="L572" t="s">
        <v>69</v>
      </c>
      <c r="M572" t="s">
        <v>178</v>
      </c>
      <c r="N572" t="s">
        <v>181</v>
      </c>
      <c r="O572">
        <v>5</v>
      </c>
      <c r="P572" t="s">
        <v>56</v>
      </c>
      <c r="Q572">
        <v>56</v>
      </c>
      <c r="R572" t="s">
        <v>223</v>
      </c>
      <c r="S572" t="s">
        <v>179</v>
      </c>
      <c r="T572" t="s">
        <v>183</v>
      </c>
      <c r="U572">
        <v>5000</v>
      </c>
      <c r="V572" t="s">
        <v>142</v>
      </c>
      <c r="W572">
        <v>5600</v>
      </c>
      <c r="X572" t="s">
        <v>312</v>
      </c>
      <c r="Y572">
        <v>5660</v>
      </c>
      <c r="Z572" t="s">
        <v>142</v>
      </c>
      <c r="AA572">
        <v>5661</v>
      </c>
      <c r="AB572" t="s">
        <v>426</v>
      </c>
      <c r="AC572">
        <v>0</v>
      </c>
      <c r="AD572" t="s">
        <v>53</v>
      </c>
      <c r="AE572" s="1">
        <v>0</v>
      </c>
      <c r="AF572" s="1">
        <v>0</v>
      </c>
      <c r="AG572" s="1">
        <v>0</v>
      </c>
      <c r="AH572" s="1">
        <v>0</v>
      </c>
      <c r="AI572" s="1">
        <v>0</v>
      </c>
      <c r="AJ572" s="1">
        <v>0</v>
      </c>
      <c r="AK572" s="1">
        <v>0</v>
      </c>
      <c r="AL572" s="1">
        <f t="shared" si="41"/>
        <v>0</v>
      </c>
      <c r="AM572" s="1">
        <v>485000</v>
      </c>
      <c r="AN572" s="1">
        <v>0</v>
      </c>
      <c r="AO572" s="1">
        <f t="shared" si="38"/>
        <v>485000</v>
      </c>
      <c r="AP572" s="1">
        <f t="shared" si="39"/>
        <v>485000</v>
      </c>
      <c r="AQ572" s="1">
        <f t="shared" si="37"/>
        <v>485000</v>
      </c>
    </row>
    <row r="573" spans="1:43" x14ac:dyDescent="0.35">
      <c r="A573" t="s">
        <v>235</v>
      </c>
      <c r="B573" t="s">
        <v>240</v>
      </c>
      <c r="C573" t="s">
        <v>40</v>
      </c>
      <c r="D573" t="s">
        <v>49</v>
      </c>
      <c r="E573">
        <v>3</v>
      </c>
      <c r="F573" t="s">
        <v>174</v>
      </c>
      <c r="G573">
        <v>3.8</v>
      </c>
      <c r="H573" t="s">
        <v>175</v>
      </c>
      <c r="I573" t="s">
        <v>176</v>
      </c>
      <c r="J573" t="s">
        <v>177</v>
      </c>
      <c r="K573" t="s">
        <v>68</v>
      </c>
      <c r="L573" t="s">
        <v>69</v>
      </c>
      <c r="M573" t="s">
        <v>178</v>
      </c>
      <c r="N573" t="s">
        <v>181</v>
      </c>
      <c r="O573">
        <v>5</v>
      </c>
      <c r="P573" t="s">
        <v>56</v>
      </c>
      <c r="Q573">
        <v>56</v>
      </c>
      <c r="R573" t="s">
        <v>223</v>
      </c>
      <c r="S573" t="s">
        <v>179</v>
      </c>
      <c r="T573" t="s">
        <v>183</v>
      </c>
      <c r="U573">
        <v>5000</v>
      </c>
      <c r="V573" t="s">
        <v>142</v>
      </c>
      <c r="W573">
        <v>5600</v>
      </c>
      <c r="X573" t="s">
        <v>312</v>
      </c>
      <c r="Y573">
        <v>5660</v>
      </c>
      <c r="Z573" t="s">
        <v>587</v>
      </c>
      <c r="AA573">
        <v>5662</v>
      </c>
      <c r="AB573" t="s">
        <v>588</v>
      </c>
      <c r="AC573">
        <v>0</v>
      </c>
      <c r="AD573" t="s">
        <v>53</v>
      </c>
      <c r="AE573" s="1">
        <v>0</v>
      </c>
      <c r="AF573" s="1">
        <v>0</v>
      </c>
      <c r="AG573" s="1">
        <v>0</v>
      </c>
      <c r="AH573" s="1">
        <v>0</v>
      </c>
      <c r="AI573" s="1">
        <v>0</v>
      </c>
      <c r="AJ573" s="1">
        <v>0</v>
      </c>
      <c r="AK573" s="1">
        <v>0</v>
      </c>
      <c r="AL573" s="1">
        <f t="shared" si="41"/>
        <v>0</v>
      </c>
      <c r="AM573" s="1"/>
      <c r="AN573" s="1"/>
      <c r="AO573" s="1">
        <f t="shared" si="38"/>
        <v>0</v>
      </c>
      <c r="AP573" s="1">
        <f t="shared" si="39"/>
        <v>0</v>
      </c>
      <c r="AQ573" s="1">
        <f t="shared" si="37"/>
        <v>0</v>
      </c>
    </row>
    <row r="574" spans="1:43" x14ac:dyDescent="0.35">
      <c r="A574" t="s">
        <v>235</v>
      </c>
      <c r="B574" t="s">
        <v>240</v>
      </c>
      <c r="C574" t="s">
        <v>40</v>
      </c>
      <c r="D574" t="s">
        <v>140</v>
      </c>
      <c r="E574">
        <v>1</v>
      </c>
      <c r="F574" t="s">
        <v>41</v>
      </c>
      <c r="G574">
        <v>1.3</v>
      </c>
      <c r="H574" t="s">
        <v>42</v>
      </c>
      <c r="I574" t="s">
        <v>43</v>
      </c>
      <c r="J574" t="s">
        <v>44</v>
      </c>
      <c r="K574" t="s">
        <v>68</v>
      </c>
      <c r="L574" t="s">
        <v>69</v>
      </c>
      <c r="M574" t="s">
        <v>119</v>
      </c>
      <c r="N574" t="s">
        <v>121</v>
      </c>
      <c r="O574">
        <v>2</v>
      </c>
      <c r="P574" t="s">
        <v>122</v>
      </c>
      <c r="Q574">
        <v>25</v>
      </c>
      <c r="R574" t="s">
        <v>368</v>
      </c>
      <c r="S574" t="s">
        <v>367</v>
      </c>
      <c r="T574" t="s">
        <v>369</v>
      </c>
      <c r="U574">
        <v>5000</v>
      </c>
      <c r="V574" t="s">
        <v>142</v>
      </c>
      <c r="W574">
        <v>5600</v>
      </c>
      <c r="X574" t="s">
        <v>312</v>
      </c>
      <c r="Y574">
        <v>5670</v>
      </c>
      <c r="Z574" t="s">
        <v>142</v>
      </c>
      <c r="AA574">
        <v>5671</v>
      </c>
      <c r="AB574" t="s">
        <v>370</v>
      </c>
      <c r="AC574">
        <v>0</v>
      </c>
      <c r="AD574" t="s">
        <v>53</v>
      </c>
      <c r="AE574" s="1">
        <v>4617000</v>
      </c>
      <c r="AF574" s="1">
        <v>2300000</v>
      </c>
      <c r="AG574" s="1">
        <v>2939290</v>
      </c>
      <c r="AH574" s="1">
        <v>2939290</v>
      </c>
      <c r="AI574" s="1">
        <v>2939290</v>
      </c>
      <c r="AJ574" s="1">
        <v>0</v>
      </c>
      <c r="AK574" s="1">
        <v>0</v>
      </c>
      <c r="AL574" s="1">
        <f t="shared" si="41"/>
        <v>1677710</v>
      </c>
      <c r="AM574" s="1">
        <v>0</v>
      </c>
      <c r="AN574" s="1">
        <v>1360756.42</v>
      </c>
      <c r="AO574" s="1">
        <f t="shared" si="38"/>
        <v>-1360756.42</v>
      </c>
      <c r="AP574" s="1">
        <f t="shared" si="39"/>
        <v>3256243.58</v>
      </c>
      <c r="AQ574" s="1">
        <f t="shared" si="37"/>
        <v>316953.58000000007</v>
      </c>
    </row>
    <row r="575" spans="1:43" x14ac:dyDescent="0.35">
      <c r="A575" t="s">
        <v>235</v>
      </c>
      <c r="B575" t="s">
        <v>240</v>
      </c>
      <c r="C575" t="s">
        <v>40</v>
      </c>
      <c r="D575" t="s">
        <v>140</v>
      </c>
      <c r="E575">
        <v>2</v>
      </c>
      <c r="F575" t="s">
        <v>105</v>
      </c>
      <c r="G575">
        <v>2.5</v>
      </c>
      <c r="H575" t="s">
        <v>448</v>
      </c>
      <c r="I575" t="s">
        <v>449</v>
      </c>
      <c r="J575" t="s">
        <v>450</v>
      </c>
      <c r="K575" t="s">
        <v>451</v>
      </c>
      <c r="L575" t="s">
        <v>452</v>
      </c>
      <c r="M575" t="s">
        <v>164</v>
      </c>
      <c r="N575" t="s">
        <v>166</v>
      </c>
      <c r="O575">
        <v>0</v>
      </c>
      <c r="P575" t="s">
        <v>167</v>
      </c>
      <c r="Q575">
        <v>40</v>
      </c>
      <c r="R575" t="s">
        <v>454</v>
      </c>
      <c r="S575" t="s">
        <v>453</v>
      </c>
      <c r="T575" t="s">
        <v>455</v>
      </c>
      <c r="U575">
        <v>5000</v>
      </c>
      <c r="V575" t="s">
        <v>142</v>
      </c>
      <c r="W575">
        <v>5600</v>
      </c>
      <c r="X575" t="s">
        <v>312</v>
      </c>
      <c r="Y575">
        <v>5670</v>
      </c>
      <c r="Z575" t="s">
        <v>142</v>
      </c>
      <c r="AA575">
        <v>5671</v>
      </c>
      <c r="AB575" t="s">
        <v>370</v>
      </c>
      <c r="AC575">
        <v>0</v>
      </c>
      <c r="AD575" t="s">
        <v>53</v>
      </c>
      <c r="AE575" s="1">
        <v>200000</v>
      </c>
      <c r="AF575" s="1">
        <v>500000</v>
      </c>
      <c r="AG575" s="1">
        <v>185343</v>
      </c>
      <c r="AH575" s="1">
        <v>0</v>
      </c>
      <c r="AI575" s="1">
        <v>0</v>
      </c>
      <c r="AJ575" s="1">
        <v>0</v>
      </c>
      <c r="AK575" s="1">
        <v>0</v>
      </c>
      <c r="AL575" s="1">
        <f t="shared" si="41"/>
        <v>14657</v>
      </c>
      <c r="AM575" s="1"/>
      <c r="AN575" s="1"/>
      <c r="AO575" s="1">
        <f t="shared" si="38"/>
        <v>0</v>
      </c>
      <c r="AP575" s="1">
        <f t="shared" si="39"/>
        <v>200000</v>
      </c>
      <c r="AQ575" s="1">
        <f t="shared" si="37"/>
        <v>14657</v>
      </c>
    </row>
    <row r="576" spans="1:43" x14ac:dyDescent="0.35">
      <c r="A576" t="s">
        <v>235</v>
      </c>
      <c r="B576" t="s">
        <v>240</v>
      </c>
      <c r="C576" t="s">
        <v>40</v>
      </c>
      <c r="D576" t="s">
        <v>140</v>
      </c>
      <c r="E576">
        <v>2</v>
      </c>
      <c r="F576" t="s">
        <v>105</v>
      </c>
      <c r="G576">
        <v>2.7</v>
      </c>
      <c r="H576" t="s">
        <v>160</v>
      </c>
      <c r="I576" t="s">
        <v>161</v>
      </c>
      <c r="J576" t="s">
        <v>160</v>
      </c>
      <c r="K576" t="s">
        <v>451</v>
      </c>
      <c r="L576" t="s">
        <v>452</v>
      </c>
      <c r="M576" t="s">
        <v>164</v>
      </c>
      <c r="N576" t="s">
        <v>166</v>
      </c>
      <c r="O576">
        <v>0</v>
      </c>
      <c r="P576" t="s">
        <v>167</v>
      </c>
      <c r="Q576">
        <v>41</v>
      </c>
      <c r="R576" t="s">
        <v>486</v>
      </c>
      <c r="S576" t="s">
        <v>453</v>
      </c>
      <c r="T576" t="s">
        <v>455</v>
      </c>
      <c r="U576">
        <v>5000</v>
      </c>
      <c r="V576" t="s">
        <v>142</v>
      </c>
      <c r="W576">
        <v>5600</v>
      </c>
      <c r="X576" t="s">
        <v>312</v>
      </c>
      <c r="Y576">
        <v>5670</v>
      </c>
      <c r="Z576" t="s">
        <v>142</v>
      </c>
      <c r="AA576">
        <v>5671</v>
      </c>
      <c r="AB576" t="s">
        <v>370</v>
      </c>
      <c r="AC576">
        <v>0</v>
      </c>
      <c r="AD576" t="s">
        <v>53</v>
      </c>
      <c r="AE576" s="1">
        <v>322100</v>
      </c>
      <c r="AF576" s="1">
        <v>0</v>
      </c>
      <c r="AG576" s="1">
        <v>0</v>
      </c>
      <c r="AH576" s="1">
        <v>0</v>
      </c>
      <c r="AI576" s="1">
        <v>0</v>
      </c>
      <c r="AJ576" s="1">
        <v>0</v>
      </c>
      <c r="AK576" s="1">
        <v>0</v>
      </c>
      <c r="AL576" s="1">
        <f t="shared" si="41"/>
        <v>322100</v>
      </c>
      <c r="AM576" s="1"/>
      <c r="AN576" s="1"/>
      <c r="AO576" s="1">
        <f t="shared" si="38"/>
        <v>0</v>
      </c>
      <c r="AP576" s="1">
        <f t="shared" si="39"/>
        <v>322100</v>
      </c>
      <c r="AQ576" s="1">
        <f t="shared" si="37"/>
        <v>322100</v>
      </c>
    </row>
    <row r="577" spans="1:43" x14ac:dyDescent="0.35">
      <c r="A577" t="s">
        <v>235</v>
      </c>
      <c r="B577" t="s">
        <v>240</v>
      </c>
      <c r="C577" t="s">
        <v>40</v>
      </c>
      <c r="D577" t="s">
        <v>140</v>
      </c>
      <c r="E577">
        <v>2</v>
      </c>
      <c r="F577" t="s">
        <v>105</v>
      </c>
      <c r="G577">
        <v>2.7</v>
      </c>
      <c r="H577" t="s">
        <v>160</v>
      </c>
      <c r="I577" t="s">
        <v>161</v>
      </c>
      <c r="J577" t="s">
        <v>160</v>
      </c>
      <c r="K577" t="s">
        <v>162</v>
      </c>
      <c r="L577" t="s">
        <v>163</v>
      </c>
      <c r="M577" t="s">
        <v>164</v>
      </c>
      <c r="N577" t="s">
        <v>166</v>
      </c>
      <c r="O577">
        <v>0</v>
      </c>
      <c r="P577" t="s">
        <v>167</v>
      </c>
      <c r="Q577">
        <v>36</v>
      </c>
      <c r="R577" t="s">
        <v>497</v>
      </c>
      <c r="S577" t="s">
        <v>496</v>
      </c>
      <c r="T577" t="s">
        <v>498</v>
      </c>
      <c r="U577">
        <v>5000</v>
      </c>
      <c r="V577" t="s">
        <v>142</v>
      </c>
      <c r="W577">
        <v>5600</v>
      </c>
      <c r="X577" t="s">
        <v>312</v>
      </c>
      <c r="Y577">
        <v>5670</v>
      </c>
      <c r="Z577" t="s">
        <v>142</v>
      </c>
      <c r="AA577">
        <v>5671</v>
      </c>
      <c r="AB577" t="s">
        <v>370</v>
      </c>
      <c r="AC577">
        <v>0</v>
      </c>
      <c r="AD577" t="s">
        <v>53</v>
      </c>
      <c r="AE577" s="1">
        <v>31000</v>
      </c>
      <c r="AF577" s="1">
        <v>50000</v>
      </c>
      <c r="AG577" s="1">
        <v>24766.51</v>
      </c>
      <c r="AH577" s="1">
        <v>24766.51</v>
      </c>
      <c r="AI577" s="1">
        <v>15974.99</v>
      </c>
      <c r="AJ577" s="1">
        <v>15974.99</v>
      </c>
      <c r="AK577" s="1">
        <v>15974.99</v>
      </c>
      <c r="AL577" s="1">
        <f t="shared" si="41"/>
        <v>6233.4900000000016</v>
      </c>
      <c r="AM577" s="1"/>
      <c r="AN577" s="1"/>
      <c r="AO577" s="1">
        <f t="shared" si="38"/>
        <v>0</v>
      </c>
      <c r="AP577" s="1">
        <f t="shared" si="39"/>
        <v>31000</v>
      </c>
      <c r="AQ577" s="1">
        <f t="shared" si="37"/>
        <v>6233.4900000000016</v>
      </c>
    </row>
    <row r="578" spans="1:43" x14ac:dyDescent="0.35">
      <c r="A578" t="s">
        <v>235</v>
      </c>
      <c r="B578" t="s">
        <v>240</v>
      </c>
      <c r="C578" t="s">
        <v>40</v>
      </c>
      <c r="D578" t="s">
        <v>140</v>
      </c>
      <c r="E578">
        <v>3</v>
      </c>
      <c r="F578" t="s">
        <v>174</v>
      </c>
      <c r="G578">
        <v>3.1</v>
      </c>
      <c r="H578" t="s">
        <v>527</v>
      </c>
      <c r="I578" t="s">
        <v>528</v>
      </c>
      <c r="J578" t="s">
        <v>529</v>
      </c>
      <c r="K578" t="s">
        <v>68</v>
      </c>
      <c r="L578" t="s">
        <v>69</v>
      </c>
      <c r="M578" t="s">
        <v>530</v>
      </c>
      <c r="N578" t="s">
        <v>532</v>
      </c>
      <c r="O578">
        <v>7</v>
      </c>
      <c r="P578" t="s">
        <v>533</v>
      </c>
      <c r="Q578">
        <v>50</v>
      </c>
      <c r="R578" t="s">
        <v>534</v>
      </c>
      <c r="S578" t="s">
        <v>531</v>
      </c>
      <c r="T578" t="s">
        <v>399</v>
      </c>
      <c r="U578">
        <v>5000</v>
      </c>
      <c r="V578" t="s">
        <v>142</v>
      </c>
      <c r="W578">
        <v>5600</v>
      </c>
      <c r="X578" t="s">
        <v>312</v>
      </c>
      <c r="Y578">
        <v>5670</v>
      </c>
      <c r="Z578" t="s">
        <v>142</v>
      </c>
      <c r="AA578">
        <v>5671</v>
      </c>
      <c r="AB578" t="s">
        <v>370</v>
      </c>
      <c r="AC578">
        <v>0</v>
      </c>
      <c r="AD578" t="s">
        <v>53</v>
      </c>
      <c r="AE578" s="1">
        <v>43917</v>
      </c>
      <c r="AF578" s="1">
        <v>170000</v>
      </c>
      <c r="AG578" s="1">
        <v>43916.25</v>
      </c>
      <c r="AH578" s="1">
        <v>0</v>
      </c>
      <c r="AI578" s="1">
        <v>0</v>
      </c>
      <c r="AJ578" s="1">
        <v>0</v>
      </c>
      <c r="AK578" s="1">
        <v>0</v>
      </c>
      <c r="AL578" s="1">
        <f t="shared" si="41"/>
        <v>0.75</v>
      </c>
      <c r="AM578" s="1"/>
      <c r="AN578" s="1"/>
      <c r="AO578" s="1">
        <f t="shared" si="38"/>
        <v>0</v>
      </c>
      <c r="AP578" s="1">
        <f t="shared" si="39"/>
        <v>43917</v>
      </c>
      <c r="AQ578" s="1">
        <f t="shared" ref="AQ578:AQ619" si="42">AP578-AG578</f>
        <v>0.75</v>
      </c>
    </row>
    <row r="579" spans="1:43" x14ac:dyDescent="0.35">
      <c r="A579" t="s">
        <v>235</v>
      </c>
      <c r="B579" t="s">
        <v>240</v>
      </c>
      <c r="C579" t="s">
        <v>40</v>
      </c>
      <c r="D579" t="s">
        <v>140</v>
      </c>
      <c r="E579">
        <v>1</v>
      </c>
      <c r="F579" t="s">
        <v>41</v>
      </c>
      <c r="G579">
        <v>1.3</v>
      </c>
      <c r="H579" t="s">
        <v>42</v>
      </c>
      <c r="I579" t="s">
        <v>43</v>
      </c>
      <c r="J579" t="s">
        <v>44</v>
      </c>
      <c r="K579" t="s">
        <v>68</v>
      </c>
      <c r="L579" t="s">
        <v>69</v>
      </c>
      <c r="M579" t="s">
        <v>70</v>
      </c>
      <c r="N579" t="s">
        <v>76</v>
      </c>
      <c r="O579">
        <v>5</v>
      </c>
      <c r="P579" t="s">
        <v>56</v>
      </c>
      <c r="Q579">
        <v>9</v>
      </c>
      <c r="R579" t="s">
        <v>146</v>
      </c>
      <c r="S579" t="s">
        <v>71</v>
      </c>
      <c r="T579" t="s">
        <v>77</v>
      </c>
      <c r="U579">
        <v>5000</v>
      </c>
      <c r="V579" t="s">
        <v>142</v>
      </c>
      <c r="W579">
        <v>5600</v>
      </c>
      <c r="X579" t="s">
        <v>312</v>
      </c>
      <c r="Y579">
        <v>5690</v>
      </c>
      <c r="Z579" t="s">
        <v>142</v>
      </c>
      <c r="AA579">
        <v>5691</v>
      </c>
      <c r="AB579" t="s">
        <v>315</v>
      </c>
      <c r="AC579">
        <v>0</v>
      </c>
      <c r="AD579" t="s">
        <v>53</v>
      </c>
      <c r="AE579" s="1">
        <v>0</v>
      </c>
      <c r="AF579" s="1">
        <v>0</v>
      </c>
      <c r="AG579" s="1">
        <v>0</v>
      </c>
      <c r="AH579" s="1">
        <v>0</v>
      </c>
      <c r="AI579" s="1">
        <v>0</v>
      </c>
      <c r="AJ579" s="1">
        <v>0</v>
      </c>
      <c r="AK579" s="1">
        <v>0</v>
      </c>
      <c r="AL579" s="1">
        <f t="shared" si="41"/>
        <v>0</v>
      </c>
      <c r="AM579" s="1"/>
      <c r="AN579" s="1"/>
      <c r="AO579" s="1">
        <f t="shared" ref="AO579:AO619" si="43">AM579-AN579</f>
        <v>0</v>
      </c>
      <c r="AP579" s="1">
        <f t="shared" ref="AP579:AP619" si="44">AE579+AM579-AN579</f>
        <v>0</v>
      </c>
      <c r="AQ579" s="1">
        <f t="shared" si="42"/>
        <v>0</v>
      </c>
    </row>
    <row r="580" spans="1:43" x14ac:dyDescent="0.35">
      <c r="A580" t="s">
        <v>235</v>
      </c>
      <c r="B580" t="s">
        <v>240</v>
      </c>
      <c r="C580" t="s">
        <v>40</v>
      </c>
      <c r="D580" t="s">
        <v>140</v>
      </c>
      <c r="E580">
        <v>1</v>
      </c>
      <c r="F580" t="s">
        <v>41</v>
      </c>
      <c r="G580">
        <v>1.7</v>
      </c>
      <c r="H580" t="s">
        <v>96</v>
      </c>
      <c r="I580" t="s">
        <v>208</v>
      </c>
      <c r="J580" t="s">
        <v>209</v>
      </c>
      <c r="K580" t="s">
        <v>68</v>
      </c>
      <c r="L580" t="s">
        <v>69</v>
      </c>
      <c r="M580" t="s">
        <v>199</v>
      </c>
      <c r="N580" t="s">
        <v>202</v>
      </c>
      <c r="O580">
        <v>6</v>
      </c>
      <c r="P580" t="s">
        <v>101</v>
      </c>
      <c r="Q580">
        <v>22</v>
      </c>
      <c r="R580" t="s">
        <v>393</v>
      </c>
      <c r="S580" t="s">
        <v>210</v>
      </c>
      <c r="T580" t="s">
        <v>212</v>
      </c>
      <c r="U580">
        <v>5000</v>
      </c>
      <c r="V580" t="s">
        <v>142</v>
      </c>
      <c r="W580">
        <v>5600</v>
      </c>
      <c r="X580" t="s">
        <v>312</v>
      </c>
      <c r="Y580">
        <v>5690</v>
      </c>
      <c r="Z580" t="s">
        <v>142</v>
      </c>
      <c r="AA580">
        <v>5691</v>
      </c>
      <c r="AB580" t="s">
        <v>315</v>
      </c>
      <c r="AC580">
        <v>0</v>
      </c>
      <c r="AD580" t="s">
        <v>53</v>
      </c>
      <c r="AE580" s="1">
        <v>2000000</v>
      </c>
      <c r="AF580" s="1">
        <v>2000000</v>
      </c>
      <c r="AG580" s="1">
        <v>1983720</v>
      </c>
      <c r="AH580" s="1">
        <v>1983720</v>
      </c>
      <c r="AI580" s="1">
        <v>1983720</v>
      </c>
      <c r="AJ580" s="1">
        <v>1983720</v>
      </c>
      <c r="AK580" s="1">
        <v>1983720</v>
      </c>
      <c r="AL580" s="1">
        <f t="shared" si="41"/>
        <v>16280</v>
      </c>
      <c r="AM580" s="1"/>
      <c r="AN580" s="1"/>
      <c r="AO580" s="1">
        <f t="shared" si="43"/>
        <v>0</v>
      </c>
      <c r="AP580" s="1">
        <f t="shared" si="44"/>
        <v>2000000</v>
      </c>
      <c r="AQ580" s="1">
        <f t="shared" si="42"/>
        <v>16280</v>
      </c>
    </row>
    <row r="581" spans="1:43" x14ac:dyDescent="0.35">
      <c r="A581" t="s">
        <v>235</v>
      </c>
      <c r="B581" t="s">
        <v>240</v>
      </c>
      <c r="C581" t="s">
        <v>40</v>
      </c>
      <c r="D581" t="s">
        <v>140</v>
      </c>
      <c r="E581">
        <v>2</v>
      </c>
      <c r="F581" t="s">
        <v>105</v>
      </c>
      <c r="G581">
        <v>2.1</v>
      </c>
      <c r="H581" t="s">
        <v>213</v>
      </c>
      <c r="I581" t="s">
        <v>400</v>
      </c>
      <c r="J581" t="s">
        <v>401</v>
      </c>
      <c r="K581" t="s">
        <v>99</v>
      </c>
      <c r="L581" t="s">
        <v>100</v>
      </c>
      <c r="M581" t="s">
        <v>119</v>
      </c>
      <c r="N581" t="s">
        <v>121</v>
      </c>
      <c r="O581">
        <v>3</v>
      </c>
      <c r="P581" t="s">
        <v>403</v>
      </c>
      <c r="Q581">
        <v>30</v>
      </c>
      <c r="R581" t="s">
        <v>404</v>
      </c>
      <c r="S581" t="s">
        <v>402</v>
      </c>
      <c r="T581" t="s">
        <v>405</v>
      </c>
      <c r="U581">
        <v>5000</v>
      </c>
      <c r="V581" t="s">
        <v>142</v>
      </c>
      <c r="W581">
        <v>5600</v>
      </c>
      <c r="X581" t="s">
        <v>312</v>
      </c>
      <c r="Y581">
        <v>5690</v>
      </c>
      <c r="Z581" t="s">
        <v>142</v>
      </c>
      <c r="AA581">
        <v>5691</v>
      </c>
      <c r="AB581" t="s">
        <v>315</v>
      </c>
      <c r="AC581">
        <v>0</v>
      </c>
      <c r="AD581" t="s">
        <v>53</v>
      </c>
      <c r="AE581" s="1">
        <v>200000</v>
      </c>
      <c r="AF581" s="1">
        <v>200000</v>
      </c>
      <c r="AG581" s="1">
        <v>0</v>
      </c>
      <c r="AH581" s="1">
        <v>0</v>
      </c>
      <c r="AI581" s="1">
        <v>0</v>
      </c>
      <c r="AJ581" s="1">
        <v>0</v>
      </c>
      <c r="AK581" s="1">
        <v>0</v>
      </c>
      <c r="AL581" s="1">
        <f t="shared" si="41"/>
        <v>200000</v>
      </c>
      <c r="AM581" s="1"/>
      <c r="AN581" s="1"/>
      <c r="AO581" s="1">
        <f t="shared" si="43"/>
        <v>0</v>
      </c>
      <c r="AP581" s="1">
        <f t="shared" si="44"/>
        <v>200000</v>
      </c>
      <c r="AQ581" s="1">
        <f t="shared" si="42"/>
        <v>200000</v>
      </c>
    </row>
    <row r="582" spans="1:43" x14ac:dyDescent="0.35">
      <c r="A582" t="s">
        <v>235</v>
      </c>
      <c r="B582" t="s">
        <v>240</v>
      </c>
      <c r="C582" t="s">
        <v>40</v>
      </c>
      <c r="D582" t="s">
        <v>140</v>
      </c>
      <c r="E582">
        <v>2</v>
      </c>
      <c r="F582" t="s">
        <v>105</v>
      </c>
      <c r="G582">
        <v>2.2000000000000002</v>
      </c>
      <c r="H582" t="s">
        <v>106</v>
      </c>
      <c r="I582" t="s">
        <v>107</v>
      </c>
      <c r="J582" t="s">
        <v>108</v>
      </c>
      <c r="K582" t="s">
        <v>68</v>
      </c>
      <c r="L582" t="s">
        <v>69</v>
      </c>
      <c r="M582" t="s">
        <v>109</v>
      </c>
      <c r="N582" t="s">
        <v>113</v>
      </c>
      <c r="O582">
        <v>1</v>
      </c>
      <c r="P582" t="s">
        <v>114</v>
      </c>
      <c r="Q582">
        <v>63</v>
      </c>
      <c r="R582" t="s">
        <v>416</v>
      </c>
      <c r="S582" t="s">
        <v>414</v>
      </c>
      <c r="T582" t="s">
        <v>417</v>
      </c>
      <c r="U582">
        <v>5000</v>
      </c>
      <c r="V582" t="s">
        <v>142</v>
      </c>
      <c r="W582">
        <v>5600</v>
      </c>
      <c r="X582" t="s">
        <v>312</v>
      </c>
      <c r="Y582">
        <v>5690</v>
      </c>
      <c r="Z582" t="s">
        <v>142</v>
      </c>
      <c r="AA582">
        <v>5691</v>
      </c>
      <c r="AB582" t="s">
        <v>315</v>
      </c>
      <c r="AC582">
        <v>50</v>
      </c>
      <c r="AD582" t="s">
        <v>415</v>
      </c>
      <c r="AE582" s="1">
        <v>900000</v>
      </c>
      <c r="AF582" s="1">
        <v>0</v>
      </c>
      <c r="AG582" s="1">
        <v>706213.93</v>
      </c>
      <c r="AH582" s="1">
        <v>706213.93</v>
      </c>
      <c r="AI582" s="1">
        <v>0</v>
      </c>
      <c r="AJ582" s="1">
        <v>0</v>
      </c>
      <c r="AK582" s="1">
        <v>0</v>
      </c>
      <c r="AL582" s="1">
        <f t="shared" si="41"/>
        <v>193786.06999999995</v>
      </c>
      <c r="AM582" s="1"/>
      <c r="AN582" s="1"/>
      <c r="AO582" s="1">
        <f t="shared" si="43"/>
        <v>0</v>
      </c>
      <c r="AP582" s="1">
        <f t="shared" si="44"/>
        <v>900000</v>
      </c>
      <c r="AQ582" s="1">
        <f t="shared" si="42"/>
        <v>193786.06999999995</v>
      </c>
    </row>
    <row r="583" spans="1:43" x14ac:dyDescent="0.35">
      <c r="A583" t="s">
        <v>235</v>
      </c>
      <c r="B583" t="s">
        <v>240</v>
      </c>
      <c r="C583" t="s">
        <v>40</v>
      </c>
      <c r="D583" t="s">
        <v>140</v>
      </c>
      <c r="E583">
        <v>2</v>
      </c>
      <c r="F583" t="s">
        <v>105</v>
      </c>
      <c r="G583">
        <v>2.2000000000000002</v>
      </c>
      <c r="H583" t="s">
        <v>106</v>
      </c>
      <c r="I583" t="s">
        <v>107</v>
      </c>
      <c r="J583" t="s">
        <v>108</v>
      </c>
      <c r="K583" t="s">
        <v>68</v>
      </c>
      <c r="L583" t="s">
        <v>69</v>
      </c>
      <c r="M583" t="s">
        <v>109</v>
      </c>
      <c r="N583" t="s">
        <v>113</v>
      </c>
      <c r="O583">
        <v>1</v>
      </c>
      <c r="P583" t="s">
        <v>114</v>
      </c>
      <c r="Q583">
        <v>63</v>
      </c>
      <c r="R583" t="s">
        <v>416</v>
      </c>
      <c r="S583" t="s">
        <v>414</v>
      </c>
      <c r="T583" t="s">
        <v>417</v>
      </c>
      <c r="U583">
        <v>5000</v>
      </c>
      <c r="V583" t="s">
        <v>142</v>
      </c>
      <c r="W583">
        <v>5600</v>
      </c>
      <c r="X583" t="s">
        <v>312</v>
      </c>
      <c r="Y583">
        <v>5690</v>
      </c>
      <c r="Z583" t="s">
        <v>142</v>
      </c>
      <c r="AA583">
        <v>5691</v>
      </c>
      <c r="AB583" t="s">
        <v>315</v>
      </c>
      <c r="AC583">
        <v>56</v>
      </c>
      <c r="AD583" t="s">
        <v>301</v>
      </c>
      <c r="AE583" s="1">
        <v>0</v>
      </c>
      <c r="AF583" s="1">
        <v>0</v>
      </c>
      <c r="AG583" s="1">
        <v>0</v>
      </c>
      <c r="AH583" s="1">
        <v>0</v>
      </c>
      <c r="AI583" s="1">
        <v>0</v>
      </c>
      <c r="AJ583" s="1">
        <v>0</v>
      </c>
      <c r="AK583" s="1">
        <v>0</v>
      </c>
      <c r="AL583" s="1">
        <f t="shared" si="41"/>
        <v>0</v>
      </c>
      <c r="AM583" s="1"/>
      <c r="AN583" s="1"/>
      <c r="AO583" s="1">
        <f t="shared" si="43"/>
        <v>0</v>
      </c>
      <c r="AP583" s="1">
        <f t="shared" si="44"/>
        <v>0</v>
      </c>
      <c r="AQ583" s="1">
        <f t="shared" si="42"/>
        <v>0</v>
      </c>
    </row>
    <row r="584" spans="1:43" x14ac:dyDescent="0.35">
      <c r="A584" t="s">
        <v>235</v>
      </c>
      <c r="B584" t="s">
        <v>240</v>
      </c>
      <c r="C584" t="s">
        <v>40</v>
      </c>
      <c r="D584" t="s">
        <v>140</v>
      </c>
      <c r="E584">
        <v>2</v>
      </c>
      <c r="F584" t="s">
        <v>105</v>
      </c>
      <c r="G584">
        <v>2.2999999999999998</v>
      </c>
      <c r="H584" t="s">
        <v>420</v>
      </c>
      <c r="I584" t="s">
        <v>421</v>
      </c>
      <c r="J584" t="s">
        <v>422</v>
      </c>
      <c r="K584" t="s">
        <v>68</v>
      </c>
      <c r="L584" t="s">
        <v>69</v>
      </c>
      <c r="M584" t="s">
        <v>199</v>
      </c>
      <c r="N584" t="s">
        <v>202</v>
      </c>
      <c r="O584">
        <v>2</v>
      </c>
      <c r="P584" t="s">
        <v>122</v>
      </c>
      <c r="Q584">
        <v>24</v>
      </c>
      <c r="R584" t="s">
        <v>424</v>
      </c>
      <c r="S584" t="s">
        <v>423</v>
      </c>
      <c r="T584" t="s">
        <v>425</v>
      </c>
      <c r="U584">
        <v>5000</v>
      </c>
      <c r="V584" t="s">
        <v>142</v>
      </c>
      <c r="W584">
        <v>5600</v>
      </c>
      <c r="X584" t="s">
        <v>312</v>
      </c>
      <c r="Y584">
        <v>5690</v>
      </c>
      <c r="Z584" t="s">
        <v>142</v>
      </c>
      <c r="AA584">
        <v>5691</v>
      </c>
      <c r="AB584" t="s">
        <v>315</v>
      </c>
      <c r="AC584">
        <v>0</v>
      </c>
      <c r="AD584" t="s">
        <v>53</v>
      </c>
      <c r="AE584" s="1">
        <v>0</v>
      </c>
      <c r="AF584" s="1">
        <v>50000</v>
      </c>
      <c r="AG584" s="1">
        <v>0</v>
      </c>
      <c r="AH584" s="1">
        <v>0</v>
      </c>
      <c r="AI584" s="1">
        <v>0</v>
      </c>
      <c r="AJ584" s="1">
        <v>0</v>
      </c>
      <c r="AK584" s="1">
        <v>0</v>
      </c>
      <c r="AL584" s="1">
        <f t="shared" si="41"/>
        <v>0</v>
      </c>
      <c r="AM584" s="1"/>
      <c r="AN584" s="1"/>
      <c r="AO584" s="1">
        <f t="shared" si="43"/>
        <v>0</v>
      </c>
      <c r="AP584" s="1">
        <f t="shared" si="44"/>
        <v>0</v>
      </c>
      <c r="AQ584" s="1">
        <f t="shared" si="42"/>
        <v>0</v>
      </c>
    </row>
    <row r="585" spans="1:43" x14ac:dyDescent="0.35">
      <c r="A585" t="s">
        <v>235</v>
      </c>
      <c r="B585" t="s">
        <v>240</v>
      </c>
      <c r="C585" t="s">
        <v>40</v>
      </c>
      <c r="D585" t="s">
        <v>140</v>
      </c>
      <c r="E585">
        <v>3</v>
      </c>
      <c r="F585" t="s">
        <v>174</v>
      </c>
      <c r="G585">
        <v>3.8</v>
      </c>
      <c r="H585" t="s">
        <v>175</v>
      </c>
      <c r="I585" t="s">
        <v>176</v>
      </c>
      <c r="J585" t="s">
        <v>177</v>
      </c>
      <c r="K585" t="s">
        <v>68</v>
      </c>
      <c r="L585" t="s">
        <v>69</v>
      </c>
      <c r="M585" t="s">
        <v>178</v>
      </c>
      <c r="N585" t="s">
        <v>181</v>
      </c>
      <c r="O585">
        <v>5</v>
      </c>
      <c r="P585" t="s">
        <v>56</v>
      </c>
      <c r="Q585">
        <v>56</v>
      </c>
      <c r="R585" t="s">
        <v>223</v>
      </c>
      <c r="S585" t="s">
        <v>179</v>
      </c>
      <c r="T585" t="s">
        <v>183</v>
      </c>
      <c r="U585">
        <v>5000</v>
      </c>
      <c r="V585" t="s">
        <v>142</v>
      </c>
      <c r="W585">
        <v>5600</v>
      </c>
      <c r="X585" t="s">
        <v>312</v>
      </c>
      <c r="Y585">
        <v>5690</v>
      </c>
      <c r="Z585" t="s">
        <v>142</v>
      </c>
      <c r="AA585">
        <v>5691</v>
      </c>
      <c r="AB585" t="s">
        <v>315</v>
      </c>
      <c r="AC585">
        <v>0</v>
      </c>
      <c r="AD585" t="s">
        <v>53</v>
      </c>
      <c r="AE585" s="1">
        <v>20000000</v>
      </c>
      <c r="AF585" s="1">
        <v>250000</v>
      </c>
      <c r="AG585" s="1">
        <v>20000000</v>
      </c>
      <c r="AH585" s="1">
        <v>20000000</v>
      </c>
      <c r="AI585" s="1">
        <v>0</v>
      </c>
      <c r="AJ585" s="1">
        <v>0</v>
      </c>
      <c r="AK585" s="1">
        <v>0</v>
      </c>
      <c r="AL585" s="1">
        <f t="shared" si="41"/>
        <v>0</v>
      </c>
      <c r="AM585" s="1"/>
      <c r="AN585" s="1"/>
      <c r="AO585" s="1">
        <f t="shared" si="43"/>
        <v>0</v>
      </c>
      <c r="AP585" s="1">
        <f t="shared" si="44"/>
        <v>20000000</v>
      </c>
      <c r="AQ585" s="1">
        <f t="shared" si="42"/>
        <v>0</v>
      </c>
    </row>
    <row r="586" spans="1:43" x14ac:dyDescent="0.35">
      <c r="A586" t="s">
        <v>235</v>
      </c>
      <c r="B586" t="s">
        <v>240</v>
      </c>
      <c r="C586" t="s">
        <v>40</v>
      </c>
      <c r="D586" t="s">
        <v>140</v>
      </c>
      <c r="E586">
        <v>2</v>
      </c>
      <c r="F586" t="s">
        <v>105</v>
      </c>
      <c r="G586">
        <v>2.7</v>
      </c>
      <c r="H586" t="s">
        <v>160</v>
      </c>
      <c r="I586" t="s">
        <v>161</v>
      </c>
      <c r="J586" t="s">
        <v>160</v>
      </c>
      <c r="K586" t="s">
        <v>68</v>
      </c>
      <c r="L586" t="s">
        <v>69</v>
      </c>
      <c r="M586" t="s">
        <v>109</v>
      </c>
      <c r="N586" t="s">
        <v>113</v>
      </c>
      <c r="O586">
        <v>3</v>
      </c>
      <c r="P586" t="s">
        <v>403</v>
      </c>
      <c r="Q586">
        <v>46</v>
      </c>
      <c r="R586" t="s">
        <v>521</v>
      </c>
      <c r="S586" t="s">
        <v>518</v>
      </c>
      <c r="T586" t="s">
        <v>522</v>
      </c>
      <c r="U586">
        <v>5000</v>
      </c>
      <c r="V586" t="s">
        <v>142</v>
      </c>
      <c r="W586">
        <v>5700</v>
      </c>
      <c r="X586" t="s">
        <v>519</v>
      </c>
      <c r="Y586">
        <v>5780</v>
      </c>
      <c r="Z586" t="s">
        <v>142</v>
      </c>
      <c r="AA586">
        <v>5781</v>
      </c>
      <c r="AB586" t="s">
        <v>520</v>
      </c>
      <c r="AC586">
        <v>0</v>
      </c>
      <c r="AD586" t="s">
        <v>53</v>
      </c>
      <c r="AE586" s="1">
        <v>200000</v>
      </c>
      <c r="AF586" s="1">
        <v>200000</v>
      </c>
      <c r="AG586" s="1">
        <v>199770</v>
      </c>
      <c r="AH586" s="1">
        <v>0</v>
      </c>
      <c r="AI586" s="1">
        <v>0</v>
      </c>
      <c r="AJ586" s="1">
        <v>0</v>
      </c>
      <c r="AK586" s="1">
        <v>0</v>
      </c>
      <c r="AL586" s="1">
        <f t="shared" si="41"/>
        <v>230</v>
      </c>
      <c r="AM586" s="1"/>
      <c r="AN586" s="1"/>
      <c r="AO586" s="1">
        <f t="shared" si="43"/>
        <v>0</v>
      </c>
      <c r="AP586" s="1">
        <f t="shared" si="44"/>
        <v>200000</v>
      </c>
      <c r="AQ586" s="1">
        <f t="shared" si="42"/>
        <v>230</v>
      </c>
    </row>
    <row r="587" spans="1:43" x14ac:dyDescent="0.35">
      <c r="A587" t="s">
        <v>235</v>
      </c>
      <c r="B587" t="s">
        <v>240</v>
      </c>
      <c r="C587" t="s">
        <v>40</v>
      </c>
      <c r="D587" t="s">
        <v>140</v>
      </c>
      <c r="E587">
        <v>1</v>
      </c>
      <c r="F587" t="s">
        <v>41</v>
      </c>
      <c r="G587">
        <v>1.3</v>
      </c>
      <c r="H587" t="s">
        <v>42</v>
      </c>
      <c r="I587" t="s">
        <v>43</v>
      </c>
      <c r="J587" t="s">
        <v>44</v>
      </c>
      <c r="K587" t="s">
        <v>45</v>
      </c>
      <c r="L587" t="s">
        <v>46</v>
      </c>
      <c r="M587" t="s">
        <v>47</v>
      </c>
      <c r="N587" t="s">
        <v>55</v>
      </c>
      <c r="O587">
        <v>5</v>
      </c>
      <c r="P587" t="s">
        <v>56</v>
      </c>
      <c r="Q587">
        <v>5</v>
      </c>
      <c r="R587" t="s">
        <v>253</v>
      </c>
      <c r="S587" t="s">
        <v>252</v>
      </c>
      <c r="T587" t="s">
        <v>254</v>
      </c>
      <c r="U587">
        <v>5000</v>
      </c>
      <c r="V587" t="s">
        <v>142</v>
      </c>
      <c r="W587">
        <v>5800</v>
      </c>
      <c r="X587" t="s">
        <v>257</v>
      </c>
      <c r="Y587">
        <v>5810</v>
      </c>
      <c r="Z587" t="s">
        <v>142</v>
      </c>
      <c r="AA587">
        <v>5811</v>
      </c>
      <c r="AB587" t="s">
        <v>258</v>
      </c>
      <c r="AC587">
        <v>63</v>
      </c>
      <c r="AD587" t="s">
        <v>259</v>
      </c>
      <c r="AE587" s="1">
        <v>8443490</v>
      </c>
      <c r="AF587" s="1">
        <v>0</v>
      </c>
      <c r="AG587" s="1">
        <v>3507496</v>
      </c>
      <c r="AH587" s="1">
        <v>3507496</v>
      </c>
      <c r="AI587" s="1">
        <v>3507496</v>
      </c>
      <c r="AJ587" s="1">
        <v>3507496</v>
      </c>
      <c r="AK587" s="1">
        <v>3507496</v>
      </c>
      <c r="AL587" s="1">
        <f t="shared" si="41"/>
        <v>4935994</v>
      </c>
      <c r="AM587" s="1"/>
      <c r="AN587" s="1"/>
      <c r="AO587" s="1">
        <f t="shared" si="43"/>
        <v>0</v>
      </c>
      <c r="AP587" s="1">
        <f t="shared" si="44"/>
        <v>8443490</v>
      </c>
      <c r="AQ587" s="1">
        <f t="shared" si="42"/>
        <v>4935994</v>
      </c>
    </row>
    <row r="588" spans="1:43" x14ac:dyDescent="0.35">
      <c r="A588" t="s">
        <v>235</v>
      </c>
      <c r="B588" t="s">
        <v>240</v>
      </c>
      <c r="C588" t="s">
        <v>40</v>
      </c>
      <c r="D588" t="s">
        <v>140</v>
      </c>
      <c r="E588">
        <v>1</v>
      </c>
      <c r="F588" t="s">
        <v>41</v>
      </c>
      <c r="G588">
        <v>1.3</v>
      </c>
      <c r="H588" t="s">
        <v>42</v>
      </c>
      <c r="I588" t="s">
        <v>43</v>
      </c>
      <c r="J588" t="s">
        <v>44</v>
      </c>
      <c r="K588" t="s">
        <v>68</v>
      </c>
      <c r="L588" t="s">
        <v>69</v>
      </c>
      <c r="M588" t="s">
        <v>304</v>
      </c>
      <c r="N588" t="s">
        <v>307</v>
      </c>
      <c r="O588">
        <v>5</v>
      </c>
      <c r="P588" t="s">
        <v>56</v>
      </c>
      <c r="Q588">
        <v>3</v>
      </c>
      <c r="R588" t="s">
        <v>308</v>
      </c>
      <c r="S588" t="s">
        <v>305</v>
      </c>
      <c r="T588" t="s">
        <v>309</v>
      </c>
      <c r="U588">
        <v>5000</v>
      </c>
      <c r="V588" t="s">
        <v>142</v>
      </c>
      <c r="W588">
        <v>5800</v>
      </c>
      <c r="X588" t="s">
        <v>257</v>
      </c>
      <c r="Y588">
        <v>5810</v>
      </c>
      <c r="Z588" t="s">
        <v>142</v>
      </c>
      <c r="AA588">
        <v>5811</v>
      </c>
      <c r="AB588" t="s">
        <v>258</v>
      </c>
      <c r="AC588">
        <v>0</v>
      </c>
      <c r="AD588" t="s">
        <v>53</v>
      </c>
      <c r="AE588" s="1">
        <v>0</v>
      </c>
      <c r="AF588" s="1">
        <v>10000000</v>
      </c>
      <c r="AG588" s="1">
        <v>0</v>
      </c>
      <c r="AH588" s="1">
        <v>0</v>
      </c>
      <c r="AI588" s="1">
        <v>0</v>
      </c>
      <c r="AJ588" s="1">
        <v>0</v>
      </c>
      <c r="AK588" s="1">
        <v>0</v>
      </c>
      <c r="AL588" s="1">
        <f t="shared" si="41"/>
        <v>0</v>
      </c>
      <c r="AM588" s="1"/>
      <c r="AN588" s="1"/>
      <c r="AO588" s="1">
        <f t="shared" si="43"/>
        <v>0</v>
      </c>
      <c r="AP588" s="1">
        <f t="shared" si="44"/>
        <v>0</v>
      </c>
      <c r="AQ588" s="1">
        <f t="shared" si="42"/>
        <v>0</v>
      </c>
    </row>
    <row r="589" spans="1:43" x14ac:dyDescent="0.35">
      <c r="A589" t="s">
        <v>235</v>
      </c>
      <c r="B589" t="s">
        <v>240</v>
      </c>
      <c r="C589" t="s">
        <v>40</v>
      </c>
      <c r="D589" t="s">
        <v>140</v>
      </c>
      <c r="E589">
        <v>1</v>
      </c>
      <c r="F589" t="s">
        <v>41</v>
      </c>
      <c r="G589">
        <v>1.3</v>
      </c>
      <c r="H589" t="s">
        <v>42</v>
      </c>
      <c r="I589" t="s">
        <v>43</v>
      </c>
      <c r="J589" t="s">
        <v>44</v>
      </c>
      <c r="K589" t="s">
        <v>68</v>
      </c>
      <c r="L589" t="s">
        <v>69</v>
      </c>
      <c r="M589" t="s">
        <v>304</v>
      </c>
      <c r="N589" t="s">
        <v>307</v>
      </c>
      <c r="O589">
        <v>5</v>
      </c>
      <c r="P589" t="s">
        <v>56</v>
      </c>
      <c r="Q589">
        <v>3</v>
      </c>
      <c r="R589" t="s">
        <v>308</v>
      </c>
      <c r="S589" t="s">
        <v>305</v>
      </c>
      <c r="T589" t="s">
        <v>309</v>
      </c>
      <c r="U589">
        <v>5000</v>
      </c>
      <c r="V589" t="s">
        <v>142</v>
      </c>
      <c r="W589">
        <v>5800</v>
      </c>
      <c r="X589" t="s">
        <v>257</v>
      </c>
      <c r="Y589">
        <v>5810</v>
      </c>
      <c r="Z589" t="s">
        <v>142</v>
      </c>
      <c r="AA589">
        <v>5811</v>
      </c>
      <c r="AB589" t="s">
        <v>258</v>
      </c>
      <c r="AC589">
        <v>46</v>
      </c>
      <c r="AD589" t="s">
        <v>259</v>
      </c>
      <c r="AE589" s="1">
        <v>103734.1</v>
      </c>
      <c r="AF589" s="1">
        <v>0</v>
      </c>
      <c r="AG589" s="1">
        <v>103734.1</v>
      </c>
      <c r="AH589" s="1">
        <v>103734.1</v>
      </c>
      <c r="AI589" s="1">
        <v>103734.1</v>
      </c>
      <c r="AJ589" s="1">
        <v>103734.1</v>
      </c>
      <c r="AK589" s="1">
        <v>103734.1</v>
      </c>
      <c r="AL589" s="1">
        <f t="shared" si="41"/>
        <v>0</v>
      </c>
      <c r="AM589" s="1"/>
      <c r="AN589" s="1"/>
      <c r="AO589" s="1">
        <f t="shared" si="43"/>
        <v>0</v>
      </c>
      <c r="AP589" s="1">
        <f t="shared" si="44"/>
        <v>103734.1</v>
      </c>
      <c r="AQ589" s="1">
        <f t="shared" si="42"/>
        <v>0</v>
      </c>
    </row>
    <row r="590" spans="1:43" x14ac:dyDescent="0.35">
      <c r="A590" t="s">
        <v>599</v>
      </c>
      <c r="B590" t="s">
        <v>601</v>
      </c>
      <c r="C590" t="s">
        <v>40</v>
      </c>
      <c r="D590" t="s">
        <v>140</v>
      </c>
      <c r="E590">
        <v>1</v>
      </c>
      <c r="F590" t="s">
        <v>41</v>
      </c>
      <c r="G590">
        <v>1.3</v>
      </c>
      <c r="H590" t="s">
        <v>42</v>
      </c>
      <c r="I590" t="s">
        <v>43</v>
      </c>
      <c r="J590" t="s">
        <v>44</v>
      </c>
      <c r="K590" t="s">
        <v>68</v>
      </c>
      <c r="L590" t="s">
        <v>69</v>
      </c>
      <c r="M590" t="s">
        <v>304</v>
      </c>
      <c r="N590" t="s">
        <v>307</v>
      </c>
      <c r="O590">
        <v>5</v>
      </c>
      <c r="P590" t="s">
        <v>56</v>
      </c>
      <c r="Q590">
        <v>3</v>
      </c>
      <c r="R590" t="s">
        <v>308</v>
      </c>
      <c r="S590" t="s">
        <v>305</v>
      </c>
      <c r="T590" t="s">
        <v>309</v>
      </c>
      <c r="U590">
        <v>5000</v>
      </c>
      <c r="V590" t="s">
        <v>142</v>
      </c>
      <c r="W590">
        <v>5800</v>
      </c>
      <c r="X590" t="s">
        <v>257</v>
      </c>
      <c r="Y590">
        <v>5810</v>
      </c>
      <c r="Z590" t="s">
        <v>142</v>
      </c>
      <c r="AA590">
        <v>5811</v>
      </c>
      <c r="AB590" t="s">
        <v>258</v>
      </c>
      <c r="AC590">
        <v>62</v>
      </c>
      <c r="AD590" t="s">
        <v>600</v>
      </c>
      <c r="AE590" s="1">
        <v>45000000</v>
      </c>
      <c r="AF590" s="1">
        <v>0</v>
      </c>
      <c r="AG590" s="1">
        <v>15756247.5</v>
      </c>
      <c r="AH590" s="1">
        <v>15756247.5</v>
      </c>
      <c r="AI590" s="1">
        <v>15756247.5</v>
      </c>
      <c r="AJ590" s="1">
        <v>15756247.5</v>
      </c>
      <c r="AK590" s="1">
        <v>0</v>
      </c>
      <c r="AL590" s="1">
        <f t="shared" si="41"/>
        <v>29243752.5</v>
      </c>
      <c r="AM590" s="1"/>
      <c r="AN590" s="1"/>
      <c r="AO590" s="1">
        <f t="shared" si="43"/>
        <v>0</v>
      </c>
      <c r="AP590" s="1">
        <f t="shared" si="44"/>
        <v>45000000</v>
      </c>
      <c r="AQ590" s="1">
        <f t="shared" si="42"/>
        <v>29243752.5</v>
      </c>
    </row>
    <row r="591" spans="1:43" x14ac:dyDescent="0.35">
      <c r="A591" t="s">
        <v>235</v>
      </c>
      <c r="B591" t="s">
        <v>240</v>
      </c>
      <c r="C591" t="s">
        <v>40</v>
      </c>
      <c r="D591" t="s">
        <v>140</v>
      </c>
      <c r="E591">
        <v>1</v>
      </c>
      <c r="F591" t="s">
        <v>41</v>
      </c>
      <c r="G591">
        <v>1.3</v>
      </c>
      <c r="H591" t="s">
        <v>42</v>
      </c>
      <c r="I591" t="s">
        <v>43</v>
      </c>
      <c r="J591" t="s">
        <v>44</v>
      </c>
      <c r="K591" t="s">
        <v>45</v>
      </c>
      <c r="L591" t="s">
        <v>46</v>
      </c>
      <c r="M591" t="s">
        <v>47</v>
      </c>
      <c r="N591" t="s">
        <v>55</v>
      </c>
      <c r="O591">
        <v>5</v>
      </c>
      <c r="P591" t="s">
        <v>56</v>
      </c>
      <c r="Q591">
        <v>5</v>
      </c>
      <c r="R591" t="s">
        <v>253</v>
      </c>
      <c r="S591" t="s">
        <v>252</v>
      </c>
      <c r="T591" t="s">
        <v>254</v>
      </c>
      <c r="U591">
        <v>5000</v>
      </c>
      <c r="V591" t="s">
        <v>142</v>
      </c>
      <c r="W591">
        <v>5900</v>
      </c>
      <c r="X591" t="s">
        <v>260</v>
      </c>
      <c r="Y591">
        <v>5910</v>
      </c>
      <c r="Z591" t="s">
        <v>142</v>
      </c>
      <c r="AA591">
        <v>5911</v>
      </c>
      <c r="AB591" t="s">
        <v>261</v>
      </c>
      <c r="AC591">
        <v>0</v>
      </c>
      <c r="AD591" t="s">
        <v>53</v>
      </c>
      <c r="AE591" s="1">
        <v>2644510</v>
      </c>
      <c r="AF591" s="1">
        <v>2008000</v>
      </c>
      <c r="AG591" s="1">
        <v>2644510</v>
      </c>
      <c r="AH591" s="1">
        <v>7830</v>
      </c>
      <c r="AI591" s="1">
        <v>7830</v>
      </c>
      <c r="AJ591" s="1">
        <v>7830</v>
      </c>
      <c r="AK591" s="1">
        <v>7830</v>
      </c>
      <c r="AL591" s="1">
        <f t="shared" si="41"/>
        <v>0</v>
      </c>
      <c r="AM591" s="1"/>
      <c r="AN591" s="1"/>
      <c r="AO591" s="1">
        <f t="shared" si="43"/>
        <v>0</v>
      </c>
      <c r="AP591" s="1">
        <f t="shared" si="44"/>
        <v>2644510</v>
      </c>
      <c r="AQ591" s="1">
        <f t="shared" si="42"/>
        <v>0</v>
      </c>
    </row>
    <row r="592" spans="1:43" x14ac:dyDescent="0.35">
      <c r="A592" t="s">
        <v>235</v>
      </c>
      <c r="B592" t="s">
        <v>240</v>
      </c>
      <c r="C592" t="s">
        <v>40</v>
      </c>
      <c r="D592" t="s">
        <v>140</v>
      </c>
      <c r="E592">
        <v>3</v>
      </c>
      <c r="F592" t="s">
        <v>174</v>
      </c>
      <c r="G592">
        <v>3.8</v>
      </c>
      <c r="H592" t="s">
        <v>175</v>
      </c>
      <c r="I592" t="s">
        <v>176</v>
      </c>
      <c r="J592" t="s">
        <v>177</v>
      </c>
      <c r="K592" t="s">
        <v>68</v>
      </c>
      <c r="L592" t="s">
        <v>69</v>
      </c>
      <c r="M592" t="s">
        <v>178</v>
      </c>
      <c r="N592" t="s">
        <v>181</v>
      </c>
      <c r="O592">
        <v>5</v>
      </c>
      <c r="P592" t="s">
        <v>56</v>
      </c>
      <c r="Q592">
        <v>55</v>
      </c>
      <c r="R592" t="s">
        <v>182</v>
      </c>
      <c r="S592" t="s">
        <v>179</v>
      </c>
      <c r="T592" t="s">
        <v>183</v>
      </c>
      <c r="U592">
        <v>5000</v>
      </c>
      <c r="V592" t="s">
        <v>142</v>
      </c>
      <c r="W592">
        <v>5900</v>
      </c>
      <c r="X592" t="s">
        <v>260</v>
      </c>
      <c r="Y592">
        <v>5910</v>
      </c>
      <c r="Z592" t="s">
        <v>142</v>
      </c>
      <c r="AA592">
        <v>5911</v>
      </c>
      <c r="AB592" t="s">
        <v>261</v>
      </c>
      <c r="AC592">
        <v>0</v>
      </c>
      <c r="AD592" t="s">
        <v>53</v>
      </c>
      <c r="AE592" s="1">
        <v>28341424</v>
      </c>
      <c r="AF592" s="1">
        <v>32724441.25</v>
      </c>
      <c r="AG592" s="1">
        <v>28308007.350000001</v>
      </c>
      <c r="AH592" s="1">
        <v>23608007.350000001</v>
      </c>
      <c r="AI592" s="1">
        <v>16105324.029999999</v>
      </c>
      <c r="AJ592" s="1">
        <v>7667290.6900000004</v>
      </c>
      <c r="AK592" s="1">
        <v>7314070.6900000004</v>
      </c>
      <c r="AL592" s="1">
        <f t="shared" si="41"/>
        <v>33416.64999999851</v>
      </c>
      <c r="AM592" s="1"/>
      <c r="AN592" s="1"/>
      <c r="AO592" s="1">
        <f t="shared" si="43"/>
        <v>0</v>
      </c>
      <c r="AP592" s="1">
        <f t="shared" si="44"/>
        <v>28341424</v>
      </c>
      <c r="AQ592" s="1">
        <f t="shared" si="42"/>
        <v>33416.64999999851</v>
      </c>
    </row>
    <row r="593" spans="1:43" x14ac:dyDescent="0.35">
      <c r="A593" t="s">
        <v>235</v>
      </c>
      <c r="B593" t="s">
        <v>240</v>
      </c>
      <c r="C593" t="s">
        <v>40</v>
      </c>
      <c r="D593" t="s">
        <v>140</v>
      </c>
      <c r="E593">
        <v>3</v>
      </c>
      <c r="F593" t="s">
        <v>174</v>
      </c>
      <c r="G593">
        <v>3.8</v>
      </c>
      <c r="H593" t="s">
        <v>175</v>
      </c>
      <c r="I593" t="s">
        <v>176</v>
      </c>
      <c r="J593" t="s">
        <v>177</v>
      </c>
      <c r="K593" t="s">
        <v>68</v>
      </c>
      <c r="L593" t="s">
        <v>69</v>
      </c>
      <c r="M593" t="s">
        <v>178</v>
      </c>
      <c r="N593" t="s">
        <v>181</v>
      </c>
      <c r="O593">
        <v>5</v>
      </c>
      <c r="P593" t="s">
        <v>56</v>
      </c>
      <c r="Q593">
        <v>55</v>
      </c>
      <c r="R593" t="s">
        <v>182</v>
      </c>
      <c r="S593" t="s">
        <v>179</v>
      </c>
      <c r="T593" t="s">
        <v>183</v>
      </c>
      <c r="U593">
        <v>5000</v>
      </c>
      <c r="V593" t="s">
        <v>142</v>
      </c>
      <c r="W593">
        <v>5900</v>
      </c>
      <c r="X593" t="s">
        <v>260</v>
      </c>
      <c r="Y593">
        <v>5910</v>
      </c>
      <c r="Z593" t="s">
        <v>142</v>
      </c>
      <c r="AA593">
        <v>5911</v>
      </c>
      <c r="AB593" t="s">
        <v>261</v>
      </c>
      <c r="AC593">
        <v>48</v>
      </c>
      <c r="AD593" t="s">
        <v>582</v>
      </c>
      <c r="AE593" s="1">
        <v>17342000</v>
      </c>
      <c r="AF593" s="1">
        <v>0</v>
      </c>
      <c r="AG593" s="1">
        <v>17342000</v>
      </c>
      <c r="AH593" s="1">
        <v>17342000</v>
      </c>
      <c r="AI593" s="1">
        <v>8671000</v>
      </c>
      <c r="AJ593" s="1">
        <v>8671000</v>
      </c>
      <c r="AK593" s="1">
        <v>8671000</v>
      </c>
      <c r="AL593" s="1">
        <f t="shared" si="41"/>
        <v>0</v>
      </c>
      <c r="AM593" s="1"/>
      <c r="AN593" s="1"/>
      <c r="AO593" s="1">
        <f t="shared" si="43"/>
        <v>0</v>
      </c>
      <c r="AP593" s="1">
        <f t="shared" si="44"/>
        <v>17342000</v>
      </c>
      <c r="AQ593" s="1">
        <f t="shared" si="42"/>
        <v>0</v>
      </c>
    </row>
    <row r="594" spans="1:43" x14ac:dyDescent="0.35">
      <c r="A594" t="s">
        <v>235</v>
      </c>
      <c r="B594" t="s">
        <v>240</v>
      </c>
      <c r="C594" t="s">
        <v>40</v>
      </c>
      <c r="D594" t="s">
        <v>140</v>
      </c>
      <c r="E594">
        <v>3</v>
      </c>
      <c r="F594" t="s">
        <v>174</v>
      </c>
      <c r="G594">
        <v>3.8</v>
      </c>
      <c r="H594" t="s">
        <v>175</v>
      </c>
      <c r="I594" t="s">
        <v>176</v>
      </c>
      <c r="J594" t="s">
        <v>177</v>
      </c>
      <c r="K594" t="s">
        <v>68</v>
      </c>
      <c r="L594" t="s">
        <v>69</v>
      </c>
      <c r="M594" t="s">
        <v>178</v>
      </c>
      <c r="N594" t="s">
        <v>181</v>
      </c>
      <c r="O594">
        <v>5</v>
      </c>
      <c r="P594" t="s">
        <v>56</v>
      </c>
      <c r="Q594">
        <v>56</v>
      </c>
      <c r="R594" t="s">
        <v>223</v>
      </c>
      <c r="S594" t="s">
        <v>179</v>
      </c>
      <c r="T594" t="s">
        <v>183</v>
      </c>
      <c r="U594">
        <v>5000</v>
      </c>
      <c r="V594" t="s">
        <v>142</v>
      </c>
      <c r="W594">
        <v>5900</v>
      </c>
      <c r="X594" t="s">
        <v>260</v>
      </c>
      <c r="Y594">
        <v>5970</v>
      </c>
      <c r="Z594" t="s">
        <v>142</v>
      </c>
      <c r="AA594">
        <v>5971</v>
      </c>
      <c r="AB594" t="s">
        <v>586</v>
      </c>
      <c r="AC594">
        <v>0</v>
      </c>
      <c r="AD594" t="s">
        <v>53</v>
      </c>
      <c r="AE594" s="1">
        <v>9782541.4000000004</v>
      </c>
      <c r="AF594" s="1">
        <v>4217741.4000000004</v>
      </c>
      <c r="AG594" s="1">
        <v>9782516.8699999992</v>
      </c>
      <c r="AH594" s="1">
        <v>9731515.1500000004</v>
      </c>
      <c r="AI594" s="1">
        <v>9078435.1500000004</v>
      </c>
      <c r="AJ594" s="1">
        <v>5888488.5099999998</v>
      </c>
      <c r="AK594" s="1">
        <v>5888488.5099999998</v>
      </c>
      <c r="AL594" s="1">
        <f t="shared" si="41"/>
        <v>24.530000001192093</v>
      </c>
      <c r="AM594" s="1"/>
      <c r="AN594" s="1"/>
      <c r="AO594" s="1">
        <f t="shared" si="43"/>
        <v>0</v>
      </c>
      <c r="AP594" s="1">
        <f t="shared" si="44"/>
        <v>9782541.4000000004</v>
      </c>
      <c r="AQ594" s="1">
        <f t="shared" si="42"/>
        <v>24.530000001192093</v>
      </c>
    </row>
    <row r="595" spans="1:43" x14ac:dyDescent="0.35">
      <c r="A595" t="s">
        <v>184</v>
      </c>
      <c r="B595" t="s">
        <v>192</v>
      </c>
      <c r="C595" t="s">
        <v>134</v>
      </c>
      <c r="D595" t="s">
        <v>140</v>
      </c>
      <c r="E595">
        <v>1</v>
      </c>
      <c r="F595" t="s">
        <v>41</v>
      </c>
      <c r="G595">
        <v>1.3</v>
      </c>
      <c r="H595" t="s">
        <v>42</v>
      </c>
      <c r="I595" t="s">
        <v>43</v>
      </c>
      <c r="J595" t="s">
        <v>44</v>
      </c>
      <c r="K595" t="s">
        <v>185</v>
      </c>
      <c r="L595" t="s">
        <v>186</v>
      </c>
      <c r="M595" t="s">
        <v>109</v>
      </c>
      <c r="N595" t="s">
        <v>113</v>
      </c>
      <c r="O595">
        <v>2</v>
      </c>
      <c r="P595" t="s">
        <v>122</v>
      </c>
      <c r="Q595">
        <v>49</v>
      </c>
      <c r="R595" t="s">
        <v>193</v>
      </c>
      <c r="S595" t="s">
        <v>187</v>
      </c>
      <c r="T595" t="s">
        <v>194</v>
      </c>
      <c r="U595">
        <v>6000</v>
      </c>
      <c r="V595" t="s">
        <v>191</v>
      </c>
      <c r="W595">
        <v>6100</v>
      </c>
      <c r="X595" t="s">
        <v>188</v>
      </c>
      <c r="Y595">
        <v>6120</v>
      </c>
      <c r="Z595" t="s">
        <v>189</v>
      </c>
      <c r="AA595">
        <v>6121</v>
      </c>
      <c r="AB595" t="s">
        <v>190</v>
      </c>
      <c r="AC595">
        <v>0</v>
      </c>
      <c r="AD595" t="s">
        <v>53</v>
      </c>
      <c r="AE595" s="1">
        <v>7496240</v>
      </c>
      <c r="AF595" s="1">
        <v>0</v>
      </c>
      <c r="AG595" s="1">
        <v>7496240</v>
      </c>
      <c r="AH595" s="1">
        <v>7496240</v>
      </c>
      <c r="AI595" s="1">
        <v>2823955.39</v>
      </c>
      <c r="AJ595" s="1">
        <v>2823955.39</v>
      </c>
      <c r="AK595" s="1">
        <v>2823955.39</v>
      </c>
      <c r="AL595" s="1">
        <f t="shared" ref="AL595:AL619" si="45">AE595-AG595</f>
        <v>0</v>
      </c>
      <c r="AM595" s="1"/>
      <c r="AN595" s="1"/>
      <c r="AO595" s="1">
        <f t="shared" si="43"/>
        <v>0</v>
      </c>
      <c r="AP595" s="1">
        <f t="shared" si="44"/>
        <v>7496240</v>
      </c>
      <c r="AQ595" s="1">
        <f t="shared" si="42"/>
        <v>0</v>
      </c>
    </row>
    <row r="596" spans="1:43" x14ac:dyDescent="0.35">
      <c r="A596" t="s">
        <v>235</v>
      </c>
      <c r="B596" t="s">
        <v>240</v>
      </c>
      <c r="C596" t="s">
        <v>40</v>
      </c>
      <c r="D596" t="s">
        <v>140</v>
      </c>
      <c r="E596">
        <v>1</v>
      </c>
      <c r="F596" t="s">
        <v>41</v>
      </c>
      <c r="G596">
        <v>1.3</v>
      </c>
      <c r="H596" t="s">
        <v>42</v>
      </c>
      <c r="I596" t="s">
        <v>43</v>
      </c>
      <c r="J596" t="s">
        <v>44</v>
      </c>
      <c r="K596" t="s">
        <v>185</v>
      </c>
      <c r="L596" t="s">
        <v>186</v>
      </c>
      <c r="M596" t="s">
        <v>109</v>
      </c>
      <c r="N596" t="s">
        <v>113</v>
      </c>
      <c r="O596">
        <v>2</v>
      </c>
      <c r="P596" t="s">
        <v>122</v>
      </c>
      <c r="Q596">
        <v>47</v>
      </c>
      <c r="R596" t="s">
        <v>300</v>
      </c>
      <c r="S596" t="s">
        <v>187</v>
      </c>
      <c r="T596" t="s">
        <v>194</v>
      </c>
      <c r="U596">
        <v>6000</v>
      </c>
      <c r="V596" t="s">
        <v>191</v>
      </c>
      <c r="W596">
        <v>6100</v>
      </c>
      <c r="X596" t="s">
        <v>188</v>
      </c>
      <c r="Y596">
        <v>6120</v>
      </c>
      <c r="Z596" t="s">
        <v>189</v>
      </c>
      <c r="AA596">
        <v>6121</v>
      </c>
      <c r="AB596" t="s">
        <v>190</v>
      </c>
      <c r="AC596">
        <v>0</v>
      </c>
      <c r="AD596" t="s">
        <v>53</v>
      </c>
      <c r="AE596" s="1">
        <v>140000000</v>
      </c>
      <c r="AF596" s="1">
        <v>140000000</v>
      </c>
      <c r="AG596" s="1">
        <v>109464792.40000001</v>
      </c>
      <c r="AH596" s="1">
        <v>109464792.40000001</v>
      </c>
      <c r="AI596" s="1">
        <v>109464792.40000001</v>
      </c>
      <c r="AJ596" s="1">
        <v>109464792.40000001</v>
      </c>
      <c r="AK596" s="1">
        <v>109464792.40000001</v>
      </c>
      <c r="AL596" s="1">
        <f t="shared" si="45"/>
        <v>30535207.599999994</v>
      </c>
      <c r="AM596" s="1">
        <v>0</v>
      </c>
      <c r="AN596" s="1">
        <v>30535207.600000001</v>
      </c>
      <c r="AO596" s="1">
        <f t="shared" si="43"/>
        <v>-30535207.600000001</v>
      </c>
      <c r="AP596" s="1">
        <f t="shared" si="44"/>
        <v>109464792.40000001</v>
      </c>
      <c r="AQ596" s="1">
        <f t="shared" si="42"/>
        <v>0</v>
      </c>
    </row>
    <row r="597" spans="1:43" x14ac:dyDescent="0.35">
      <c r="A597" t="s">
        <v>235</v>
      </c>
      <c r="B597" t="s">
        <v>240</v>
      </c>
      <c r="C597" t="s">
        <v>40</v>
      </c>
      <c r="D597" t="s">
        <v>140</v>
      </c>
      <c r="E597">
        <v>1</v>
      </c>
      <c r="F597" t="s">
        <v>41</v>
      </c>
      <c r="G597">
        <v>1.3</v>
      </c>
      <c r="H597" t="s">
        <v>42</v>
      </c>
      <c r="I597" t="s">
        <v>43</v>
      </c>
      <c r="J597" t="s">
        <v>44</v>
      </c>
      <c r="K597" t="s">
        <v>185</v>
      </c>
      <c r="L597" t="s">
        <v>186</v>
      </c>
      <c r="M597" t="s">
        <v>109</v>
      </c>
      <c r="N597" t="s">
        <v>113</v>
      </c>
      <c r="O597">
        <v>2</v>
      </c>
      <c r="P597" t="s">
        <v>122</v>
      </c>
      <c r="Q597">
        <v>47</v>
      </c>
      <c r="R597" t="s">
        <v>300</v>
      </c>
      <c r="S597" t="s">
        <v>187</v>
      </c>
      <c r="T597" t="s">
        <v>194</v>
      </c>
      <c r="U597">
        <v>6000</v>
      </c>
      <c r="V597" t="s">
        <v>191</v>
      </c>
      <c r="W597">
        <v>6100</v>
      </c>
      <c r="X597" t="s">
        <v>188</v>
      </c>
      <c r="Y597">
        <v>6120</v>
      </c>
      <c r="Z597" t="s">
        <v>189</v>
      </c>
      <c r="AA597">
        <v>6121</v>
      </c>
      <c r="AB597" t="s">
        <v>190</v>
      </c>
      <c r="AC597">
        <v>65</v>
      </c>
      <c r="AD597" t="s">
        <v>301</v>
      </c>
      <c r="AE597" s="1">
        <v>10000000</v>
      </c>
      <c r="AF597" s="1">
        <v>0</v>
      </c>
      <c r="AG597" s="1">
        <v>0</v>
      </c>
      <c r="AH597" s="1">
        <v>0</v>
      </c>
      <c r="AI597" s="1">
        <v>0</v>
      </c>
      <c r="AJ597" s="1">
        <v>0</v>
      </c>
      <c r="AK597" s="1">
        <v>0</v>
      </c>
      <c r="AL597" s="1">
        <f t="shared" si="45"/>
        <v>10000000</v>
      </c>
      <c r="AM597" s="1"/>
      <c r="AN597" s="1">
        <v>10000000</v>
      </c>
      <c r="AO597" s="1">
        <f t="shared" si="43"/>
        <v>-10000000</v>
      </c>
      <c r="AP597" s="1">
        <f t="shared" si="44"/>
        <v>0</v>
      </c>
      <c r="AQ597" s="1">
        <f t="shared" si="42"/>
        <v>0</v>
      </c>
    </row>
    <row r="598" spans="1:43" x14ac:dyDescent="0.35">
      <c r="A598" t="s">
        <v>235</v>
      </c>
      <c r="B598" t="s">
        <v>240</v>
      </c>
      <c r="C598" t="s">
        <v>40</v>
      </c>
      <c r="D598" t="s">
        <v>140</v>
      </c>
      <c r="E598">
        <v>1</v>
      </c>
      <c r="F598" t="s">
        <v>41</v>
      </c>
      <c r="G598">
        <v>1.3</v>
      </c>
      <c r="H598" t="s">
        <v>42</v>
      </c>
      <c r="I598" t="s">
        <v>43</v>
      </c>
      <c r="J598" t="s">
        <v>44</v>
      </c>
      <c r="K598" t="s">
        <v>185</v>
      </c>
      <c r="L598" t="s">
        <v>186</v>
      </c>
      <c r="M598" t="s">
        <v>109</v>
      </c>
      <c r="N598" t="s">
        <v>113</v>
      </c>
      <c r="O598">
        <v>2</v>
      </c>
      <c r="P598" t="s">
        <v>122</v>
      </c>
      <c r="Q598">
        <v>48</v>
      </c>
      <c r="R598" t="s">
        <v>303</v>
      </c>
      <c r="S598" t="s">
        <v>187</v>
      </c>
      <c r="T598" t="s">
        <v>194</v>
      </c>
      <c r="U598">
        <v>6000</v>
      </c>
      <c r="V598" t="s">
        <v>191</v>
      </c>
      <c r="W598">
        <v>6100</v>
      </c>
      <c r="X598" t="s">
        <v>188</v>
      </c>
      <c r="Y598">
        <v>6120</v>
      </c>
      <c r="Z598" t="s">
        <v>189</v>
      </c>
      <c r="AA598">
        <v>6121</v>
      </c>
      <c r="AB598" t="s">
        <v>190</v>
      </c>
      <c r="AC598">
        <v>0</v>
      </c>
      <c r="AD598" t="s">
        <v>53</v>
      </c>
      <c r="AE598" s="1">
        <v>40659485.450000003</v>
      </c>
      <c r="AF598" s="1">
        <v>45325115.149999999</v>
      </c>
      <c r="AG598" s="1">
        <v>24430703.739999998</v>
      </c>
      <c r="AH598" s="1">
        <v>24430703.739999998</v>
      </c>
      <c r="AI598" s="1">
        <v>11897805.34</v>
      </c>
      <c r="AJ598" s="1">
        <v>11897805.34</v>
      </c>
      <c r="AK598" s="1">
        <v>11897805.34</v>
      </c>
      <c r="AL598" s="1">
        <f t="shared" si="45"/>
        <v>16228781.710000005</v>
      </c>
      <c r="AM598" s="1">
        <v>0</v>
      </c>
      <c r="AN598" s="1">
        <v>16228781.710000001</v>
      </c>
      <c r="AO598" s="1">
        <f t="shared" si="43"/>
        <v>-16228781.710000001</v>
      </c>
      <c r="AP598" s="1">
        <f t="shared" si="44"/>
        <v>24430703.740000002</v>
      </c>
      <c r="AQ598" s="1">
        <f t="shared" si="42"/>
        <v>0</v>
      </c>
    </row>
    <row r="599" spans="1:43" x14ac:dyDescent="0.35">
      <c r="A599" t="s">
        <v>235</v>
      </c>
      <c r="B599" t="s">
        <v>240</v>
      </c>
      <c r="C599" t="s">
        <v>40</v>
      </c>
      <c r="D599" t="s">
        <v>140</v>
      </c>
      <c r="E599">
        <v>1</v>
      </c>
      <c r="F599" t="s">
        <v>41</v>
      </c>
      <c r="G599">
        <v>1.3</v>
      </c>
      <c r="H599" t="s">
        <v>42</v>
      </c>
      <c r="I599" t="s">
        <v>43</v>
      </c>
      <c r="J599" t="s">
        <v>44</v>
      </c>
      <c r="K599" t="s">
        <v>185</v>
      </c>
      <c r="L599" t="s">
        <v>186</v>
      </c>
      <c r="M599" t="s">
        <v>109</v>
      </c>
      <c r="N599" t="s">
        <v>113</v>
      </c>
      <c r="O599">
        <v>2</v>
      </c>
      <c r="P599" t="s">
        <v>122</v>
      </c>
      <c r="Q599">
        <v>49</v>
      </c>
      <c r="R599" t="s">
        <v>193</v>
      </c>
      <c r="S599" t="s">
        <v>187</v>
      </c>
      <c r="T599" t="s">
        <v>194</v>
      </c>
      <c r="U599">
        <v>6000</v>
      </c>
      <c r="V599" t="s">
        <v>191</v>
      </c>
      <c r="W599">
        <v>6100</v>
      </c>
      <c r="X599" t="s">
        <v>188</v>
      </c>
      <c r="Y599">
        <v>6120</v>
      </c>
      <c r="Z599" t="s">
        <v>189</v>
      </c>
      <c r="AA599">
        <v>6121</v>
      </c>
      <c r="AB599" t="s">
        <v>190</v>
      </c>
      <c r="AC599">
        <v>0</v>
      </c>
      <c r="AD599" t="s">
        <v>53</v>
      </c>
      <c r="AE599" s="1">
        <v>162611843.13</v>
      </c>
      <c r="AF599" s="1">
        <v>131280727.16</v>
      </c>
      <c r="AG599" s="1">
        <v>135395696.97</v>
      </c>
      <c r="AH599" s="1">
        <v>135395696.97</v>
      </c>
      <c r="AI599" s="1">
        <v>83757783.659999996</v>
      </c>
      <c r="AJ599" s="1">
        <v>79746615.150000006</v>
      </c>
      <c r="AK599" s="1">
        <v>79746615.150000006</v>
      </c>
      <c r="AL599" s="1">
        <f t="shared" si="45"/>
        <v>27216146.159999996</v>
      </c>
      <c r="AM599" s="1"/>
      <c r="AN599" s="1"/>
      <c r="AO599" s="1">
        <f t="shared" si="43"/>
        <v>0</v>
      </c>
      <c r="AP599" s="1">
        <f t="shared" si="44"/>
        <v>162611843.13</v>
      </c>
      <c r="AQ599" s="1">
        <f t="shared" si="42"/>
        <v>27216146.159999996</v>
      </c>
    </row>
    <row r="600" spans="1:43" x14ac:dyDescent="0.35">
      <c r="A600" t="s">
        <v>235</v>
      </c>
      <c r="B600" t="s">
        <v>240</v>
      </c>
      <c r="C600" t="s">
        <v>40</v>
      </c>
      <c r="D600" t="s">
        <v>140</v>
      </c>
      <c r="E600">
        <v>1</v>
      </c>
      <c r="F600" t="s">
        <v>41</v>
      </c>
      <c r="G600">
        <v>1.3</v>
      </c>
      <c r="H600" t="s">
        <v>42</v>
      </c>
      <c r="I600" t="s">
        <v>43</v>
      </c>
      <c r="J600" t="s">
        <v>44</v>
      </c>
      <c r="K600" t="s">
        <v>185</v>
      </c>
      <c r="L600" t="s">
        <v>186</v>
      </c>
      <c r="M600" t="s">
        <v>109</v>
      </c>
      <c r="N600" t="s">
        <v>113</v>
      </c>
      <c r="O600">
        <v>2</v>
      </c>
      <c r="P600" t="s">
        <v>122</v>
      </c>
      <c r="Q600">
        <v>49</v>
      </c>
      <c r="R600" t="s">
        <v>193</v>
      </c>
      <c r="S600" t="s">
        <v>187</v>
      </c>
      <c r="T600" t="s">
        <v>194</v>
      </c>
      <c r="U600">
        <v>6000</v>
      </c>
      <c r="V600" t="s">
        <v>191</v>
      </c>
      <c r="W600">
        <v>6100</v>
      </c>
      <c r="X600" t="s">
        <v>188</v>
      </c>
      <c r="Y600">
        <v>6120</v>
      </c>
      <c r="Z600" t="s">
        <v>189</v>
      </c>
      <c r="AA600">
        <v>6121</v>
      </c>
      <c r="AB600" t="s">
        <v>190</v>
      </c>
      <c r="AC600">
        <v>52</v>
      </c>
      <c r="AD600" t="s">
        <v>222</v>
      </c>
      <c r="AE600" s="1">
        <v>0</v>
      </c>
      <c r="AF600" s="1">
        <v>0</v>
      </c>
      <c r="AG600" s="1">
        <v>0</v>
      </c>
      <c r="AH600" s="1">
        <v>0</v>
      </c>
      <c r="AI600" s="1">
        <v>0</v>
      </c>
      <c r="AJ600" s="1">
        <v>0</v>
      </c>
      <c r="AK600" s="1">
        <v>0</v>
      </c>
      <c r="AL600" s="1">
        <f t="shared" si="45"/>
        <v>0</v>
      </c>
      <c r="AM600" s="1"/>
      <c r="AN600" s="1"/>
      <c r="AO600" s="1">
        <f t="shared" si="43"/>
        <v>0</v>
      </c>
      <c r="AP600" s="1">
        <f t="shared" si="44"/>
        <v>0</v>
      </c>
      <c r="AQ600" s="1">
        <f t="shared" si="42"/>
        <v>0</v>
      </c>
    </row>
    <row r="601" spans="1:43" x14ac:dyDescent="0.35">
      <c r="A601" t="s">
        <v>184</v>
      </c>
      <c r="B601" t="s">
        <v>192</v>
      </c>
      <c r="C601" t="s">
        <v>134</v>
      </c>
      <c r="D601" t="s">
        <v>140</v>
      </c>
      <c r="E601">
        <v>1</v>
      </c>
      <c r="F601" t="s">
        <v>41</v>
      </c>
      <c r="G601">
        <v>1.3</v>
      </c>
      <c r="H601" t="s">
        <v>42</v>
      </c>
      <c r="I601" t="s">
        <v>43</v>
      </c>
      <c r="J601" t="s">
        <v>44</v>
      </c>
      <c r="K601" t="s">
        <v>185</v>
      </c>
      <c r="L601" t="s">
        <v>186</v>
      </c>
      <c r="M601" t="s">
        <v>109</v>
      </c>
      <c r="N601" t="s">
        <v>113</v>
      </c>
      <c r="O601">
        <v>2</v>
      </c>
      <c r="P601" t="s">
        <v>122</v>
      </c>
      <c r="Q601">
        <v>49</v>
      </c>
      <c r="R601" t="s">
        <v>193</v>
      </c>
      <c r="S601" t="s">
        <v>187</v>
      </c>
      <c r="T601" t="s">
        <v>194</v>
      </c>
      <c r="U601">
        <v>6000</v>
      </c>
      <c r="V601" t="s">
        <v>191</v>
      </c>
      <c r="W601">
        <v>6100</v>
      </c>
      <c r="X601" t="s">
        <v>188</v>
      </c>
      <c r="Y601">
        <v>6130</v>
      </c>
      <c r="Z601" t="s">
        <v>189</v>
      </c>
      <c r="AA601">
        <v>6131</v>
      </c>
      <c r="AB601" t="s">
        <v>195</v>
      </c>
      <c r="AC601">
        <v>0</v>
      </c>
      <c r="AD601" t="s">
        <v>53</v>
      </c>
      <c r="AE601" s="1">
        <v>26607921.300000001</v>
      </c>
      <c r="AF601" s="1">
        <v>19604161.489999998</v>
      </c>
      <c r="AG601" s="1">
        <v>2666217.14</v>
      </c>
      <c r="AH601" s="1">
        <v>2666217.14</v>
      </c>
      <c r="AI601" s="1">
        <v>0</v>
      </c>
      <c r="AJ601" s="1">
        <v>0</v>
      </c>
      <c r="AK601" s="1">
        <v>0</v>
      </c>
      <c r="AL601" s="1">
        <f t="shared" si="45"/>
        <v>23941704.16</v>
      </c>
      <c r="AM601" s="1"/>
      <c r="AN601" s="1"/>
      <c r="AO601" s="1">
        <f t="shared" si="43"/>
        <v>0</v>
      </c>
      <c r="AP601" s="1">
        <f t="shared" si="44"/>
        <v>26607921.300000001</v>
      </c>
      <c r="AQ601" s="1">
        <f t="shared" si="42"/>
        <v>23941704.16</v>
      </c>
    </row>
    <row r="602" spans="1:43" x14ac:dyDescent="0.35">
      <c r="A602" t="s">
        <v>235</v>
      </c>
      <c r="B602" t="s">
        <v>240</v>
      </c>
      <c r="C602" t="s">
        <v>40</v>
      </c>
      <c r="D602" t="s">
        <v>140</v>
      </c>
      <c r="E602">
        <v>1</v>
      </c>
      <c r="F602" t="s">
        <v>41</v>
      </c>
      <c r="G602">
        <v>1.3</v>
      </c>
      <c r="H602" t="s">
        <v>42</v>
      </c>
      <c r="I602" t="s">
        <v>43</v>
      </c>
      <c r="J602" t="s">
        <v>44</v>
      </c>
      <c r="K602" t="s">
        <v>185</v>
      </c>
      <c r="L602" t="s">
        <v>186</v>
      </c>
      <c r="M602" t="s">
        <v>109</v>
      </c>
      <c r="N602" t="s">
        <v>113</v>
      </c>
      <c r="O602">
        <v>2</v>
      </c>
      <c r="P602" t="s">
        <v>122</v>
      </c>
      <c r="Q602">
        <v>47</v>
      </c>
      <c r="R602" t="s">
        <v>300</v>
      </c>
      <c r="S602" t="s">
        <v>187</v>
      </c>
      <c r="T602" t="s">
        <v>194</v>
      </c>
      <c r="U602">
        <v>6000</v>
      </c>
      <c r="V602" t="s">
        <v>191</v>
      </c>
      <c r="W602">
        <v>6100</v>
      </c>
      <c r="X602" t="s">
        <v>188</v>
      </c>
      <c r="Y602">
        <v>6130</v>
      </c>
      <c r="Z602" t="s">
        <v>189</v>
      </c>
      <c r="AA602">
        <v>6131</v>
      </c>
      <c r="AB602" t="s">
        <v>195</v>
      </c>
      <c r="AC602">
        <v>0</v>
      </c>
      <c r="AD602" t="s">
        <v>53</v>
      </c>
      <c r="AE602" s="1">
        <v>16670000</v>
      </c>
      <c r="AF602" s="1">
        <v>16670000</v>
      </c>
      <c r="AG602" s="1">
        <v>7340966.3600000003</v>
      </c>
      <c r="AH602" s="1">
        <v>7340966.3600000003</v>
      </c>
      <c r="AI602" s="1">
        <v>7340966.3600000003</v>
      </c>
      <c r="AJ602" s="1">
        <v>7340966.3600000003</v>
      </c>
      <c r="AK602" s="1">
        <v>7340966.3600000003</v>
      </c>
      <c r="AL602" s="1">
        <f t="shared" si="45"/>
        <v>9329033.6400000006</v>
      </c>
      <c r="AM602" s="1">
        <v>0</v>
      </c>
      <c r="AN602" s="1">
        <v>9329033.6400000006</v>
      </c>
      <c r="AO602" s="1">
        <f t="shared" si="43"/>
        <v>-9329033.6400000006</v>
      </c>
      <c r="AP602" s="1">
        <f t="shared" si="44"/>
        <v>7340966.3599999994</v>
      </c>
      <c r="AQ602" s="1">
        <f t="shared" si="42"/>
        <v>0</v>
      </c>
    </row>
    <row r="603" spans="1:43" x14ac:dyDescent="0.35">
      <c r="A603" t="s">
        <v>235</v>
      </c>
      <c r="B603" t="s">
        <v>240</v>
      </c>
      <c r="C603" t="s">
        <v>40</v>
      </c>
      <c r="D603" t="s">
        <v>140</v>
      </c>
      <c r="E603">
        <v>1</v>
      </c>
      <c r="F603" t="s">
        <v>41</v>
      </c>
      <c r="G603">
        <v>1.3</v>
      </c>
      <c r="H603" t="s">
        <v>42</v>
      </c>
      <c r="I603" t="s">
        <v>43</v>
      </c>
      <c r="J603" t="s">
        <v>44</v>
      </c>
      <c r="K603" t="s">
        <v>185</v>
      </c>
      <c r="L603" t="s">
        <v>186</v>
      </c>
      <c r="M603" t="s">
        <v>109</v>
      </c>
      <c r="N603" t="s">
        <v>113</v>
      </c>
      <c r="O603">
        <v>2</v>
      </c>
      <c r="P603" t="s">
        <v>122</v>
      </c>
      <c r="Q603">
        <v>47</v>
      </c>
      <c r="R603" t="s">
        <v>300</v>
      </c>
      <c r="S603" t="s">
        <v>187</v>
      </c>
      <c r="T603" t="s">
        <v>194</v>
      </c>
      <c r="U603">
        <v>6000</v>
      </c>
      <c r="V603" t="s">
        <v>191</v>
      </c>
      <c r="W603">
        <v>6100</v>
      </c>
      <c r="X603" t="s">
        <v>188</v>
      </c>
      <c r="Y603">
        <v>6130</v>
      </c>
      <c r="Z603" t="s">
        <v>189</v>
      </c>
      <c r="AA603">
        <v>6131</v>
      </c>
      <c r="AB603" t="s">
        <v>195</v>
      </c>
      <c r="AC603">
        <v>64</v>
      </c>
      <c r="AD603" t="s">
        <v>302</v>
      </c>
      <c r="AE603" s="1">
        <v>10000000</v>
      </c>
      <c r="AF603" s="1">
        <v>0</v>
      </c>
      <c r="AG603" s="1">
        <v>0</v>
      </c>
      <c r="AH603" s="1">
        <v>0</v>
      </c>
      <c r="AI603" s="1">
        <v>0</v>
      </c>
      <c r="AJ603" s="1">
        <v>0</v>
      </c>
      <c r="AK603" s="1">
        <v>0</v>
      </c>
      <c r="AL603" s="1">
        <f t="shared" si="45"/>
        <v>10000000</v>
      </c>
      <c r="AM603" s="1">
        <v>87199793.900000006</v>
      </c>
      <c r="AN603" s="1">
        <v>0</v>
      </c>
      <c r="AO603" s="1">
        <f t="shared" si="43"/>
        <v>87199793.900000006</v>
      </c>
      <c r="AP603" s="1">
        <f t="shared" si="44"/>
        <v>97199793.900000006</v>
      </c>
      <c r="AQ603" s="1">
        <f t="shared" si="42"/>
        <v>97199793.900000006</v>
      </c>
    </row>
    <row r="604" spans="1:43" x14ac:dyDescent="0.35">
      <c r="A604" t="s">
        <v>235</v>
      </c>
      <c r="B604" t="s">
        <v>240</v>
      </c>
      <c r="C604" t="s">
        <v>40</v>
      </c>
      <c r="D604" t="s">
        <v>140</v>
      </c>
      <c r="E604">
        <v>1</v>
      </c>
      <c r="F604" t="s">
        <v>41</v>
      </c>
      <c r="G604">
        <v>1.3</v>
      </c>
      <c r="H604" t="s">
        <v>42</v>
      </c>
      <c r="I604" t="s">
        <v>43</v>
      </c>
      <c r="J604" t="s">
        <v>44</v>
      </c>
      <c r="K604" t="s">
        <v>185</v>
      </c>
      <c r="L604" t="s">
        <v>186</v>
      </c>
      <c r="M604" t="s">
        <v>109</v>
      </c>
      <c r="N604" t="s">
        <v>113</v>
      </c>
      <c r="O604">
        <v>2</v>
      </c>
      <c r="P604" t="s">
        <v>122</v>
      </c>
      <c r="Q604">
        <v>49</v>
      </c>
      <c r="R604" t="s">
        <v>193</v>
      </c>
      <c r="S604" t="s">
        <v>187</v>
      </c>
      <c r="T604" t="s">
        <v>194</v>
      </c>
      <c r="U604">
        <v>6000</v>
      </c>
      <c r="V604" t="s">
        <v>191</v>
      </c>
      <c r="W604">
        <v>6100</v>
      </c>
      <c r="X604" t="s">
        <v>188</v>
      </c>
      <c r="Y604">
        <v>6130</v>
      </c>
      <c r="Z604" t="s">
        <v>189</v>
      </c>
      <c r="AA604">
        <v>6131</v>
      </c>
      <c r="AB604" t="s">
        <v>195</v>
      </c>
      <c r="AC604">
        <v>0</v>
      </c>
      <c r="AD604" t="s">
        <v>53</v>
      </c>
      <c r="AE604" s="1">
        <v>205245592.02000001</v>
      </c>
      <c r="AF604" s="1">
        <v>56576707.039999999</v>
      </c>
      <c r="AG604" s="1">
        <v>195637854.56</v>
      </c>
      <c r="AH604" s="1">
        <v>195637854.56</v>
      </c>
      <c r="AI604" s="1">
        <v>123389660.43000001</v>
      </c>
      <c r="AJ604" s="1">
        <v>115668664.77</v>
      </c>
      <c r="AK604" s="1">
        <v>115668664.77</v>
      </c>
      <c r="AL604" s="1">
        <f t="shared" si="45"/>
        <v>9607737.4600000083</v>
      </c>
      <c r="AM604" s="1"/>
      <c r="AN604" s="1"/>
      <c r="AO604" s="1">
        <f t="shared" si="43"/>
        <v>0</v>
      </c>
      <c r="AP604" s="1">
        <f t="shared" si="44"/>
        <v>205245592.02000001</v>
      </c>
      <c r="AQ604" s="1">
        <f t="shared" si="42"/>
        <v>9607737.4600000083</v>
      </c>
    </row>
    <row r="605" spans="1:43" x14ac:dyDescent="0.35">
      <c r="A605" t="s">
        <v>602</v>
      </c>
      <c r="B605" t="s">
        <v>603</v>
      </c>
      <c r="C605" t="s">
        <v>134</v>
      </c>
      <c r="D605" t="s">
        <v>140</v>
      </c>
      <c r="E605">
        <v>1</v>
      </c>
      <c r="F605" t="s">
        <v>41</v>
      </c>
      <c r="G605">
        <v>1.3</v>
      </c>
      <c r="H605" t="s">
        <v>42</v>
      </c>
      <c r="I605" t="s">
        <v>43</v>
      </c>
      <c r="J605" t="s">
        <v>44</v>
      </c>
      <c r="K605" t="s">
        <v>185</v>
      </c>
      <c r="L605" t="s">
        <v>186</v>
      </c>
      <c r="M605" t="s">
        <v>109</v>
      </c>
      <c r="N605" t="s">
        <v>113</v>
      </c>
      <c r="O605">
        <v>2</v>
      </c>
      <c r="P605" t="s">
        <v>122</v>
      </c>
      <c r="Q605">
        <v>49</v>
      </c>
      <c r="R605" t="s">
        <v>193</v>
      </c>
      <c r="S605" t="s">
        <v>187</v>
      </c>
      <c r="T605" t="s">
        <v>194</v>
      </c>
      <c r="U605">
        <v>6000</v>
      </c>
      <c r="V605" t="s">
        <v>191</v>
      </c>
      <c r="W605">
        <v>6100</v>
      </c>
      <c r="X605" t="s">
        <v>188</v>
      </c>
      <c r="Y605">
        <v>6130</v>
      </c>
      <c r="Z605" t="s">
        <v>189</v>
      </c>
      <c r="AA605">
        <v>6131</v>
      </c>
      <c r="AB605" t="s">
        <v>195</v>
      </c>
      <c r="AC605">
        <v>0</v>
      </c>
      <c r="AD605" t="s">
        <v>53</v>
      </c>
      <c r="AE605" s="1">
        <v>9500000</v>
      </c>
      <c r="AF605" s="1">
        <v>0</v>
      </c>
      <c r="AG605" s="1">
        <v>0</v>
      </c>
      <c r="AH605" s="1">
        <v>0</v>
      </c>
      <c r="AI605" s="1">
        <v>0</v>
      </c>
      <c r="AJ605" s="1">
        <v>0</v>
      </c>
      <c r="AK605" s="1">
        <v>0</v>
      </c>
      <c r="AL605" s="1">
        <f t="shared" si="45"/>
        <v>9500000</v>
      </c>
      <c r="AM605" s="1">
        <v>1500000</v>
      </c>
      <c r="AN605" s="1">
        <v>0</v>
      </c>
      <c r="AO605" s="1">
        <f t="shared" si="43"/>
        <v>1500000</v>
      </c>
      <c r="AP605" s="1">
        <f t="shared" si="44"/>
        <v>11000000</v>
      </c>
      <c r="AQ605" s="1">
        <f t="shared" si="42"/>
        <v>11000000</v>
      </c>
    </row>
    <row r="606" spans="1:43" x14ac:dyDescent="0.35">
      <c r="A606" t="s">
        <v>604</v>
      </c>
      <c r="B606" t="s">
        <v>605</v>
      </c>
      <c r="C606" t="s">
        <v>134</v>
      </c>
      <c r="D606" t="s">
        <v>140</v>
      </c>
      <c r="E606">
        <v>1</v>
      </c>
      <c r="F606" t="s">
        <v>41</v>
      </c>
      <c r="G606">
        <v>1.3</v>
      </c>
      <c r="H606" t="s">
        <v>42</v>
      </c>
      <c r="I606" t="s">
        <v>43</v>
      </c>
      <c r="J606" t="s">
        <v>44</v>
      </c>
      <c r="K606" t="s">
        <v>185</v>
      </c>
      <c r="L606" t="s">
        <v>186</v>
      </c>
      <c r="M606" t="s">
        <v>109</v>
      </c>
      <c r="N606" t="s">
        <v>113</v>
      </c>
      <c r="O606">
        <v>2</v>
      </c>
      <c r="P606" t="s">
        <v>122</v>
      </c>
      <c r="Q606">
        <v>49</v>
      </c>
      <c r="R606" t="s">
        <v>193</v>
      </c>
      <c r="S606" t="s">
        <v>187</v>
      </c>
      <c r="T606" t="s">
        <v>194</v>
      </c>
      <c r="U606">
        <v>6000</v>
      </c>
      <c r="V606" t="s">
        <v>191</v>
      </c>
      <c r="W606">
        <v>6100</v>
      </c>
      <c r="X606" t="s">
        <v>188</v>
      </c>
      <c r="Y606">
        <v>6130</v>
      </c>
      <c r="Z606" t="s">
        <v>189</v>
      </c>
      <c r="AA606">
        <v>6131</v>
      </c>
      <c r="AB606" t="s">
        <v>195</v>
      </c>
      <c r="AC606">
        <v>0</v>
      </c>
      <c r="AD606" t="s">
        <v>53</v>
      </c>
      <c r="AE606" s="1">
        <v>9500000</v>
      </c>
      <c r="AF606" s="1">
        <v>0</v>
      </c>
      <c r="AG606" s="1">
        <v>0</v>
      </c>
      <c r="AH606" s="1">
        <v>0</v>
      </c>
      <c r="AI606" s="1">
        <v>0</v>
      </c>
      <c r="AJ606" s="1">
        <v>0</v>
      </c>
      <c r="AK606" s="1">
        <v>0</v>
      </c>
      <c r="AL606" s="1">
        <f t="shared" si="45"/>
        <v>9500000</v>
      </c>
      <c r="AM606" s="1">
        <v>1500000</v>
      </c>
      <c r="AN606" s="1">
        <v>0</v>
      </c>
      <c r="AO606" s="1">
        <f t="shared" si="43"/>
        <v>1500000</v>
      </c>
      <c r="AP606" s="1">
        <f t="shared" si="44"/>
        <v>11000000</v>
      </c>
      <c r="AQ606" s="1">
        <f t="shared" si="42"/>
        <v>11000000</v>
      </c>
    </row>
    <row r="607" spans="1:43" x14ac:dyDescent="0.35">
      <c r="A607" t="s">
        <v>606</v>
      </c>
      <c r="B607" t="s">
        <v>607</v>
      </c>
      <c r="C607" t="s">
        <v>134</v>
      </c>
      <c r="D607" t="s">
        <v>140</v>
      </c>
      <c r="E607">
        <v>1</v>
      </c>
      <c r="F607" t="s">
        <v>41</v>
      </c>
      <c r="G607">
        <v>1.3</v>
      </c>
      <c r="H607" t="s">
        <v>42</v>
      </c>
      <c r="I607" t="s">
        <v>43</v>
      </c>
      <c r="J607" t="s">
        <v>44</v>
      </c>
      <c r="K607" t="s">
        <v>185</v>
      </c>
      <c r="L607" t="s">
        <v>186</v>
      </c>
      <c r="M607" t="s">
        <v>109</v>
      </c>
      <c r="N607" t="s">
        <v>113</v>
      </c>
      <c r="O607">
        <v>2</v>
      </c>
      <c r="P607" t="s">
        <v>122</v>
      </c>
      <c r="Q607">
        <v>49</v>
      </c>
      <c r="R607" t="s">
        <v>193</v>
      </c>
      <c r="S607" t="s">
        <v>187</v>
      </c>
      <c r="T607" t="s">
        <v>194</v>
      </c>
      <c r="U607">
        <v>6000</v>
      </c>
      <c r="V607" t="s">
        <v>191</v>
      </c>
      <c r="W607">
        <v>6100</v>
      </c>
      <c r="X607" t="s">
        <v>188</v>
      </c>
      <c r="Y607">
        <v>6130</v>
      </c>
      <c r="Z607" t="s">
        <v>189</v>
      </c>
      <c r="AA607">
        <v>6131</v>
      </c>
      <c r="AB607" t="s">
        <v>195</v>
      </c>
      <c r="AC607">
        <v>0</v>
      </c>
      <c r="AD607" t="s">
        <v>53</v>
      </c>
      <c r="AE607" s="1">
        <v>26948579.219999999</v>
      </c>
      <c r="AF607" s="1">
        <v>37975439.359999999</v>
      </c>
      <c r="AG607" s="1">
        <v>12504840.539999999</v>
      </c>
      <c r="AH607" s="1">
        <v>12504840.539999999</v>
      </c>
      <c r="AI607" s="1">
        <v>5638986.8799999999</v>
      </c>
      <c r="AJ607" s="1">
        <v>5638986.8799999999</v>
      </c>
      <c r="AK607" s="1">
        <v>5638986.8799999999</v>
      </c>
      <c r="AL607" s="1">
        <f t="shared" si="45"/>
        <v>14443738.68</v>
      </c>
      <c r="AM607" s="1"/>
      <c r="AN607" s="1"/>
      <c r="AO607" s="1">
        <f t="shared" si="43"/>
        <v>0</v>
      </c>
      <c r="AP607" s="1">
        <f t="shared" si="44"/>
        <v>26948579.219999999</v>
      </c>
      <c r="AQ607" s="1">
        <f t="shared" si="42"/>
        <v>14443738.68</v>
      </c>
    </row>
    <row r="608" spans="1:43" x14ac:dyDescent="0.35">
      <c r="A608" t="s">
        <v>184</v>
      </c>
      <c r="B608" t="s">
        <v>192</v>
      </c>
      <c r="C608" t="s">
        <v>134</v>
      </c>
      <c r="D608" t="s">
        <v>140</v>
      </c>
      <c r="E608">
        <v>1</v>
      </c>
      <c r="F608" t="s">
        <v>41</v>
      </c>
      <c r="G608">
        <v>1.3</v>
      </c>
      <c r="H608" t="s">
        <v>42</v>
      </c>
      <c r="I608" t="s">
        <v>43</v>
      </c>
      <c r="J608" t="s">
        <v>44</v>
      </c>
      <c r="K608" t="s">
        <v>185</v>
      </c>
      <c r="L608" t="s">
        <v>186</v>
      </c>
      <c r="M608" t="s">
        <v>109</v>
      </c>
      <c r="N608" t="s">
        <v>113</v>
      </c>
      <c r="O608">
        <v>2</v>
      </c>
      <c r="P608" t="s">
        <v>122</v>
      </c>
      <c r="Q608">
        <v>49</v>
      </c>
      <c r="R608" t="s">
        <v>193</v>
      </c>
      <c r="S608" t="s">
        <v>187</v>
      </c>
      <c r="T608" t="s">
        <v>194</v>
      </c>
      <c r="U608">
        <v>6000</v>
      </c>
      <c r="V608" t="s">
        <v>191</v>
      </c>
      <c r="W608">
        <v>6100</v>
      </c>
      <c r="X608" t="s">
        <v>188</v>
      </c>
      <c r="Y608">
        <v>6150</v>
      </c>
      <c r="Z608" t="s">
        <v>189</v>
      </c>
      <c r="AA608">
        <v>6151</v>
      </c>
      <c r="AB608" t="s">
        <v>196</v>
      </c>
      <c r="AC608">
        <v>0</v>
      </c>
      <c r="AD608" t="s">
        <v>53</v>
      </c>
      <c r="AE608" s="1">
        <v>150267595.69999999</v>
      </c>
      <c r="AF608" s="1">
        <v>106767598.31999999</v>
      </c>
      <c r="AG608" s="1">
        <v>116439156.51000001</v>
      </c>
      <c r="AH608" s="1">
        <v>116439156.51000001</v>
      </c>
      <c r="AI608" s="1">
        <v>53685776.460000001</v>
      </c>
      <c r="AJ608" s="1">
        <v>53685776.460000001</v>
      </c>
      <c r="AK608" s="1">
        <v>53685776.460000001</v>
      </c>
      <c r="AL608" s="1">
        <f t="shared" si="45"/>
        <v>33828439.189999983</v>
      </c>
      <c r="AM608" s="1">
        <v>0</v>
      </c>
      <c r="AN608" s="1">
        <v>7611044.5099999998</v>
      </c>
      <c r="AO608" s="1">
        <f t="shared" si="43"/>
        <v>-7611044.5099999998</v>
      </c>
      <c r="AP608" s="1">
        <f t="shared" si="44"/>
        <v>142656551.19</v>
      </c>
      <c r="AQ608" s="1">
        <f t="shared" si="42"/>
        <v>26217394.679999992</v>
      </c>
    </row>
    <row r="609" spans="1:43" x14ac:dyDescent="0.35">
      <c r="A609" t="s">
        <v>235</v>
      </c>
      <c r="B609" t="s">
        <v>240</v>
      </c>
      <c r="C609" t="s">
        <v>40</v>
      </c>
      <c r="D609" t="s">
        <v>140</v>
      </c>
      <c r="E609">
        <v>1</v>
      </c>
      <c r="F609" t="s">
        <v>41</v>
      </c>
      <c r="G609">
        <v>1.3</v>
      </c>
      <c r="H609" t="s">
        <v>42</v>
      </c>
      <c r="I609" t="s">
        <v>43</v>
      </c>
      <c r="J609" t="s">
        <v>44</v>
      </c>
      <c r="K609" t="s">
        <v>185</v>
      </c>
      <c r="L609" t="s">
        <v>186</v>
      </c>
      <c r="M609" t="s">
        <v>109</v>
      </c>
      <c r="N609" t="s">
        <v>113</v>
      </c>
      <c r="O609">
        <v>2</v>
      </c>
      <c r="P609" t="s">
        <v>122</v>
      </c>
      <c r="Q609">
        <v>47</v>
      </c>
      <c r="R609" t="s">
        <v>300</v>
      </c>
      <c r="S609" t="s">
        <v>187</v>
      </c>
      <c r="T609" t="s">
        <v>194</v>
      </c>
      <c r="U609">
        <v>6000</v>
      </c>
      <c r="V609" t="s">
        <v>191</v>
      </c>
      <c r="W609">
        <v>6100</v>
      </c>
      <c r="X609" t="s">
        <v>188</v>
      </c>
      <c r="Y609">
        <v>6150</v>
      </c>
      <c r="Z609" t="s">
        <v>189</v>
      </c>
      <c r="AA609">
        <v>6151</v>
      </c>
      <c r="AB609" t="s">
        <v>196</v>
      </c>
      <c r="AC609">
        <v>0</v>
      </c>
      <c r="AD609" t="s">
        <v>53</v>
      </c>
      <c r="AE609" s="1">
        <v>176660000</v>
      </c>
      <c r="AF609" s="1">
        <v>176660000</v>
      </c>
      <c r="AG609" s="1">
        <v>153952615.90000001</v>
      </c>
      <c r="AH609" s="1">
        <v>153952615.90000001</v>
      </c>
      <c r="AI609" s="1">
        <v>88274626.109999999</v>
      </c>
      <c r="AJ609" s="1">
        <v>88274626.109999999</v>
      </c>
      <c r="AK609" s="1">
        <v>88274626.109999999</v>
      </c>
      <c r="AL609" s="1">
        <f t="shared" si="45"/>
        <v>22707384.099999994</v>
      </c>
      <c r="AM609" s="1">
        <v>0</v>
      </c>
      <c r="AN609" s="1">
        <v>37335552.660000026</v>
      </c>
      <c r="AO609" s="1">
        <f t="shared" si="43"/>
        <v>-37335552.660000026</v>
      </c>
      <c r="AP609" s="1">
        <f t="shared" si="44"/>
        <v>139324447.33999997</v>
      </c>
      <c r="AQ609" s="1">
        <f t="shared" si="42"/>
        <v>-14628168.560000032</v>
      </c>
    </row>
    <row r="610" spans="1:43" x14ac:dyDescent="0.35">
      <c r="A610" t="s">
        <v>235</v>
      </c>
      <c r="B610" t="s">
        <v>240</v>
      </c>
      <c r="C610" t="s">
        <v>40</v>
      </c>
      <c r="D610" t="s">
        <v>140</v>
      </c>
      <c r="E610">
        <v>1</v>
      </c>
      <c r="F610" t="s">
        <v>41</v>
      </c>
      <c r="G610">
        <v>1.3</v>
      </c>
      <c r="H610" t="s">
        <v>42</v>
      </c>
      <c r="I610" t="s">
        <v>43</v>
      </c>
      <c r="J610" t="s">
        <v>44</v>
      </c>
      <c r="K610" t="s">
        <v>185</v>
      </c>
      <c r="L610" t="s">
        <v>186</v>
      </c>
      <c r="M610" t="s">
        <v>109</v>
      </c>
      <c r="N610" t="s">
        <v>113</v>
      </c>
      <c r="O610">
        <v>2</v>
      </c>
      <c r="P610" t="s">
        <v>122</v>
      </c>
      <c r="Q610">
        <v>48</v>
      </c>
      <c r="R610" t="s">
        <v>303</v>
      </c>
      <c r="S610" t="s">
        <v>187</v>
      </c>
      <c r="T610" t="s">
        <v>194</v>
      </c>
      <c r="U610">
        <v>6000</v>
      </c>
      <c r="V610" t="s">
        <v>191</v>
      </c>
      <c r="W610">
        <v>6100</v>
      </c>
      <c r="X610" t="s">
        <v>188</v>
      </c>
      <c r="Y610">
        <v>6150</v>
      </c>
      <c r="Z610" t="s">
        <v>189</v>
      </c>
      <c r="AA610">
        <v>6151</v>
      </c>
      <c r="AB610" t="s">
        <v>196</v>
      </c>
      <c r="AC610">
        <v>0</v>
      </c>
      <c r="AD610" t="s">
        <v>53</v>
      </c>
      <c r="AE610" s="1">
        <v>33063150.550000001</v>
      </c>
      <c r="AF610" s="1">
        <v>28397520.850000001</v>
      </c>
      <c r="AG610" s="1">
        <v>33063150.550000001</v>
      </c>
      <c r="AH610" s="1">
        <v>33063150.550000001</v>
      </c>
      <c r="AI610" s="1">
        <v>25080936.559999999</v>
      </c>
      <c r="AJ610" s="1">
        <v>20830757.559999999</v>
      </c>
      <c r="AK610" s="1">
        <v>20830757.559999999</v>
      </c>
      <c r="AL610" s="1">
        <f t="shared" si="45"/>
        <v>0</v>
      </c>
      <c r="AM610" s="1"/>
      <c r="AN610" s="1"/>
      <c r="AO610" s="1">
        <f t="shared" si="43"/>
        <v>0</v>
      </c>
      <c r="AP610" s="1">
        <f t="shared" si="44"/>
        <v>33063150.550000001</v>
      </c>
      <c r="AQ610" s="1">
        <f t="shared" si="42"/>
        <v>0</v>
      </c>
    </row>
    <row r="611" spans="1:43" x14ac:dyDescent="0.35">
      <c r="A611" t="s">
        <v>235</v>
      </c>
      <c r="B611" t="s">
        <v>240</v>
      </c>
      <c r="C611" t="s">
        <v>40</v>
      </c>
      <c r="D611" t="s">
        <v>140</v>
      </c>
      <c r="E611">
        <v>1</v>
      </c>
      <c r="F611" t="s">
        <v>41</v>
      </c>
      <c r="G611">
        <v>1.3</v>
      </c>
      <c r="H611" t="s">
        <v>42</v>
      </c>
      <c r="I611" t="s">
        <v>43</v>
      </c>
      <c r="J611" t="s">
        <v>44</v>
      </c>
      <c r="K611" t="s">
        <v>185</v>
      </c>
      <c r="L611" t="s">
        <v>186</v>
      </c>
      <c r="M611" t="s">
        <v>109</v>
      </c>
      <c r="N611" t="s">
        <v>113</v>
      </c>
      <c r="O611">
        <v>2</v>
      </c>
      <c r="P611" t="s">
        <v>122</v>
      </c>
      <c r="Q611">
        <v>49</v>
      </c>
      <c r="R611" t="s">
        <v>193</v>
      </c>
      <c r="S611" t="s">
        <v>187</v>
      </c>
      <c r="T611" t="s">
        <v>194</v>
      </c>
      <c r="U611">
        <v>6000</v>
      </c>
      <c r="V611" t="s">
        <v>191</v>
      </c>
      <c r="W611">
        <v>6100</v>
      </c>
      <c r="X611" t="s">
        <v>188</v>
      </c>
      <c r="Y611">
        <v>6150</v>
      </c>
      <c r="Z611" t="s">
        <v>189</v>
      </c>
      <c r="AA611">
        <v>6151</v>
      </c>
      <c r="AB611" t="s">
        <v>196</v>
      </c>
      <c r="AC611">
        <v>0</v>
      </c>
      <c r="AD611" t="s">
        <v>53</v>
      </c>
      <c r="AE611" s="1">
        <v>233555132.84999999</v>
      </c>
      <c r="AF611" s="1">
        <v>158055130.22999999</v>
      </c>
      <c r="AG611" s="1">
        <v>227548605.52000001</v>
      </c>
      <c r="AH611" s="1">
        <v>227548605.52000001</v>
      </c>
      <c r="AI611" s="1">
        <v>157151391.83000001</v>
      </c>
      <c r="AJ611" s="1">
        <v>152344945.11000001</v>
      </c>
      <c r="AK611" s="1">
        <v>152344945.11000001</v>
      </c>
      <c r="AL611" s="1">
        <f t="shared" si="45"/>
        <v>6006527.3299999833</v>
      </c>
      <c r="AM611" s="1">
        <v>20839826.219999999</v>
      </c>
      <c r="AN611" s="1">
        <v>0</v>
      </c>
      <c r="AO611" s="1">
        <f t="shared" si="43"/>
        <v>20839826.219999999</v>
      </c>
      <c r="AP611" s="1">
        <f t="shared" si="44"/>
        <v>254394959.06999999</v>
      </c>
      <c r="AQ611" s="1">
        <f t="shared" si="42"/>
        <v>26846353.549999982</v>
      </c>
    </row>
    <row r="612" spans="1:43" x14ac:dyDescent="0.35">
      <c r="A612" t="s">
        <v>606</v>
      </c>
      <c r="B612" t="s">
        <v>607</v>
      </c>
      <c r="C612" t="s">
        <v>134</v>
      </c>
      <c r="D612" t="s">
        <v>140</v>
      </c>
      <c r="E612">
        <v>1</v>
      </c>
      <c r="F612" t="s">
        <v>41</v>
      </c>
      <c r="G612">
        <v>1.3</v>
      </c>
      <c r="H612" t="s">
        <v>42</v>
      </c>
      <c r="I612" t="s">
        <v>43</v>
      </c>
      <c r="J612" t="s">
        <v>44</v>
      </c>
      <c r="K612" t="s">
        <v>185</v>
      </c>
      <c r="L612" t="s">
        <v>186</v>
      </c>
      <c r="M612" t="s">
        <v>109</v>
      </c>
      <c r="N612" t="s">
        <v>113</v>
      </c>
      <c r="O612">
        <v>2</v>
      </c>
      <c r="P612" t="s">
        <v>122</v>
      </c>
      <c r="Q612">
        <v>49</v>
      </c>
      <c r="R612" t="s">
        <v>193</v>
      </c>
      <c r="S612" t="s">
        <v>187</v>
      </c>
      <c r="T612" t="s">
        <v>194</v>
      </c>
      <c r="U612">
        <v>6000</v>
      </c>
      <c r="V612" t="s">
        <v>191</v>
      </c>
      <c r="W612">
        <v>6100</v>
      </c>
      <c r="X612" t="s">
        <v>188</v>
      </c>
      <c r="Y612">
        <v>6150</v>
      </c>
      <c r="Z612" t="s">
        <v>189</v>
      </c>
      <c r="AA612">
        <v>6151</v>
      </c>
      <c r="AB612" t="s">
        <v>196</v>
      </c>
      <c r="AC612">
        <v>0</v>
      </c>
      <c r="AD612" t="s">
        <v>53</v>
      </c>
      <c r="AE612" s="1">
        <v>77757090.780000001</v>
      </c>
      <c r="AF612" s="1">
        <v>74687600.400000006</v>
      </c>
      <c r="AG612" s="1">
        <v>77757090.780000001</v>
      </c>
      <c r="AH612" s="1">
        <v>77757090.780000001</v>
      </c>
      <c r="AI612" s="1">
        <v>29687656.539999999</v>
      </c>
      <c r="AJ612" s="1">
        <v>27902562.940000001</v>
      </c>
      <c r="AK612" s="1">
        <v>27902562.940000001</v>
      </c>
      <c r="AL612" s="1">
        <f t="shared" si="45"/>
        <v>0</v>
      </c>
      <c r="AM612" s="1"/>
      <c r="AN612" s="1"/>
      <c r="AO612" s="1">
        <f t="shared" si="43"/>
        <v>0</v>
      </c>
      <c r="AP612" s="1">
        <f t="shared" si="44"/>
        <v>77757090.780000001</v>
      </c>
      <c r="AQ612" s="1">
        <f t="shared" si="42"/>
        <v>0</v>
      </c>
    </row>
    <row r="613" spans="1:43" x14ac:dyDescent="0.35">
      <c r="A613" t="s">
        <v>606</v>
      </c>
      <c r="B613" t="s">
        <v>607</v>
      </c>
      <c r="C613" t="s">
        <v>134</v>
      </c>
      <c r="D613" t="s">
        <v>140</v>
      </c>
      <c r="E613">
        <v>1</v>
      </c>
      <c r="F613" t="s">
        <v>41</v>
      </c>
      <c r="G613">
        <v>1.3</v>
      </c>
      <c r="H613" t="s">
        <v>42</v>
      </c>
      <c r="I613" t="s">
        <v>43</v>
      </c>
      <c r="J613" t="s">
        <v>44</v>
      </c>
      <c r="K613" t="s">
        <v>185</v>
      </c>
      <c r="L613" t="s">
        <v>186</v>
      </c>
      <c r="M613" t="s">
        <v>109</v>
      </c>
      <c r="N613" t="s">
        <v>113</v>
      </c>
      <c r="O613">
        <v>2</v>
      </c>
      <c r="P613" t="s">
        <v>122</v>
      </c>
      <c r="Q613">
        <v>49</v>
      </c>
      <c r="R613" t="s">
        <v>193</v>
      </c>
      <c r="S613" t="s">
        <v>187</v>
      </c>
      <c r="T613" t="s">
        <v>194</v>
      </c>
      <c r="U613">
        <v>6000</v>
      </c>
      <c r="V613" t="s">
        <v>191</v>
      </c>
      <c r="W613">
        <v>6100</v>
      </c>
      <c r="X613" t="s">
        <v>188</v>
      </c>
      <c r="Y613">
        <v>6150</v>
      </c>
      <c r="Z613" t="s">
        <v>189</v>
      </c>
      <c r="AA613">
        <v>6151</v>
      </c>
      <c r="AB613" t="s">
        <v>196</v>
      </c>
      <c r="AC613">
        <v>54</v>
      </c>
      <c r="AD613" t="s">
        <v>608</v>
      </c>
      <c r="AE613" s="1">
        <v>2500000</v>
      </c>
      <c r="AF613" s="1">
        <v>0</v>
      </c>
      <c r="AG613" s="1">
        <v>0</v>
      </c>
      <c r="AH613" s="1">
        <v>0</v>
      </c>
      <c r="AI613" s="1">
        <v>0</v>
      </c>
      <c r="AJ613" s="1">
        <v>0</v>
      </c>
      <c r="AK613" s="1">
        <v>0</v>
      </c>
      <c r="AL613" s="1">
        <f t="shared" si="45"/>
        <v>2500000</v>
      </c>
      <c r="AM613" s="1"/>
      <c r="AN613" s="1"/>
      <c r="AO613" s="1">
        <f t="shared" si="43"/>
        <v>0</v>
      </c>
      <c r="AP613" s="1">
        <f t="shared" si="44"/>
        <v>2500000</v>
      </c>
      <c r="AQ613" s="1">
        <f t="shared" si="42"/>
        <v>2500000</v>
      </c>
    </row>
    <row r="614" spans="1:43" x14ac:dyDescent="0.35">
      <c r="A614" t="s">
        <v>235</v>
      </c>
      <c r="B614" t="s">
        <v>240</v>
      </c>
      <c r="C614" t="s">
        <v>40</v>
      </c>
      <c r="D614" t="s">
        <v>140</v>
      </c>
      <c r="E614">
        <v>1</v>
      </c>
      <c r="F614" t="s">
        <v>41</v>
      </c>
      <c r="G614">
        <v>1.3</v>
      </c>
      <c r="H614" t="s">
        <v>42</v>
      </c>
      <c r="I614" t="s">
        <v>43</v>
      </c>
      <c r="J614" t="s">
        <v>44</v>
      </c>
      <c r="K614" t="s">
        <v>45</v>
      </c>
      <c r="L614" t="s">
        <v>46</v>
      </c>
      <c r="M614" t="s">
        <v>47</v>
      </c>
      <c r="N614" t="s">
        <v>55</v>
      </c>
      <c r="O614">
        <v>5</v>
      </c>
      <c r="P614" t="s">
        <v>56</v>
      </c>
      <c r="Q614">
        <v>5</v>
      </c>
      <c r="R614" t="s">
        <v>253</v>
      </c>
      <c r="S614" t="s">
        <v>252</v>
      </c>
      <c r="T614" t="s">
        <v>254</v>
      </c>
      <c r="U614">
        <v>6000</v>
      </c>
      <c r="V614" t="s">
        <v>191</v>
      </c>
      <c r="W614">
        <v>6300</v>
      </c>
      <c r="X614" t="s">
        <v>262</v>
      </c>
      <c r="Y614">
        <v>6320</v>
      </c>
      <c r="Z614" t="s">
        <v>189</v>
      </c>
      <c r="AA614">
        <v>6321</v>
      </c>
      <c r="AB614" t="s">
        <v>263</v>
      </c>
      <c r="AC614">
        <v>10</v>
      </c>
      <c r="AD614" t="s">
        <v>264</v>
      </c>
      <c r="AE614" s="1">
        <v>95100000</v>
      </c>
      <c r="AF614" s="1">
        <v>85600011.480000004</v>
      </c>
      <c r="AG614" s="1">
        <v>68910367.349999994</v>
      </c>
      <c r="AH614" s="1">
        <v>68910367.349999994</v>
      </c>
      <c r="AI614" s="1">
        <v>68910367.349999994</v>
      </c>
      <c r="AJ614" s="1">
        <v>61991424.700000003</v>
      </c>
      <c r="AK614" s="1">
        <v>61991424.700000003</v>
      </c>
      <c r="AL614" s="1">
        <f t="shared" si="45"/>
        <v>26189632.650000006</v>
      </c>
      <c r="AM614" s="1"/>
      <c r="AN614" s="1"/>
      <c r="AO614" s="1">
        <f t="shared" si="43"/>
        <v>0</v>
      </c>
      <c r="AP614" s="1">
        <f t="shared" si="44"/>
        <v>95100000</v>
      </c>
      <c r="AQ614" s="1">
        <f t="shared" si="42"/>
        <v>26189632.650000006</v>
      </c>
    </row>
    <row r="615" spans="1:43" x14ac:dyDescent="0.35">
      <c r="A615" t="s">
        <v>235</v>
      </c>
      <c r="B615" t="s">
        <v>240</v>
      </c>
      <c r="C615" t="s">
        <v>40</v>
      </c>
      <c r="D615" t="s">
        <v>140</v>
      </c>
      <c r="E615">
        <v>1</v>
      </c>
      <c r="F615" t="s">
        <v>41</v>
      </c>
      <c r="G615">
        <v>1.3</v>
      </c>
      <c r="H615" t="s">
        <v>42</v>
      </c>
      <c r="I615" t="s">
        <v>43</v>
      </c>
      <c r="J615" t="s">
        <v>44</v>
      </c>
      <c r="K615" t="s">
        <v>45</v>
      </c>
      <c r="L615" t="s">
        <v>46</v>
      </c>
      <c r="M615" t="s">
        <v>47</v>
      </c>
      <c r="N615" t="s">
        <v>55</v>
      </c>
      <c r="O615">
        <v>5</v>
      </c>
      <c r="P615" t="s">
        <v>56</v>
      </c>
      <c r="Q615">
        <v>5</v>
      </c>
      <c r="R615" t="s">
        <v>253</v>
      </c>
      <c r="S615" t="s">
        <v>252</v>
      </c>
      <c r="T615" t="s">
        <v>254</v>
      </c>
      <c r="U615">
        <v>6000</v>
      </c>
      <c r="V615" t="s">
        <v>191</v>
      </c>
      <c r="W615">
        <v>6300</v>
      </c>
      <c r="X615" t="s">
        <v>262</v>
      </c>
      <c r="Y615">
        <v>6320</v>
      </c>
      <c r="Z615" t="s">
        <v>189</v>
      </c>
      <c r="AA615">
        <v>6321</v>
      </c>
      <c r="AB615" t="s">
        <v>263</v>
      </c>
      <c r="AC615">
        <v>44</v>
      </c>
      <c r="AD615" t="s">
        <v>265</v>
      </c>
      <c r="AE615" s="1">
        <v>23580360</v>
      </c>
      <c r="AF615" s="1">
        <v>23580348.52</v>
      </c>
      <c r="AG615" s="1">
        <v>19650300</v>
      </c>
      <c r="AH615" s="1">
        <v>19650300</v>
      </c>
      <c r="AI615" s="1">
        <v>19650300</v>
      </c>
      <c r="AJ615" s="1">
        <v>19650300</v>
      </c>
      <c r="AK615" s="1">
        <v>19650300</v>
      </c>
      <c r="AL615" s="1">
        <f t="shared" si="45"/>
        <v>3930060</v>
      </c>
      <c r="AM615" s="1"/>
      <c r="AN615" s="1"/>
      <c r="AO615" s="1">
        <f t="shared" si="43"/>
        <v>0</v>
      </c>
      <c r="AP615" s="1">
        <f t="shared" si="44"/>
        <v>23580360</v>
      </c>
      <c r="AQ615" s="1">
        <f t="shared" si="42"/>
        <v>3930060</v>
      </c>
    </row>
    <row r="616" spans="1:43" x14ac:dyDescent="0.35">
      <c r="A616" t="s">
        <v>235</v>
      </c>
      <c r="B616" t="s">
        <v>240</v>
      </c>
      <c r="C616" t="s">
        <v>40</v>
      </c>
      <c r="D616" t="s">
        <v>140</v>
      </c>
      <c r="E616">
        <v>1</v>
      </c>
      <c r="F616" t="s">
        <v>41</v>
      </c>
      <c r="G616">
        <v>1.3</v>
      </c>
      <c r="H616" t="s">
        <v>42</v>
      </c>
      <c r="I616" t="s">
        <v>43</v>
      </c>
      <c r="J616" t="s">
        <v>44</v>
      </c>
      <c r="K616" t="s">
        <v>185</v>
      </c>
      <c r="L616" t="s">
        <v>186</v>
      </c>
      <c r="M616" t="s">
        <v>109</v>
      </c>
      <c r="N616" t="s">
        <v>113</v>
      </c>
      <c r="O616">
        <v>2</v>
      </c>
      <c r="P616" t="s">
        <v>122</v>
      </c>
      <c r="Q616">
        <v>49</v>
      </c>
      <c r="R616" t="s">
        <v>193</v>
      </c>
      <c r="S616" t="s">
        <v>187</v>
      </c>
      <c r="T616" t="s">
        <v>194</v>
      </c>
      <c r="U616">
        <v>6000</v>
      </c>
      <c r="V616" t="s">
        <v>191</v>
      </c>
      <c r="W616">
        <v>6300</v>
      </c>
      <c r="X616" t="s">
        <v>262</v>
      </c>
      <c r="Y616">
        <v>6320</v>
      </c>
      <c r="Z616" t="s">
        <v>189</v>
      </c>
      <c r="AA616">
        <v>6321</v>
      </c>
      <c r="AB616" t="s">
        <v>263</v>
      </c>
      <c r="AC616">
        <v>0</v>
      </c>
      <c r="AD616" t="s">
        <v>53</v>
      </c>
      <c r="AE616" s="1">
        <v>9500000</v>
      </c>
      <c r="AF616" s="1">
        <v>8000000</v>
      </c>
      <c r="AG616" s="1">
        <v>7984277.71</v>
      </c>
      <c r="AH616" s="1">
        <v>7984277.71</v>
      </c>
      <c r="AI616" s="1">
        <v>4745470.53</v>
      </c>
      <c r="AJ616" s="1">
        <v>4745470.53</v>
      </c>
      <c r="AK616" s="1">
        <v>4745470.53</v>
      </c>
      <c r="AL616" s="1">
        <f t="shared" si="45"/>
        <v>1515722.29</v>
      </c>
      <c r="AM616" s="1"/>
      <c r="AN616" s="1"/>
      <c r="AO616" s="1">
        <f t="shared" si="43"/>
        <v>0</v>
      </c>
      <c r="AP616" s="1">
        <f t="shared" si="44"/>
        <v>9500000</v>
      </c>
      <c r="AQ616" s="1">
        <f t="shared" si="42"/>
        <v>1515722.29</v>
      </c>
    </row>
    <row r="617" spans="1:43" x14ac:dyDescent="0.35">
      <c r="A617" t="s">
        <v>59</v>
      </c>
      <c r="B617" t="s">
        <v>65</v>
      </c>
      <c r="C617" t="s">
        <v>40</v>
      </c>
      <c r="D617" t="s">
        <v>60</v>
      </c>
      <c r="E617">
        <v>1</v>
      </c>
      <c r="F617" t="s">
        <v>41</v>
      </c>
      <c r="G617">
        <v>1.3</v>
      </c>
      <c r="H617" t="s">
        <v>42</v>
      </c>
      <c r="I617" t="s">
        <v>43</v>
      </c>
      <c r="J617" t="s">
        <v>44</v>
      </c>
      <c r="K617" t="s">
        <v>45</v>
      </c>
      <c r="L617" t="s">
        <v>46</v>
      </c>
      <c r="M617" t="s">
        <v>47</v>
      </c>
      <c r="N617" t="s">
        <v>55</v>
      </c>
      <c r="O617">
        <v>5</v>
      </c>
      <c r="P617" t="s">
        <v>56</v>
      </c>
      <c r="Q617">
        <v>7</v>
      </c>
      <c r="R617" t="s">
        <v>57</v>
      </c>
      <c r="S617" t="s">
        <v>48</v>
      </c>
      <c r="T617" t="s">
        <v>58</v>
      </c>
      <c r="U617">
        <v>9000</v>
      </c>
      <c r="V617" t="s">
        <v>64</v>
      </c>
      <c r="W617">
        <v>9100</v>
      </c>
      <c r="X617" t="s">
        <v>61</v>
      </c>
      <c r="Y617">
        <v>9110</v>
      </c>
      <c r="Z617" t="s">
        <v>62</v>
      </c>
      <c r="AA617">
        <v>9111</v>
      </c>
      <c r="AB617" t="s">
        <v>63</v>
      </c>
      <c r="AC617">
        <v>0</v>
      </c>
      <c r="AD617" t="s">
        <v>53</v>
      </c>
      <c r="AE617" s="1">
        <v>38364867</v>
      </c>
      <c r="AF617" s="1">
        <v>38364867</v>
      </c>
      <c r="AG617" s="1">
        <v>32740923.030000001</v>
      </c>
      <c r="AH617" s="1">
        <v>32740923.030000001</v>
      </c>
      <c r="AI617" s="1">
        <v>32740923.030000001</v>
      </c>
      <c r="AJ617" s="1">
        <v>32740923.030000001</v>
      </c>
      <c r="AK617" s="1">
        <v>32740923.030000001</v>
      </c>
      <c r="AL617" s="1">
        <f t="shared" si="45"/>
        <v>5623943.9699999988</v>
      </c>
      <c r="AM617" s="1"/>
      <c r="AN617" s="1"/>
      <c r="AO617" s="1">
        <f t="shared" si="43"/>
        <v>0</v>
      </c>
      <c r="AP617" s="1">
        <f t="shared" si="44"/>
        <v>38364867</v>
      </c>
      <c r="AQ617" s="1">
        <f t="shared" si="42"/>
        <v>5623943.9699999988</v>
      </c>
    </row>
    <row r="618" spans="1:43" x14ac:dyDescent="0.35">
      <c r="A618" t="s">
        <v>59</v>
      </c>
      <c r="B618" t="s">
        <v>65</v>
      </c>
      <c r="C618" t="s">
        <v>40</v>
      </c>
      <c r="D618" t="s">
        <v>60</v>
      </c>
      <c r="E618">
        <v>1</v>
      </c>
      <c r="F618" t="s">
        <v>41</v>
      </c>
      <c r="G618">
        <v>1.3</v>
      </c>
      <c r="H618" t="s">
        <v>42</v>
      </c>
      <c r="I618" t="s">
        <v>43</v>
      </c>
      <c r="J618" t="s">
        <v>44</v>
      </c>
      <c r="K618" t="s">
        <v>45</v>
      </c>
      <c r="L618" t="s">
        <v>46</v>
      </c>
      <c r="M618" t="s">
        <v>47</v>
      </c>
      <c r="N618" t="s">
        <v>55</v>
      </c>
      <c r="O618">
        <v>5</v>
      </c>
      <c r="P618" t="s">
        <v>56</v>
      </c>
      <c r="Q618">
        <v>7</v>
      </c>
      <c r="R618" t="s">
        <v>57</v>
      </c>
      <c r="S618" t="s">
        <v>48</v>
      </c>
      <c r="T618" t="s">
        <v>58</v>
      </c>
      <c r="U618">
        <v>9000</v>
      </c>
      <c r="V618" t="s">
        <v>64</v>
      </c>
      <c r="W618">
        <v>9200</v>
      </c>
      <c r="X618" t="s">
        <v>66</v>
      </c>
      <c r="Y618">
        <v>9210</v>
      </c>
      <c r="Z618" t="s">
        <v>62</v>
      </c>
      <c r="AA618">
        <v>9211</v>
      </c>
      <c r="AB618" t="s">
        <v>67</v>
      </c>
      <c r="AC618">
        <v>0</v>
      </c>
      <c r="AD618" t="s">
        <v>53</v>
      </c>
      <c r="AE618" s="1">
        <v>11300000</v>
      </c>
      <c r="AF618" s="1">
        <v>10000000</v>
      </c>
      <c r="AG618" s="1">
        <v>8573335.1300000008</v>
      </c>
      <c r="AH618" s="1">
        <v>8573335.1300000008</v>
      </c>
      <c r="AI618" s="1">
        <v>8573335.1300000008</v>
      </c>
      <c r="AJ618" s="1">
        <v>8573335.1300000008</v>
      </c>
      <c r="AK618" s="1">
        <v>8573335.1300000008</v>
      </c>
      <c r="AL618" s="1">
        <f t="shared" si="45"/>
        <v>2726664.8699999992</v>
      </c>
      <c r="AM618" s="1"/>
      <c r="AN618" s="1"/>
      <c r="AO618" s="1">
        <f t="shared" si="43"/>
        <v>0</v>
      </c>
      <c r="AP618" s="1">
        <f t="shared" si="44"/>
        <v>11300000</v>
      </c>
      <c r="AQ618" s="1">
        <f t="shared" si="42"/>
        <v>2726664.8699999992</v>
      </c>
    </row>
    <row r="619" spans="1:43" x14ac:dyDescent="0.35">
      <c r="A619" t="s">
        <v>224</v>
      </c>
      <c r="B619" t="s">
        <v>228</v>
      </c>
      <c r="C619" t="s">
        <v>134</v>
      </c>
      <c r="D619" t="s">
        <v>49</v>
      </c>
      <c r="E619">
        <v>1</v>
      </c>
      <c r="F619" t="s">
        <v>41</v>
      </c>
      <c r="G619">
        <v>1.7</v>
      </c>
      <c r="H619" t="s">
        <v>96</v>
      </c>
      <c r="I619" t="s">
        <v>97</v>
      </c>
      <c r="J619" t="s">
        <v>98</v>
      </c>
      <c r="K619" t="s">
        <v>99</v>
      </c>
      <c r="L619" t="s">
        <v>69</v>
      </c>
      <c r="M619" t="s">
        <v>70</v>
      </c>
      <c r="N619" t="s">
        <v>76</v>
      </c>
      <c r="O619">
        <v>5</v>
      </c>
      <c r="P619" t="s">
        <v>56</v>
      </c>
      <c r="Q619">
        <v>9</v>
      </c>
      <c r="R619" t="s">
        <v>146</v>
      </c>
      <c r="S619" t="s">
        <v>71</v>
      </c>
      <c r="T619" t="s">
        <v>77</v>
      </c>
      <c r="U619">
        <v>5000</v>
      </c>
      <c r="V619" t="s">
        <v>142</v>
      </c>
      <c r="W619">
        <v>5400</v>
      </c>
      <c r="X619" t="s">
        <v>311</v>
      </c>
      <c r="Y619">
        <v>5410</v>
      </c>
      <c r="Z619" t="s">
        <v>142</v>
      </c>
      <c r="AA619">
        <v>5411</v>
      </c>
      <c r="AB619" t="s">
        <v>311</v>
      </c>
      <c r="AC619">
        <v>59</v>
      </c>
      <c r="AD619" t="s">
        <v>227</v>
      </c>
      <c r="AE619" s="1">
        <v>0</v>
      </c>
      <c r="AF619" s="1">
        <v>0</v>
      </c>
      <c r="AG619" s="1">
        <v>0</v>
      </c>
      <c r="AH619" s="1">
        <v>0</v>
      </c>
      <c r="AI619" s="1">
        <v>0</v>
      </c>
      <c r="AJ619" s="1">
        <v>0</v>
      </c>
      <c r="AK619" s="1">
        <v>0</v>
      </c>
      <c r="AL619" s="1">
        <f t="shared" si="45"/>
        <v>0</v>
      </c>
      <c r="AM619" s="1">
        <v>600000</v>
      </c>
      <c r="AN619" s="1">
        <v>0</v>
      </c>
      <c r="AO619" s="1">
        <f t="shared" si="43"/>
        <v>600000</v>
      </c>
      <c r="AP619" s="1">
        <f t="shared" si="44"/>
        <v>600000</v>
      </c>
      <c r="AQ619" s="1">
        <f t="shared" si="42"/>
        <v>600000</v>
      </c>
    </row>
    <row r="620" spans="1:43" x14ac:dyDescent="0.35">
      <c r="AL620" s="1">
        <f t="shared" ref="AL620:AN620" si="46">SUM(AL2:AL619)</f>
        <v>1182878081.0800004</v>
      </c>
      <c r="AM620" s="1">
        <f t="shared" si="46"/>
        <v>231706236.98999998</v>
      </c>
      <c r="AN620" s="1">
        <f t="shared" si="46"/>
        <v>187828443.09000003</v>
      </c>
      <c r="AO620" s="1">
        <f>SUM(AO2:AO619)</f>
        <v>43877793.899999909</v>
      </c>
      <c r="AP620" s="1">
        <f t="shared" ref="AP620:AQ620" si="47">SUM(AP2:AP619)</f>
        <v>5901837793.8999987</v>
      </c>
      <c r="AQ620" s="1">
        <f t="shared" si="47"/>
        <v>1226755874.9800007</v>
      </c>
    </row>
    <row r="621" spans="1:43" x14ac:dyDescent="0.35">
      <c r="AE621" s="26">
        <f>SUBTOTAL(9,AE2:AE620)</f>
        <v>5857960000.000001</v>
      </c>
    </row>
    <row r="622" spans="1:43" x14ac:dyDescent="0.35">
      <c r="AE622">
        <v>199465621.89999998</v>
      </c>
      <c r="AI622" s="26">
        <f>AI4/9</f>
        <v>0</v>
      </c>
      <c r="AN622" s="1"/>
      <c r="AO622" s="1"/>
    </row>
    <row r="623" spans="1:43" x14ac:dyDescent="0.35">
      <c r="AE623" s="26">
        <f>AE622-AE621</f>
        <v>-5658494378.1000013</v>
      </c>
    </row>
    <row r="624" spans="1:43" x14ac:dyDescent="0.35">
      <c r="AE624" s="26"/>
      <c r="AJ624" s="1"/>
    </row>
    <row r="625" spans="31:45" x14ac:dyDescent="0.35">
      <c r="AE625" s="26">
        <v>14611956.75999999</v>
      </c>
      <c r="AL625" s="26"/>
      <c r="AM625" s="1"/>
      <c r="AN625" s="1"/>
    </row>
    <row r="626" spans="31:45" x14ac:dyDescent="0.35">
      <c r="AE626" s="27">
        <f>AE10-AE625</f>
        <v>2073326.5400000177</v>
      </c>
      <c r="AI626" s="1"/>
      <c r="AP626" s="1"/>
    </row>
    <row r="627" spans="31:45" x14ac:dyDescent="0.35">
      <c r="AE627" s="27">
        <f>AE8+AE625</f>
        <v>84454817.179999977</v>
      </c>
      <c r="AL627" s="27"/>
      <c r="AN627" s="1"/>
      <c r="AO627" s="1"/>
      <c r="AQ627" s="26"/>
      <c r="AR627" s="27"/>
    </row>
    <row r="628" spans="31:45" x14ac:dyDescent="0.35">
      <c r="AE628" s="26"/>
      <c r="AQ628" s="26"/>
      <c r="AS628" s="27"/>
    </row>
    <row r="629" spans="31:45" x14ac:dyDescent="0.35">
      <c r="AE629" s="26"/>
      <c r="AM629">
        <v>22199793.899999999</v>
      </c>
      <c r="AQ629" s="26"/>
      <c r="AR629" s="27"/>
      <c r="AS629" s="27"/>
    </row>
    <row r="630" spans="31:45" x14ac:dyDescent="0.35">
      <c r="AI630" s="1"/>
      <c r="AQ630" s="26"/>
    </row>
    <row r="631" spans="31:45" x14ac:dyDescent="0.35">
      <c r="AE631" s="26"/>
      <c r="AM631" s="1">
        <f>AM603+AM629</f>
        <v>109399587.80000001</v>
      </c>
      <c r="AQ631" s="26"/>
    </row>
    <row r="632" spans="31:45" x14ac:dyDescent="0.35">
      <c r="AI632" s="26"/>
    </row>
    <row r="634" spans="31:45" x14ac:dyDescent="0.35">
      <c r="AE634" s="27">
        <f>AE53+AE50</f>
        <v>18102008.260000002</v>
      </c>
    </row>
    <row r="636" spans="31:45" x14ac:dyDescent="0.35">
      <c r="AN636" s="26"/>
      <c r="AO636" s="26"/>
      <c r="AQ636" s="27"/>
    </row>
    <row r="637" spans="31:45" x14ac:dyDescent="0.35">
      <c r="AN637" s="26"/>
      <c r="AO637" s="26"/>
      <c r="AQ637" s="27"/>
    </row>
    <row r="638" spans="31:45" x14ac:dyDescent="0.35">
      <c r="AN638" s="26"/>
      <c r="AO638" s="26"/>
      <c r="AQ638" s="27"/>
    </row>
    <row r="639" spans="31:45" x14ac:dyDescent="0.35">
      <c r="AN639" s="26"/>
      <c r="AO639" s="26"/>
      <c r="AQ639" s="27"/>
    </row>
    <row r="640" spans="31:45" x14ac:dyDescent="0.35">
      <c r="AN640" s="26"/>
      <c r="AO640" s="26"/>
      <c r="AQ640" s="27"/>
    </row>
    <row r="641" spans="40:43" x14ac:dyDescent="0.35">
      <c r="AN641" s="26"/>
      <c r="AO641" s="26"/>
      <c r="AQ641" s="27"/>
    </row>
    <row r="642" spans="40:43" x14ac:dyDescent="0.35">
      <c r="AN642" s="26"/>
      <c r="AO642" s="26"/>
      <c r="AQ642" s="27"/>
    </row>
    <row r="643" spans="40:43" x14ac:dyDescent="0.35">
      <c r="AN643" s="26"/>
      <c r="AO643" s="26"/>
      <c r="AQ643" s="27"/>
    </row>
    <row r="644" spans="40:43" x14ac:dyDescent="0.35">
      <c r="AN644" s="26"/>
      <c r="AO644" s="26"/>
      <c r="AP644" s="27"/>
      <c r="AQ644" s="27"/>
    </row>
  </sheetData>
  <autoFilter ref="A1:AQ623" xr:uid="{1F4FBCF0-A850-4870-ADE4-ECA7A0C0B214}"/>
  <sortState xmlns:xlrd2="http://schemas.microsoft.com/office/spreadsheetml/2017/richdata2" ref="A281:AQ620">
    <sortCondition ref="T285:T620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C5327-8D48-4005-8496-53EDA0AAA6CD}">
  <dimension ref="A3:B10"/>
  <sheetViews>
    <sheetView view="pageLayout" zoomScaleNormal="100" workbookViewId="0">
      <selection activeCell="A13" sqref="A13"/>
    </sheetView>
  </sheetViews>
  <sheetFormatPr baseColWidth="10" defaultRowHeight="14.5" x14ac:dyDescent="0.35"/>
  <cols>
    <col min="1" max="1" width="70.453125" bestFit="1" customWidth="1"/>
    <col min="2" max="2" width="15.54296875" bestFit="1" customWidth="1"/>
    <col min="3" max="3" width="3.1796875" customWidth="1"/>
  </cols>
  <sheetData>
    <row r="3" spans="1:2" x14ac:dyDescent="0.35">
      <c r="A3" s="7" t="s">
        <v>621</v>
      </c>
      <c r="B3" s="9" t="s">
        <v>614</v>
      </c>
    </row>
    <row r="4" spans="1:2" x14ac:dyDescent="0.35">
      <c r="A4" s="8" t="s">
        <v>56</v>
      </c>
      <c r="B4" s="1">
        <v>49664867</v>
      </c>
    </row>
    <row r="5" spans="1:2" x14ac:dyDescent="0.35">
      <c r="A5" s="10" t="s">
        <v>57</v>
      </c>
      <c r="B5" s="1">
        <v>49664867</v>
      </c>
    </row>
    <row r="6" spans="1:2" x14ac:dyDescent="0.35">
      <c r="A6" s="21">
        <v>9111</v>
      </c>
      <c r="B6" s="1">
        <v>38364867</v>
      </c>
    </row>
    <row r="7" spans="1:2" x14ac:dyDescent="0.35">
      <c r="A7" s="22" t="s">
        <v>63</v>
      </c>
      <c r="B7" s="1">
        <v>38364867</v>
      </c>
    </row>
    <row r="8" spans="1:2" x14ac:dyDescent="0.35">
      <c r="A8" s="21">
        <v>9211</v>
      </c>
      <c r="B8" s="1">
        <v>11300000</v>
      </c>
    </row>
    <row r="9" spans="1:2" x14ac:dyDescent="0.35">
      <c r="A9" s="22" t="s">
        <v>67</v>
      </c>
      <c r="B9" s="1">
        <v>11300000</v>
      </c>
    </row>
    <row r="10" spans="1:2" x14ac:dyDescent="0.35">
      <c r="A10" s="8" t="s">
        <v>613</v>
      </c>
      <c r="B10" s="1">
        <v>49664867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CUARTA MODIFICACIÓN AL PRESUPUESTO DE EGRESOS 2025
CLASIFICACIÓN DEL CAPITULO 9000 - DEUDA PÚBLICA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895AC-2B55-4A8A-98CF-6FE709724271}">
  <dimension ref="A1:C30"/>
  <sheetViews>
    <sheetView view="pageLayout" topLeftCell="A2" zoomScaleNormal="100" workbookViewId="0">
      <selection activeCell="A11" sqref="A11"/>
    </sheetView>
  </sheetViews>
  <sheetFormatPr baseColWidth="10" defaultRowHeight="14.5" x14ac:dyDescent="0.35"/>
  <cols>
    <col min="1" max="1" width="72.6328125" bestFit="1" customWidth="1"/>
    <col min="2" max="2" width="15.54296875" bestFit="1" customWidth="1"/>
    <col min="3" max="3" width="3.1796875" customWidth="1"/>
  </cols>
  <sheetData>
    <row r="1" spans="1:3" hidden="1" x14ac:dyDescent="0.35">
      <c r="A1" s="7" t="s">
        <v>23</v>
      </c>
      <c r="B1" s="8">
        <v>4000</v>
      </c>
      <c r="C1" s="23"/>
    </row>
    <row r="3" spans="1:3" x14ac:dyDescent="0.35">
      <c r="A3" s="7" t="s">
        <v>622</v>
      </c>
      <c r="B3" s="9" t="s">
        <v>614</v>
      </c>
    </row>
    <row r="4" spans="1:3" x14ac:dyDescent="0.35">
      <c r="A4" s="24" t="s">
        <v>403</v>
      </c>
      <c r="B4" s="18">
        <v>650000</v>
      </c>
    </row>
    <row r="5" spans="1:3" x14ac:dyDescent="0.35">
      <c r="A5" s="24" t="s">
        <v>521</v>
      </c>
      <c r="B5" s="18">
        <v>650000</v>
      </c>
    </row>
    <row r="6" spans="1:3" x14ac:dyDescent="0.35">
      <c r="A6" s="24" t="s">
        <v>167</v>
      </c>
      <c r="B6" s="18">
        <v>264325159.66</v>
      </c>
    </row>
    <row r="7" spans="1:3" x14ac:dyDescent="0.35">
      <c r="A7" s="24" t="s">
        <v>454</v>
      </c>
      <c r="B7" s="18">
        <v>3900000</v>
      </c>
    </row>
    <row r="8" spans="1:3" x14ac:dyDescent="0.35">
      <c r="A8" s="24" t="s">
        <v>464</v>
      </c>
      <c r="B8" s="18">
        <v>7380968.3300000001</v>
      </c>
    </row>
    <row r="9" spans="1:3" x14ac:dyDescent="0.35">
      <c r="A9" s="24" t="s">
        <v>461</v>
      </c>
      <c r="B9" s="18">
        <v>14064137.279999999</v>
      </c>
    </row>
    <row r="10" spans="1:3" x14ac:dyDescent="0.35">
      <c r="A10" s="24" t="s">
        <v>486</v>
      </c>
      <c r="B10" s="18">
        <v>18720394.5</v>
      </c>
    </row>
    <row r="11" spans="1:3" ht="29" x14ac:dyDescent="0.35">
      <c r="A11" s="24" t="s">
        <v>168</v>
      </c>
      <c r="B11" s="18">
        <v>8821054.0500000007</v>
      </c>
    </row>
    <row r="12" spans="1:3" x14ac:dyDescent="0.35">
      <c r="A12" s="24" t="s">
        <v>489</v>
      </c>
      <c r="B12" s="18">
        <v>200000</v>
      </c>
    </row>
    <row r="13" spans="1:3" x14ac:dyDescent="0.35">
      <c r="A13" s="24" t="s">
        <v>491</v>
      </c>
      <c r="B13" s="18">
        <v>12000000</v>
      </c>
    </row>
    <row r="14" spans="1:3" x14ac:dyDescent="0.35">
      <c r="A14" s="24" t="s">
        <v>493</v>
      </c>
      <c r="B14" s="18">
        <v>100738605.5</v>
      </c>
    </row>
    <row r="15" spans="1:3" x14ac:dyDescent="0.35">
      <c r="A15" s="24" t="s">
        <v>495</v>
      </c>
      <c r="B15" s="18">
        <v>1500000</v>
      </c>
    </row>
    <row r="16" spans="1:3" x14ac:dyDescent="0.35">
      <c r="A16" s="24" t="s">
        <v>494</v>
      </c>
      <c r="B16" s="18">
        <v>2000000</v>
      </c>
    </row>
    <row r="17" spans="1:2" x14ac:dyDescent="0.35">
      <c r="A17" s="24" t="s">
        <v>475</v>
      </c>
      <c r="B17" s="18">
        <v>95000000</v>
      </c>
    </row>
    <row r="18" spans="1:2" x14ac:dyDescent="0.35">
      <c r="A18" s="24" t="s">
        <v>533</v>
      </c>
      <c r="B18" s="18">
        <v>19178000</v>
      </c>
    </row>
    <row r="19" spans="1:2" x14ac:dyDescent="0.35">
      <c r="A19" s="24" t="s">
        <v>548</v>
      </c>
      <c r="B19" s="18">
        <v>8578000</v>
      </c>
    </row>
    <row r="20" spans="1:2" x14ac:dyDescent="0.35">
      <c r="A20" s="24" t="s">
        <v>564</v>
      </c>
      <c r="B20" s="18">
        <v>2100000</v>
      </c>
    </row>
    <row r="21" spans="1:2" x14ac:dyDescent="0.35">
      <c r="A21" s="24" t="s">
        <v>540</v>
      </c>
      <c r="B21" s="18">
        <v>8500000</v>
      </c>
    </row>
    <row r="22" spans="1:2" x14ac:dyDescent="0.35">
      <c r="A22" s="24" t="s">
        <v>56</v>
      </c>
      <c r="B22" s="18">
        <v>30917488.109999999</v>
      </c>
    </row>
    <row r="23" spans="1:2" x14ac:dyDescent="0.35">
      <c r="A23" s="24" t="s">
        <v>57</v>
      </c>
      <c r="B23" s="18">
        <v>30417488.109999999</v>
      </c>
    </row>
    <row r="24" spans="1:2" x14ac:dyDescent="0.35">
      <c r="A24" s="24" t="s">
        <v>158</v>
      </c>
      <c r="B24" s="18">
        <v>500000</v>
      </c>
    </row>
    <row r="25" spans="1:2" x14ac:dyDescent="0.35">
      <c r="A25" s="24" t="s">
        <v>442</v>
      </c>
      <c r="B25" s="18">
        <v>36783457.840000004</v>
      </c>
    </row>
    <row r="26" spans="1:2" x14ac:dyDescent="0.35">
      <c r="A26" s="24" t="s">
        <v>443</v>
      </c>
      <c r="B26" s="18">
        <v>19813000</v>
      </c>
    </row>
    <row r="27" spans="1:2" ht="29" x14ac:dyDescent="0.35">
      <c r="A27" s="24" t="s">
        <v>511</v>
      </c>
      <c r="B27" s="18">
        <v>6249000</v>
      </c>
    </row>
    <row r="28" spans="1:2" x14ac:dyDescent="0.35">
      <c r="A28" s="24" t="s">
        <v>509</v>
      </c>
      <c r="B28" s="18">
        <v>1361457.84</v>
      </c>
    </row>
    <row r="29" spans="1:2" x14ac:dyDescent="0.35">
      <c r="A29" s="24" t="s">
        <v>481</v>
      </c>
      <c r="B29" s="18">
        <v>9360000</v>
      </c>
    </row>
    <row r="30" spans="1:2" x14ac:dyDescent="0.35">
      <c r="A30" s="25" t="s">
        <v>613</v>
      </c>
      <c r="B30" s="18">
        <v>351854105.60999995</v>
      </c>
    </row>
  </sheetData>
  <pageMargins left="0.7" right="0.7" top="0.90625" bottom="0.75" header="0.3" footer="0.3"/>
  <pageSetup orientation="portrait" r:id="rId2"/>
  <headerFooter>
    <oddHeader>&amp;C&amp;"-,Negrita"MUNICIPIO DE TLAJOMULCO DE ZÚÑIGA, JALISCO
CUARTA MODIFICACIÓN AL PRESUPUESTO DE EGRESOS 2025
CLASIFICACIÓN DE APOYOS Y SUBSIDIOS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7D9C1-8A86-4824-9003-627E95FEBE1F}">
  <dimension ref="A3:B40"/>
  <sheetViews>
    <sheetView view="pageLayout" topLeftCell="A32" zoomScaleNormal="100" workbookViewId="0">
      <selection activeCell="A44" sqref="A44"/>
    </sheetView>
  </sheetViews>
  <sheetFormatPr baseColWidth="10" defaultRowHeight="14.5" x14ac:dyDescent="0.35"/>
  <cols>
    <col min="1" max="1" width="62.1796875" bestFit="1" customWidth="1"/>
    <col min="2" max="2" width="15.54296875" bestFit="1" customWidth="1"/>
    <col min="3" max="3" width="3.1796875" customWidth="1"/>
  </cols>
  <sheetData>
    <row r="3" spans="1:2" x14ac:dyDescent="0.35">
      <c r="A3" s="7" t="s">
        <v>623</v>
      </c>
      <c r="B3" s="9" t="s">
        <v>614</v>
      </c>
    </row>
    <row r="4" spans="1:2" x14ac:dyDescent="0.35">
      <c r="A4" s="8" t="s">
        <v>174</v>
      </c>
      <c r="B4" s="1">
        <v>199183000</v>
      </c>
    </row>
    <row r="5" spans="1:2" x14ac:dyDescent="0.35">
      <c r="A5" s="10" t="s">
        <v>544</v>
      </c>
      <c r="B5" s="1">
        <v>10955431</v>
      </c>
    </row>
    <row r="6" spans="1:2" x14ac:dyDescent="0.35">
      <c r="A6" s="21" t="s">
        <v>546</v>
      </c>
      <c r="B6" s="1">
        <v>10955431</v>
      </c>
    </row>
    <row r="7" spans="1:2" x14ac:dyDescent="0.35">
      <c r="A7" s="10" t="s">
        <v>527</v>
      </c>
      <c r="B7" s="1">
        <v>9097349</v>
      </c>
    </row>
    <row r="8" spans="1:2" x14ac:dyDescent="0.35">
      <c r="A8" s="21" t="s">
        <v>529</v>
      </c>
      <c r="B8" s="1">
        <v>9097349</v>
      </c>
    </row>
    <row r="9" spans="1:2" x14ac:dyDescent="0.35">
      <c r="A9" s="10" t="s">
        <v>175</v>
      </c>
      <c r="B9" s="1">
        <v>170333000</v>
      </c>
    </row>
    <row r="10" spans="1:2" x14ac:dyDescent="0.35">
      <c r="A10" s="21" t="s">
        <v>177</v>
      </c>
      <c r="B10" s="1">
        <v>170333000</v>
      </c>
    </row>
    <row r="11" spans="1:2" x14ac:dyDescent="0.35">
      <c r="A11" s="10" t="s">
        <v>560</v>
      </c>
      <c r="B11" s="1">
        <v>8797220</v>
      </c>
    </row>
    <row r="12" spans="1:2" x14ac:dyDescent="0.35">
      <c r="A12" s="21" t="s">
        <v>560</v>
      </c>
      <c r="B12" s="1">
        <v>8797220</v>
      </c>
    </row>
    <row r="13" spans="1:2" x14ac:dyDescent="0.35">
      <c r="A13" s="8" t="s">
        <v>105</v>
      </c>
      <c r="B13" s="1">
        <v>1689474889.1399999</v>
      </c>
    </row>
    <row r="14" spans="1:2" x14ac:dyDescent="0.35">
      <c r="A14" s="10" t="s">
        <v>448</v>
      </c>
      <c r="B14" s="1">
        <v>4400000</v>
      </c>
    </row>
    <row r="15" spans="1:2" x14ac:dyDescent="0.35">
      <c r="A15" s="21" t="s">
        <v>450</v>
      </c>
      <c r="B15" s="1">
        <v>4400000</v>
      </c>
    </row>
    <row r="16" spans="1:2" x14ac:dyDescent="0.35">
      <c r="A16" s="10" t="s">
        <v>160</v>
      </c>
      <c r="B16" s="1">
        <v>238749611.89000002</v>
      </c>
    </row>
    <row r="17" spans="1:2" x14ac:dyDescent="0.35">
      <c r="A17" s="21" t="s">
        <v>160</v>
      </c>
      <c r="B17" s="1">
        <v>238749611.89000002</v>
      </c>
    </row>
    <row r="18" spans="1:2" x14ac:dyDescent="0.35">
      <c r="A18" s="10" t="s">
        <v>213</v>
      </c>
      <c r="B18" s="1">
        <v>279896172.52999997</v>
      </c>
    </row>
    <row r="19" spans="1:2" x14ac:dyDescent="0.35">
      <c r="A19" s="21" t="s">
        <v>215</v>
      </c>
      <c r="B19" s="1">
        <v>275013172.52999997</v>
      </c>
    </row>
    <row r="20" spans="1:2" x14ac:dyDescent="0.35">
      <c r="A20" s="21" t="s">
        <v>401</v>
      </c>
      <c r="B20" s="1">
        <v>4883000</v>
      </c>
    </row>
    <row r="21" spans="1:2" x14ac:dyDescent="0.35">
      <c r="A21" s="10" t="s">
        <v>457</v>
      </c>
      <c r="B21" s="1">
        <v>116445105.61</v>
      </c>
    </row>
    <row r="22" spans="1:2" x14ac:dyDescent="0.35">
      <c r="A22" s="21" t="s">
        <v>473</v>
      </c>
      <c r="B22" s="1">
        <v>95000000</v>
      </c>
    </row>
    <row r="23" spans="1:2" x14ac:dyDescent="0.35">
      <c r="A23" s="21" t="s">
        <v>459</v>
      </c>
      <c r="B23" s="1">
        <v>21445105.609999999</v>
      </c>
    </row>
    <row r="24" spans="1:2" x14ac:dyDescent="0.35">
      <c r="A24" s="10" t="s">
        <v>430</v>
      </c>
      <c r="B24" s="1">
        <v>21751000</v>
      </c>
    </row>
    <row r="25" spans="1:2" x14ac:dyDescent="0.35">
      <c r="A25" s="21" t="s">
        <v>432</v>
      </c>
      <c r="B25" s="1">
        <v>1938000</v>
      </c>
    </row>
    <row r="26" spans="1:2" x14ac:dyDescent="0.35">
      <c r="A26" s="21" t="s">
        <v>440</v>
      </c>
      <c r="B26" s="1">
        <v>19813000</v>
      </c>
    </row>
    <row r="27" spans="1:2" x14ac:dyDescent="0.35">
      <c r="A27" s="10" t="s">
        <v>420</v>
      </c>
      <c r="B27" s="1">
        <v>36769022</v>
      </c>
    </row>
    <row r="28" spans="1:2" x14ac:dyDescent="0.35">
      <c r="A28" s="21" t="s">
        <v>422</v>
      </c>
      <c r="B28" s="1">
        <v>36769022</v>
      </c>
    </row>
    <row r="29" spans="1:2" x14ac:dyDescent="0.35">
      <c r="A29" s="10" t="s">
        <v>106</v>
      </c>
      <c r="B29" s="1">
        <v>991463977.11000001</v>
      </c>
    </row>
    <row r="30" spans="1:2" x14ac:dyDescent="0.35">
      <c r="A30" s="21" t="s">
        <v>118</v>
      </c>
      <c r="B30" s="1">
        <v>387564465.25</v>
      </c>
    </row>
    <row r="31" spans="1:2" x14ac:dyDescent="0.35">
      <c r="A31" s="21" t="s">
        <v>108</v>
      </c>
      <c r="B31" s="1">
        <v>603899511.86000001</v>
      </c>
    </row>
    <row r="32" spans="1:2" x14ac:dyDescent="0.35">
      <c r="A32" s="8" t="s">
        <v>41</v>
      </c>
      <c r="B32" s="1">
        <v>4013179904.7600007</v>
      </c>
    </row>
    <row r="33" spans="1:2" x14ac:dyDescent="0.35">
      <c r="A33" s="10" t="s">
        <v>96</v>
      </c>
      <c r="B33" s="1">
        <v>428712684.81</v>
      </c>
    </row>
    <row r="34" spans="1:2" x14ac:dyDescent="0.35">
      <c r="A34" s="21" t="s">
        <v>396</v>
      </c>
      <c r="B34" s="1">
        <v>0</v>
      </c>
    </row>
    <row r="35" spans="1:2" x14ac:dyDescent="0.35">
      <c r="A35" s="21" t="s">
        <v>98</v>
      </c>
      <c r="B35" s="1">
        <v>408164925.81</v>
      </c>
    </row>
    <row r="36" spans="1:2" x14ac:dyDescent="0.35">
      <c r="A36" s="21" t="s">
        <v>209</v>
      </c>
      <c r="B36" s="1">
        <v>20547759</v>
      </c>
    </row>
    <row r="37" spans="1:2" x14ac:dyDescent="0.35">
      <c r="A37" s="10" t="s">
        <v>42</v>
      </c>
      <c r="B37" s="1">
        <v>3584467219.9500008</v>
      </c>
    </row>
    <row r="38" spans="1:2" x14ac:dyDescent="0.35">
      <c r="A38" s="21" t="s">
        <v>237</v>
      </c>
      <c r="B38" s="1">
        <v>2555000</v>
      </c>
    </row>
    <row r="39" spans="1:2" x14ac:dyDescent="0.35">
      <c r="A39" s="21" t="s">
        <v>44</v>
      </c>
      <c r="B39" s="1">
        <v>3581912219.9500008</v>
      </c>
    </row>
    <row r="40" spans="1:2" x14ac:dyDescent="0.35">
      <c r="A40" s="8" t="s">
        <v>613</v>
      </c>
      <c r="B40" s="1">
        <v>5901837793.9000006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CUARTA MODIFICACIÓN AL PRESUPUESTO DE EGRESOS 2025
CLASIFICACIÓN FUNCIONAL DEL GASTO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2A98-EB7F-41C8-9F27-0D8D0C72FFC3}">
  <dimension ref="A3:B1099"/>
  <sheetViews>
    <sheetView view="pageLayout" topLeftCell="A31" zoomScaleNormal="100" workbookViewId="0">
      <selection activeCell="A7" sqref="A7"/>
    </sheetView>
  </sheetViews>
  <sheetFormatPr baseColWidth="10" defaultRowHeight="14.5" x14ac:dyDescent="0.35"/>
  <cols>
    <col min="1" max="1" width="73.6328125" customWidth="1"/>
    <col min="2" max="2" width="15.54296875" bestFit="1" customWidth="1"/>
    <col min="3" max="3" width="3.1796875" customWidth="1"/>
  </cols>
  <sheetData>
    <row r="3" spans="1:2" x14ac:dyDescent="0.35">
      <c r="A3" s="84" t="s">
        <v>1187</v>
      </c>
      <c r="B3" s="85" t="s">
        <v>614</v>
      </c>
    </row>
    <row r="4" spans="1:2" x14ac:dyDescent="0.35">
      <c r="A4" s="43" t="s">
        <v>468</v>
      </c>
      <c r="B4" s="86">
        <v>14064137.279999999</v>
      </c>
    </row>
    <row r="5" spans="1:2" x14ac:dyDescent="0.35">
      <c r="A5" s="87" t="s">
        <v>461</v>
      </c>
      <c r="B5" s="86">
        <v>14064137.279999999</v>
      </c>
    </row>
    <row r="6" spans="1:2" x14ac:dyDescent="0.35">
      <c r="A6" s="88" t="s">
        <v>167</v>
      </c>
      <c r="B6" s="86">
        <v>14064137.279999999</v>
      </c>
    </row>
    <row r="7" spans="1:2" x14ac:dyDescent="0.35">
      <c r="A7" s="89">
        <v>4211</v>
      </c>
      <c r="B7" s="86">
        <v>14064137.279999999</v>
      </c>
    </row>
    <row r="8" spans="1:2" x14ac:dyDescent="0.35">
      <c r="A8" s="90" t="s">
        <v>128</v>
      </c>
      <c r="B8" s="86">
        <v>14064137.279999999</v>
      </c>
    </row>
    <row r="9" spans="1:2" x14ac:dyDescent="0.35">
      <c r="A9" s="43" t="s">
        <v>447</v>
      </c>
      <c r="B9" s="86">
        <v>19813000</v>
      </c>
    </row>
    <row r="10" spans="1:2" x14ac:dyDescent="0.35">
      <c r="A10" s="87" t="s">
        <v>443</v>
      </c>
      <c r="B10" s="86">
        <v>19813000</v>
      </c>
    </row>
    <row r="11" spans="1:2" x14ac:dyDescent="0.35">
      <c r="A11" s="88" t="s">
        <v>442</v>
      </c>
      <c r="B11" s="86">
        <v>19813000</v>
      </c>
    </row>
    <row r="12" spans="1:2" x14ac:dyDescent="0.35">
      <c r="A12" s="89">
        <v>4211</v>
      </c>
      <c r="B12" s="86">
        <v>19813000</v>
      </c>
    </row>
    <row r="13" spans="1:2" x14ac:dyDescent="0.35">
      <c r="A13" s="90" t="s">
        <v>128</v>
      </c>
      <c r="B13" s="86">
        <v>19813000</v>
      </c>
    </row>
    <row r="14" spans="1:2" x14ac:dyDescent="0.35">
      <c r="A14" s="43" t="s">
        <v>166</v>
      </c>
      <c r="B14" s="86">
        <v>218297154.05000001</v>
      </c>
    </row>
    <row r="15" spans="1:2" x14ac:dyDescent="0.35">
      <c r="A15" s="87" t="s">
        <v>443</v>
      </c>
      <c r="B15" s="86">
        <v>0</v>
      </c>
    </row>
    <row r="16" spans="1:2" x14ac:dyDescent="0.35">
      <c r="A16" s="88" t="s">
        <v>442</v>
      </c>
      <c r="B16" s="86">
        <v>0</v>
      </c>
    </row>
    <row r="17" spans="1:2" x14ac:dyDescent="0.35">
      <c r="A17" s="89">
        <v>4211</v>
      </c>
      <c r="B17" s="86">
        <v>0</v>
      </c>
    </row>
    <row r="18" spans="1:2" x14ac:dyDescent="0.35">
      <c r="A18" s="90" t="s">
        <v>128</v>
      </c>
      <c r="B18" s="86">
        <v>0</v>
      </c>
    </row>
    <row r="19" spans="1:2" x14ac:dyDescent="0.35">
      <c r="A19" s="87" t="s">
        <v>454</v>
      </c>
      <c r="B19" s="86">
        <v>4400000</v>
      </c>
    </row>
    <row r="20" spans="1:2" x14ac:dyDescent="0.35">
      <c r="A20" s="88" t="s">
        <v>167</v>
      </c>
      <c r="B20" s="86">
        <v>4400000</v>
      </c>
    </row>
    <row r="21" spans="1:2" x14ac:dyDescent="0.35">
      <c r="A21" s="89">
        <v>2491</v>
      </c>
      <c r="B21" s="86">
        <v>250000</v>
      </c>
    </row>
    <row r="22" spans="1:2" x14ac:dyDescent="0.35">
      <c r="A22" s="90" t="s">
        <v>319</v>
      </c>
      <c r="B22" s="86">
        <v>250000</v>
      </c>
    </row>
    <row r="23" spans="1:2" x14ac:dyDescent="0.35">
      <c r="A23" s="89">
        <v>2521</v>
      </c>
      <c r="B23" s="86">
        <v>50000</v>
      </c>
    </row>
    <row r="24" spans="1:2" x14ac:dyDescent="0.35">
      <c r="A24" s="90" t="s">
        <v>320</v>
      </c>
      <c r="B24" s="86">
        <v>50000</v>
      </c>
    </row>
    <row r="25" spans="1:2" x14ac:dyDescent="0.35">
      <c r="A25" s="89">
        <v>4431</v>
      </c>
      <c r="B25" s="86">
        <v>3900000</v>
      </c>
    </row>
    <row r="26" spans="1:2" x14ac:dyDescent="0.35">
      <c r="A26" s="90" t="s">
        <v>456</v>
      </c>
      <c r="B26" s="86">
        <v>3900000</v>
      </c>
    </row>
    <row r="27" spans="1:2" x14ac:dyDescent="0.35">
      <c r="A27" s="89">
        <v>5671</v>
      </c>
      <c r="B27" s="86">
        <v>200000</v>
      </c>
    </row>
    <row r="28" spans="1:2" x14ac:dyDescent="0.35">
      <c r="A28" s="90" t="s">
        <v>370</v>
      </c>
      <c r="B28" s="86">
        <v>200000</v>
      </c>
    </row>
    <row r="29" spans="1:2" x14ac:dyDescent="0.35">
      <c r="A29" s="87" t="s">
        <v>501</v>
      </c>
      <c r="B29" s="86">
        <v>4000000</v>
      </c>
    </row>
    <row r="30" spans="1:2" x14ac:dyDescent="0.35">
      <c r="A30" s="88" t="s">
        <v>167</v>
      </c>
      <c r="B30" s="86">
        <v>4000000</v>
      </c>
    </row>
    <row r="31" spans="1:2" x14ac:dyDescent="0.35">
      <c r="A31" s="89">
        <v>3821</v>
      </c>
      <c r="B31" s="86">
        <v>4000000</v>
      </c>
    </row>
    <row r="32" spans="1:2" x14ac:dyDescent="0.35">
      <c r="A32" s="90" t="s">
        <v>291</v>
      </c>
      <c r="B32" s="86">
        <v>4000000</v>
      </c>
    </row>
    <row r="33" spans="1:2" x14ac:dyDescent="0.35">
      <c r="A33" s="87" t="s">
        <v>464</v>
      </c>
      <c r="B33" s="86">
        <v>0</v>
      </c>
    </row>
    <row r="34" spans="1:2" x14ac:dyDescent="0.35">
      <c r="A34" s="88" t="s">
        <v>167</v>
      </c>
      <c r="B34" s="86">
        <v>0</v>
      </c>
    </row>
    <row r="35" spans="1:2" x14ac:dyDescent="0.35">
      <c r="A35" s="89">
        <v>4211</v>
      </c>
      <c r="B35" s="86">
        <v>0</v>
      </c>
    </row>
    <row r="36" spans="1:2" x14ac:dyDescent="0.35">
      <c r="A36" s="90" t="s">
        <v>128</v>
      </c>
      <c r="B36" s="86">
        <v>0</v>
      </c>
    </row>
    <row r="37" spans="1:2" x14ac:dyDescent="0.35">
      <c r="A37" s="87" t="s">
        <v>461</v>
      </c>
      <c r="B37" s="86">
        <v>0</v>
      </c>
    </row>
    <row r="38" spans="1:2" x14ac:dyDescent="0.35">
      <c r="A38" s="88" t="s">
        <v>167</v>
      </c>
      <c r="B38" s="86">
        <v>0</v>
      </c>
    </row>
    <row r="39" spans="1:2" x14ac:dyDescent="0.35">
      <c r="A39" s="89">
        <v>4211</v>
      </c>
      <c r="B39" s="86">
        <v>0</v>
      </c>
    </row>
    <row r="40" spans="1:2" x14ac:dyDescent="0.35">
      <c r="A40" s="90" t="s">
        <v>128</v>
      </c>
      <c r="B40" s="86">
        <v>0</v>
      </c>
    </row>
    <row r="41" spans="1:2" x14ac:dyDescent="0.35">
      <c r="A41" s="87" t="s">
        <v>486</v>
      </c>
      <c r="B41" s="86">
        <v>27161394.5</v>
      </c>
    </row>
    <row r="42" spans="1:2" x14ac:dyDescent="0.35">
      <c r="A42" s="88" t="s">
        <v>167</v>
      </c>
      <c r="B42" s="86">
        <v>27161394.5</v>
      </c>
    </row>
    <row r="43" spans="1:2" x14ac:dyDescent="0.35">
      <c r="A43" s="89">
        <v>2111</v>
      </c>
      <c r="B43" s="86">
        <v>14000</v>
      </c>
    </row>
    <row r="44" spans="1:2" x14ac:dyDescent="0.35">
      <c r="A44" s="90" t="s">
        <v>149</v>
      </c>
      <c r="B44" s="86">
        <v>14000</v>
      </c>
    </row>
    <row r="45" spans="1:2" x14ac:dyDescent="0.35">
      <c r="A45" s="89">
        <v>2161</v>
      </c>
      <c r="B45" s="86">
        <v>425000</v>
      </c>
    </row>
    <row r="46" spans="1:2" x14ac:dyDescent="0.35">
      <c r="A46" s="90" t="s">
        <v>266</v>
      </c>
      <c r="B46" s="86">
        <v>425000</v>
      </c>
    </row>
    <row r="47" spans="1:2" x14ac:dyDescent="0.35">
      <c r="A47" s="89">
        <v>2491</v>
      </c>
      <c r="B47" s="86">
        <v>7132500</v>
      </c>
    </row>
    <row r="48" spans="1:2" x14ac:dyDescent="0.35">
      <c r="A48" s="90" t="s">
        <v>319</v>
      </c>
      <c r="B48" s="86">
        <v>7132500</v>
      </c>
    </row>
    <row r="49" spans="1:2" x14ac:dyDescent="0.35">
      <c r="A49" s="89">
        <v>2721</v>
      </c>
      <c r="B49" s="86">
        <v>290000</v>
      </c>
    </row>
    <row r="50" spans="1:2" x14ac:dyDescent="0.35">
      <c r="A50" s="90" t="s">
        <v>274</v>
      </c>
      <c r="B50" s="86">
        <v>290000</v>
      </c>
    </row>
    <row r="51" spans="1:2" x14ac:dyDescent="0.35">
      <c r="A51" s="89">
        <v>2911</v>
      </c>
      <c r="B51" s="86">
        <v>200000</v>
      </c>
    </row>
    <row r="52" spans="1:2" x14ac:dyDescent="0.35">
      <c r="A52" s="90" t="s">
        <v>275</v>
      </c>
      <c r="B52" s="86">
        <v>200000</v>
      </c>
    </row>
    <row r="53" spans="1:2" x14ac:dyDescent="0.35">
      <c r="A53" s="89">
        <v>4411</v>
      </c>
      <c r="B53" s="86">
        <v>18720394.5</v>
      </c>
    </row>
    <row r="54" spans="1:2" x14ac:dyDescent="0.35">
      <c r="A54" s="90" t="s">
        <v>487</v>
      </c>
      <c r="B54" s="86">
        <v>18720394.5</v>
      </c>
    </row>
    <row r="55" spans="1:2" x14ac:dyDescent="0.35">
      <c r="A55" s="89">
        <v>5111</v>
      </c>
      <c r="B55" s="86">
        <v>22700</v>
      </c>
    </row>
    <row r="56" spans="1:2" x14ac:dyDescent="0.35">
      <c r="A56" s="90" t="s">
        <v>143</v>
      </c>
      <c r="B56" s="86">
        <v>22700</v>
      </c>
    </row>
    <row r="57" spans="1:2" x14ac:dyDescent="0.35">
      <c r="A57" s="89">
        <v>5151</v>
      </c>
      <c r="B57" s="86">
        <v>17700</v>
      </c>
    </row>
    <row r="58" spans="1:2" x14ac:dyDescent="0.35">
      <c r="A58" s="90" t="s">
        <v>180</v>
      </c>
      <c r="B58" s="86">
        <v>17700</v>
      </c>
    </row>
    <row r="59" spans="1:2" x14ac:dyDescent="0.35">
      <c r="A59" s="89">
        <v>5191</v>
      </c>
      <c r="B59" s="86">
        <v>14000</v>
      </c>
    </row>
    <row r="60" spans="1:2" x14ac:dyDescent="0.35">
      <c r="A60" s="90" t="s">
        <v>171</v>
      </c>
      <c r="B60" s="86">
        <v>14000</v>
      </c>
    </row>
    <row r="61" spans="1:2" x14ac:dyDescent="0.35">
      <c r="A61" s="89">
        <v>5211</v>
      </c>
      <c r="B61" s="86">
        <v>3000</v>
      </c>
    </row>
    <row r="62" spans="1:2" x14ac:dyDescent="0.35">
      <c r="A62" s="90" t="s">
        <v>256</v>
      </c>
      <c r="B62" s="86">
        <v>3000</v>
      </c>
    </row>
    <row r="63" spans="1:2" x14ac:dyDescent="0.35">
      <c r="A63" s="89">
        <v>5671</v>
      </c>
      <c r="B63" s="86">
        <v>322100</v>
      </c>
    </row>
    <row r="64" spans="1:2" x14ac:dyDescent="0.35">
      <c r="A64" s="90" t="s">
        <v>370</v>
      </c>
      <c r="B64" s="86">
        <v>322100</v>
      </c>
    </row>
    <row r="65" spans="1:2" x14ac:dyDescent="0.35">
      <c r="A65" s="87" t="s">
        <v>168</v>
      </c>
      <c r="B65" s="86">
        <v>8901254.0500000007</v>
      </c>
    </row>
    <row r="66" spans="1:2" x14ac:dyDescent="0.35">
      <c r="A66" s="88" t="s">
        <v>167</v>
      </c>
      <c r="B66" s="86">
        <v>8901254.0500000007</v>
      </c>
    </row>
    <row r="67" spans="1:2" x14ac:dyDescent="0.35">
      <c r="A67" s="89">
        <v>2111</v>
      </c>
      <c r="B67" s="86">
        <v>3600</v>
      </c>
    </row>
    <row r="68" spans="1:2" x14ac:dyDescent="0.35">
      <c r="A68" s="90" t="s">
        <v>149</v>
      </c>
      <c r="B68" s="86">
        <v>3600</v>
      </c>
    </row>
    <row r="69" spans="1:2" x14ac:dyDescent="0.35">
      <c r="A69" s="89">
        <v>2141</v>
      </c>
      <c r="B69" s="86">
        <v>2500</v>
      </c>
    </row>
    <row r="70" spans="1:2" x14ac:dyDescent="0.35">
      <c r="A70" s="90" t="s">
        <v>150</v>
      </c>
      <c r="B70" s="86">
        <v>2500</v>
      </c>
    </row>
    <row r="71" spans="1:2" x14ac:dyDescent="0.35">
      <c r="A71" s="89">
        <v>2171</v>
      </c>
      <c r="B71" s="86">
        <v>24600</v>
      </c>
    </row>
    <row r="72" spans="1:2" x14ac:dyDescent="0.35">
      <c r="A72" s="90" t="s">
        <v>172</v>
      </c>
      <c r="B72" s="86">
        <v>24600</v>
      </c>
    </row>
    <row r="73" spans="1:2" x14ac:dyDescent="0.35">
      <c r="A73" s="89">
        <v>3391</v>
      </c>
      <c r="B73" s="86">
        <v>0</v>
      </c>
    </row>
    <row r="74" spans="1:2" x14ac:dyDescent="0.35">
      <c r="A74" s="90" t="s">
        <v>173</v>
      </c>
      <c r="B74" s="86">
        <v>0</v>
      </c>
    </row>
    <row r="75" spans="1:2" x14ac:dyDescent="0.35">
      <c r="A75" s="89">
        <v>4451</v>
      </c>
      <c r="B75" s="86">
        <v>8821054.0500000007</v>
      </c>
    </row>
    <row r="76" spans="1:2" x14ac:dyDescent="0.35">
      <c r="A76" s="90" t="s">
        <v>350</v>
      </c>
      <c r="B76" s="86">
        <v>8821054.0500000007</v>
      </c>
    </row>
    <row r="77" spans="1:2" x14ac:dyDescent="0.35">
      <c r="A77" s="89">
        <v>5111</v>
      </c>
      <c r="B77" s="86">
        <v>17500</v>
      </c>
    </row>
    <row r="78" spans="1:2" x14ac:dyDescent="0.35">
      <c r="A78" s="90" t="s">
        <v>143</v>
      </c>
      <c r="B78" s="86">
        <v>17500</v>
      </c>
    </row>
    <row r="79" spans="1:2" x14ac:dyDescent="0.35">
      <c r="A79" s="89">
        <v>5121</v>
      </c>
      <c r="B79" s="86">
        <v>14000</v>
      </c>
    </row>
    <row r="80" spans="1:2" x14ac:dyDescent="0.35">
      <c r="A80" s="90" t="s">
        <v>170</v>
      </c>
      <c r="B80" s="86">
        <v>14000</v>
      </c>
    </row>
    <row r="81" spans="1:2" x14ac:dyDescent="0.35">
      <c r="A81" s="89">
        <v>5191</v>
      </c>
      <c r="B81" s="86">
        <v>18000</v>
      </c>
    </row>
    <row r="82" spans="1:2" x14ac:dyDescent="0.35">
      <c r="A82" s="90" t="s">
        <v>171</v>
      </c>
      <c r="B82" s="86">
        <v>18000</v>
      </c>
    </row>
    <row r="83" spans="1:2" x14ac:dyDescent="0.35">
      <c r="A83" s="87" t="s">
        <v>517</v>
      </c>
      <c r="B83" s="86">
        <v>30226080</v>
      </c>
    </row>
    <row r="84" spans="1:2" x14ac:dyDescent="0.35">
      <c r="A84" s="88" t="s">
        <v>167</v>
      </c>
      <c r="B84" s="86">
        <v>30226080</v>
      </c>
    </row>
    <row r="85" spans="1:2" x14ac:dyDescent="0.35">
      <c r="A85" s="89">
        <v>3511</v>
      </c>
      <c r="B85" s="86">
        <v>30226080</v>
      </c>
    </row>
    <row r="86" spans="1:2" x14ac:dyDescent="0.35">
      <c r="A86" s="90" t="s">
        <v>285</v>
      </c>
      <c r="B86" s="86">
        <v>30226080</v>
      </c>
    </row>
    <row r="87" spans="1:2" x14ac:dyDescent="0.35">
      <c r="A87" s="87" t="s">
        <v>434</v>
      </c>
      <c r="B87" s="86">
        <v>1938000</v>
      </c>
    </row>
    <row r="88" spans="1:2" x14ac:dyDescent="0.35">
      <c r="A88" s="88" t="s">
        <v>167</v>
      </c>
      <c r="B88" s="86">
        <v>1938000</v>
      </c>
    </row>
    <row r="89" spans="1:2" x14ac:dyDescent="0.35">
      <c r="A89" s="89">
        <v>2541</v>
      </c>
      <c r="B89" s="86">
        <v>2500</v>
      </c>
    </row>
    <row r="90" spans="1:2" x14ac:dyDescent="0.35">
      <c r="A90" s="90" t="s">
        <v>394</v>
      </c>
      <c r="B90" s="86">
        <v>2500</v>
      </c>
    </row>
    <row r="91" spans="1:2" x14ac:dyDescent="0.35">
      <c r="A91" s="89">
        <v>2911</v>
      </c>
      <c r="B91" s="86">
        <v>3500</v>
      </c>
    </row>
    <row r="92" spans="1:2" x14ac:dyDescent="0.35">
      <c r="A92" s="90" t="s">
        <v>275</v>
      </c>
      <c r="B92" s="86">
        <v>3500</v>
      </c>
    </row>
    <row r="93" spans="1:2" x14ac:dyDescent="0.35">
      <c r="A93" s="89">
        <v>3341</v>
      </c>
      <c r="B93" s="86">
        <v>212976.68</v>
      </c>
    </row>
    <row r="94" spans="1:2" x14ac:dyDescent="0.35">
      <c r="A94" s="90" t="s">
        <v>201</v>
      </c>
      <c r="B94" s="86">
        <v>212976.68</v>
      </c>
    </row>
    <row r="95" spans="1:2" x14ac:dyDescent="0.35">
      <c r="A95" s="89">
        <v>3821</v>
      </c>
      <c r="B95" s="86">
        <v>1619023.32</v>
      </c>
    </row>
    <row r="96" spans="1:2" x14ac:dyDescent="0.35">
      <c r="A96" s="90" t="s">
        <v>291</v>
      </c>
      <c r="B96" s="86">
        <v>1619023.32</v>
      </c>
    </row>
    <row r="97" spans="1:2" x14ac:dyDescent="0.35">
      <c r="A97" s="89">
        <v>3841</v>
      </c>
      <c r="B97" s="86">
        <v>100000</v>
      </c>
    </row>
    <row r="98" spans="1:2" x14ac:dyDescent="0.35">
      <c r="A98" s="90" t="s">
        <v>438</v>
      </c>
      <c r="B98" s="86">
        <v>100000</v>
      </c>
    </row>
    <row r="99" spans="1:2" x14ac:dyDescent="0.35">
      <c r="A99" s="87" t="s">
        <v>489</v>
      </c>
      <c r="B99" s="86">
        <v>200000</v>
      </c>
    </row>
    <row r="100" spans="1:2" x14ac:dyDescent="0.35">
      <c r="A100" s="88" t="s">
        <v>167</v>
      </c>
      <c r="B100" s="86">
        <v>200000</v>
      </c>
    </row>
    <row r="101" spans="1:2" x14ac:dyDescent="0.35">
      <c r="A101" s="89">
        <v>4421</v>
      </c>
      <c r="B101" s="86">
        <v>200000</v>
      </c>
    </row>
    <row r="102" spans="1:2" x14ac:dyDescent="0.35">
      <c r="A102" s="90" t="s">
        <v>488</v>
      </c>
      <c r="B102" s="86">
        <v>200000</v>
      </c>
    </row>
    <row r="103" spans="1:2" x14ac:dyDescent="0.35">
      <c r="A103" s="87" t="s">
        <v>491</v>
      </c>
      <c r="B103" s="86">
        <v>13407780</v>
      </c>
    </row>
    <row r="104" spans="1:2" x14ac:dyDescent="0.35">
      <c r="A104" s="88" t="s">
        <v>167</v>
      </c>
      <c r="B104" s="86">
        <v>13407780</v>
      </c>
    </row>
    <row r="105" spans="1:2" x14ac:dyDescent="0.35">
      <c r="A105" s="89">
        <v>3351</v>
      </c>
      <c r="B105" s="86">
        <v>0</v>
      </c>
    </row>
    <row r="106" spans="1:2" x14ac:dyDescent="0.35">
      <c r="A106" s="90" t="s">
        <v>490</v>
      </c>
      <c r="B106" s="86">
        <v>0</v>
      </c>
    </row>
    <row r="107" spans="1:2" x14ac:dyDescent="0.35">
      <c r="A107" s="89">
        <v>3821</v>
      </c>
      <c r="B107" s="86">
        <v>1407780</v>
      </c>
    </row>
    <row r="108" spans="1:2" x14ac:dyDescent="0.35">
      <c r="A108" s="90" t="s">
        <v>291</v>
      </c>
      <c r="B108" s="86">
        <v>1407780</v>
      </c>
    </row>
    <row r="109" spans="1:2" x14ac:dyDescent="0.35">
      <c r="A109" s="89">
        <v>4411</v>
      </c>
      <c r="B109" s="86">
        <v>12000000</v>
      </c>
    </row>
    <row r="110" spans="1:2" x14ac:dyDescent="0.35">
      <c r="A110" s="90" t="s">
        <v>487</v>
      </c>
      <c r="B110" s="86">
        <v>12000000</v>
      </c>
    </row>
    <row r="111" spans="1:2" x14ac:dyDescent="0.35">
      <c r="A111" s="87" t="s">
        <v>493</v>
      </c>
      <c r="B111" s="86">
        <v>117754645.5</v>
      </c>
    </row>
    <row r="112" spans="1:2" x14ac:dyDescent="0.35">
      <c r="A112" s="88" t="s">
        <v>167</v>
      </c>
      <c r="B112" s="86">
        <v>117754645.5</v>
      </c>
    </row>
    <row r="113" spans="1:2" x14ac:dyDescent="0.35">
      <c r="A113" s="89">
        <v>3461</v>
      </c>
      <c r="B113" s="86">
        <v>17016040</v>
      </c>
    </row>
    <row r="114" spans="1:2" x14ac:dyDescent="0.35">
      <c r="A114" s="90" t="s">
        <v>492</v>
      </c>
      <c r="B114" s="86">
        <v>17016040</v>
      </c>
    </row>
    <row r="115" spans="1:2" x14ac:dyDescent="0.35">
      <c r="A115" s="89">
        <v>4411</v>
      </c>
      <c r="B115" s="86">
        <v>100738605.5</v>
      </c>
    </row>
    <row r="116" spans="1:2" x14ac:dyDescent="0.35">
      <c r="A116" s="90" t="s">
        <v>487</v>
      </c>
      <c r="B116" s="86">
        <v>100738605.5</v>
      </c>
    </row>
    <row r="117" spans="1:2" x14ac:dyDescent="0.35">
      <c r="A117" s="87" t="s">
        <v>495</v>
      </c>
      <c r="B117" s="86">
        <v>1750000</v>
      </c>
    </row>
    <row r="118" spans="1:2" x14ac:dyDescent="0.35">
      <c r="A118" s="88" t="s">
        <v>167</v>
      </c>
      <c r="B118" s="86">
        <v>1750000</v>
      </c>
    </row>
    <row r="119" spans="1:2" x14ac:dyDescent="0.35">
      <c r="A119" s="89">
        <v>3821</v>
      </c>
      <c r="B119" s="86">
        <v>250000</v>
      </c>
    </row>
    <row r="120" spans="1:2" x14ac:dyDescent="0.35">
      <c r="A120" s="90" t="s">
        <v>291</v>
      </c>
      <c r="B120" s="86">
        <v>250000</v>
      </c>
    </row>
    <row r="121" spans="1:2" x14ac:dyDescent="0.35">
      <c r="A121" s="89">
        <v>4411</v>
      </c>
      <c r="B121" s="86">
        <v>1500000</v>
      </c>
    </row>
    <row r="122" spans="1:2" x14ac:dyDescent="0.35">
      <c r="A122" s="90" t="s">
        <v>487</v>
      </c>
      <c r="B122" s="86">
        <v>1500000</v>
      </c>
    </row>
    <row r="123" spans="1:2" x14ac:dyDescent="0.35">
      <c r="A123" s="87" t="s">
        <v>481</v>
      </c>
      <c r="B123" s="86">
        <v>0</v>
      </c>
    </row>
    <row r="124" spans="1:2" x14ac:dyDescent="0.35">
      <c r="A124" s="88" t="s">
        <v>442</v>
      </c>
      <c r="B124" s="86">
        <v>0</v>
      </c>
    </row>
    <row r="125" spans="1:2" x14ac:dyDescent="0.35">
      <c r="A125" s="89">
        <v>4211</v>
      </c>
      <c r="B125" s="86">
        <v>0</v>
      </c>
    </row>
    <row r="126" spans="1:2" x14ac:dyDescent="0.35">
      <c r="A126" s="90" t="s">
        <v>128</v>
      </c>
      <c r="B126" s="86">
        <v>0</v>
      </c>
    </row>
    <row r="127" spans="1:2" x14ac:dyDescent="0.35">
      <c r="A127" s="87" t="s">
        <v>497</v>
      </c>
      <c r="B127" s="86">
        <v>6558000</v>
      </c>
    </row>
    <row r="128" spans="1:2" x14ac:dyDescent="0.35">
      <c r="A128" s="88" t="s">
        <v>167</v>
      </c>
      <c r="B128" s="86">
        <v>6558000</v>
      </c>
    </row>
    <row r="129" spans="1:2" x14ac:dyDescent="0.35">
      <c r="A129" s="89">
        <v>2171</v>
      </c>
      <c r="B129" s="86">
        <v>640667.56999999995</v>
      </c>
    </row>
    <row r="130" spans="1:2" x14ac:dyDescent="0.35">
      <c r="A130" s="90" t="s">
        <v>172</v>
      </c>
      <c r="B130" s="86">
        <v>640667.56999999995</v>
      </c>
    </row>
    <row r="131" spans="1:2" x14ac:dyDescent="0.35">
      <c r="A131" s="89">
        <v>2411</v>
      </c>
      <c r="B131" s="86">
        <v>0</v>
      </c>
    </row>
    <row r="132" spans="1:2" x14ac:dyDescent="0.35">
      <c r="A132" s="90" t="s">
        <v>316</v>
      </c>
      <c r="B132" s="86">
        <v>0</v>
      </c>
    </row>
    <row r="133" spans="1:2" x14ac:dyDescent="0.35">
      <c r="A133" s="89">
        <v>2421</v>
      </c>
      <c r="B133" s="86">
        <v>3000</v>
      </c>
    </row>
    <row r="134" spans="1:2" x14ac:dyDescent="0.35">
      <c r="A134" s="90" t="s">
        <v>317</v>
      </c>
      <c r="B134" s="86">
        <v>3000</v>
      </c>
    </row>
    <row r="135" spans="1:2" x14ac:dyDescent="0.35">
      <c r="A135" s="89">
        <v>2441</v>
      </c>
      <c r="B135" s="86">
        <v>23000</v>
      </c>
    </row>
    <row r="136" spans="1:2" x14ac:dyDescent="0.35">
      <c r="A136" s="90" t="s">
        <v>269</v>
      </c>
      <c r="B136" s="86">
        <v>23000</v>
      </c>
    </row>
    <row r="137" spans="1:2" x14ac:dyDescent="0.35">
      <c r="A137" s="89">
        <v>2461</v>
      </c>
      <c r="B137" s="86">
        <v>5000</v>
      </c>
    </row>
    <row r="138" spans="1:2" x14ac:dyDescent="0.35">
      <c r="A138" s="90" t="s">
        <v>270</v>
      </c>
      <c r="B138" s="86">
        <v>5000</v>
      </c>
    </row>
    <row r="139" spans="1:2" x14ac:dyDescent="0.35">
      <c r="A139" s="89">
        <v>2471</v>
      </c>
      <c r="B139" s="86">
        <v>5000</v>
      </c>
    </row>
    <row r="140" spans="1:2" x14ac:dyDescent="0.35">
      <c r="A140" s="90" t="s">
        <v>271</v>
      </c>
      <c r="B140" s="86">
        <v>5000</v>
      </c>
    </row>
    <row r="141" spans="1:2" x14ac:dyDescent="0.35">
      <c r="A141" s="89">
        <v>2491</v>
      </c>
      <c r="B141" s="86">
        <v>0</v>
      </c>
    </row>
    <row r="142" spans="1:2" x14ac:dyDescent="0.35">
      <c r="A142" s="90" t="s">
        <v>319</v>
      </c>
      <c r="B142" s="86">
        <v>0</v>
      </c>
    </row>
    <row r="143" spans="1:2" x14ac:dyDescent="0.35">
      <c r="A143" s="89">
        <v>2521</v>
      </c>
      <c r="B143" s="86">
        <v>7500</v>
      </c>
    </row>
    <row r="144" spans="1:2" x14ac:dyDescent="0.35">
      <c r="A144" s="90" t="s">
        <v>320</v>
      </c>
      <c r="B144" s="86">
        <v>7500</v>
      </c>
    </row>
    <row r="145" spans="1:2" x14ac:dyDescent="0.35">
      <c r="A145" s="89">
        <v>2561</v>
      </c>
      <c r="B145" s="86">
        <v>3500</v>
      </c>
    </row>
    <row r="146" spans="1:2" x14ac:dyDescent="0.35">
      <c r="A146" s="90" t="s">
        <v>321</v>
      </c>
      <c r="B146" s="86">
        <v>3500</v>
      </c>
    </row>
    <row r="147" spans="1:2" x14ac:dyDescent="0.35">
      <c r="A147" s="89">
        <v>2721</v>
      </c>
      <c r="B147" s="86">
        <v>8832.43</v>
      </c>
    </row>
    <row r="148" spans="1:2" x14ac:dyDescent="0.35">
      <c r="A148" s="90" t="s">
        <v>274</v>
      </c>
      <c r="B148" s="86">
        <v>8832.43</v>
      </c>
    </row>
    <row r="149" spans="1:2" x14ac:dyDescent="0.35">
      <c r="A149" s="89">
        <v>2731</v>
      </c>
      <c r="B149" s="86">
        <v>0</v>
      </c>
    </row>
    <row r="150" spans="1:2" x14ac:dyDescent="0.35">
      <c r="A150" s="90" t="s">
        <v>499</v>
      </c>
      <c r="B150" s="86">
        <v>0</v>
      </c>
    </row>
    <row r="151" spans="1:2" x14ac:dyDescent="0.35">
      <c r="A151" s="89">
        <v>2911</v>
      </c>
      <c r="B151" s="86">
        <v>53000</v>
      </c>
    </row>
    <row r="152" spans="1:2" x14ac:dyDescent="0.35">
      <c r="A152" s="90" t="s">
        <v>275</v>
      </c>
      <c r="B152" s="86">
        <v>53000</v>
      </c>
    </row>
    <row r="153" spans="1:2" x14ac:dyDescent="0.35">
      <c r="A153" s="89">
        <v>2921</v>
      </c>
      <c r="B153" s="86">
        <v>4500</v>
      </c>
    </row>
    <row r="154" spans="1:2" x14ac:dyDescent="0.35">
      <c r="A154" s="90" t="s">
        <v>276</v>
      </c>
      <c r="B154" s="86">
        <v>4500</v>
      </c>
    </row>
    <row r="155" spans="1:2" x14ac:dyDescent="0.35">
      <c r="A155" s="89">
        <v>2941</v>
      </c>
      <c r="B155" s="86">
        <v>4000</v>
      </c>
    </row>
    <row r="156" spans="1:2" x14ac:dyDescent="0.35">
      <c r="A156" s="90" t="s">
        <v>278</v>
      </c>
      <c r="B156" s="86">
        <v>4000</v>
      </c>
    </row>
    <row r="157" spans="1:2" x14ac:dyDescent="0.35">
      <c r="A157" s="89">
        <v>3381</v>
      </c>
      <c r="B157" s="86">
        <v>0</v>
      </c>
    </row>
    <row r="158" spans="1:2" x14ac:dyDescent="0.35">
      <c r="A158" s="90" t="s">
        <v>327</v>
      </c>
      <c r="B158" s="86">
        <v>0</v>
      </c>
    </row>
    <row r="159" spans="1:2" x14ac:dyDescent="0.35">
      <c r="A159" s="89">
        <v>3391</v>
      </c>
      <c r="B159" s="86">
        <v>2890908.69</v>
      </c>
    </row>
    <row r="160" spans="1:2" x14ac:dyDescent="0.35">
      <c r="A160" s="90" t="s">
        <v>173</v>
      </c>
      <c r="B160" s="86">
        <v>2890908.69</v>
      </c>
    </row>
    <row r="161" spans="1:2" x14ac:dyDescent="0.35">
      <c r="A161" s="89">
        <v>3821</v>
      </c>
      <c r="B161" s="86">
        <v>2859091.31</v>
      </c>
    </row>
    <row r="162" spans="1:2" x14ac:dyDescent="0.35">
      <c r="A162" s="90" t="s">
        <v>291</v>
      </c>
      <c r="B162" s="86">
        <v>2859091.31</v>
      </c>
    </row>
    <row r="163" spans="1:2" x14ac:dyDescent="0.35">
      <c r="A163" s="89">
        <v>5611</v>
      </c>
      <c r="B163" s="86">
        <v>19000</v>
      </c>
    </row>
    <row r="164" spans="1:2" x14ac:dyDescent="0.35">
      <c r="A164" s="90" t="s">
        <v>313</v>
      </c>
      <c r="B164" s="86">
        <v>19000</v>
      </c>
    </row>
    <row r="165" spans="1:2" x14ac:dyDescent="0.35">
      <c r="A165" s="89">
        <v>5671</v>
      </c>
      <c r="B165" s="86">
        <v>31000</v>
      </c>
    </row>
    <row r="166" spans="1:2" x14ac:dyDescent="0.35">
      <c r="A166" s="90" t="s">
        <v>370</v>
      </c>
      <c r="B166" s="86">
        <v>31000</v>
      </c>
    </row>
    <row r="167" spans="1:2" x14ac:dyDescent="0.35">
      <c r="A167" s="87" t="s">
        <v>494</v>
      </c>
      <c r="B167" s="86">
        <v>2000000</v>
      </c>
    </row>
    <row r="168" spans="1:2" x14ac:dyDescent="0.35">
      <c r="A168" s="88" t="s">
        <v>167</v>
      </c>
      <c r="B168" s="86">
        <v>2000000</v>
      </c>
    </row>
    <row r="169" spans="1:2" x14ac:dyDescent="0.35">
      <c r="A169" s="89">
        <v>4411</v>
      </c>
      <c r="B169" s="86">
        <v>2000000</v>
      </c>
    </row>
    <row r="170" spans="1:2" x14ac:dyDescent="0.35">
      <c r="A170" s="90" t="s">
        <v>487</v>
      </c>
      <c r="B170" s="86">
        <v>2000000</v>
      </c>
    </row>
    <row r="171" spans="1:2" x14ac:dyDescent="0.35">
      <c r="A171" s="87" t="s">
        <v>475</v>
      </c>
      <c r="B171" s="86">
        <v>0</v>
      </c>
    </row>
    <row r="172" spans="1:2" x14ac:dyDescent="0.35">
      <c r="A172" s="88" t="s">
        <v>167</v>
      </c>
      <c r="B172" s="86">
        <v>0</v>
      </c>
    </row>
    <row r="173" spans="1:2" x14ac:dyDescent="0.35">
      <c r="A173" s="89">
        <v>4211</v>
      </c>
      <c r="B173" s="86">
        <v>0</v>
      </c>
    </row>
    <row r="174" spans="1:2" x14ac:dyDescent="0.35">
      <c r="A174" s="90" t="s">
        <v>128</v>
      </c>
      <c r="B174" s="86">
        <v>0</v>
      </c>
    </row>
    <row r="175" spans="1:2" x14ac:dyDescent="0.35">
      <c r="A175" s="43" t="s">
        <v>121</v>
      </c>
      <c r="B175" s="86">
        <v>989433426.01999998</v>
      </c>
    </row>
    <row r="176" spans="1:2" x14ac:dyDescent="0.35">
      <c r="A176" s="87" t="s">
        <v>404</v>
      </c>
      <c r="B176" s="86">
        <v>4883000</v>
      </c>
    </row>
    <row r="177" spans="1:2" x14ac:dyDescent="0.35">
      <c r="A177" s="88" t="s">
        <v>403</v>
      </c>
      <c r="B177" s="86">
        <v>4883000</v>
      </c>
    </row>
    <row r="178" spans="1:2" x14ac:dyDescent="0.35">
      <c r="A178" s="89">
        <v>2221</v>
      </c>
      <c r="B178" s="86">
        <v>800000</v>
      </c>
    </row>
    <row r="179" spans="1:2" x14ac:dyDescent="0.35">
      <c r="A179" s="90" t="s">
        <v>377</v>
      </c>
      <c r="B179" s="86">
        <v>800000</v>
      </c>
    </row>
    <row r="180" spans="1:2" x14ac:dyDescent="0.35">
      <c r="A180" s="89">
        <v>2531</v>
      </c>
      <c r="B180" s="86">
        <v>1800000</v>
      </c>
    </row>
    <row r="181" spans="1:2" x14ac:dyDescent="0.35">
      <c r="A181" s="90" t="s">
        <v>273</v>
      </c>
      <c r="B181" s="86">
        <v>1800000</v>
      </c>
    </row>
    <row r="182" spans="1:2" x14ac:dyDescent="0.35">
      <c r="A182" s="89">
        <v>2541</v>
      </c>
      <c r="B182" s="86">
        <v>1000000</v>
      </c>
    </row>
    <row r="183" spans="1:2" x14ac:dyDescent="0.35">
      <c r="A183" s="90" t="s">
        <v>394</v>
      </c>
      <c r="B183" s="86">
        <v>1000000</v>
      </c>
    </row>
    <row r="184" spans="1:2" x14ac:dyDescent="0.35">
      <c r="A184" s="89">
        <v>2721</v>
      </c>
      <c r="B184" s="86">
        <v>100000</v>
      </c>
    </row>
    <row r="185" spans="1:2" x14ac:dyDescent="0.35">
      <c r="A185" s="90" t="s">
        <v>274</v>
      </c>
      <c r="B185" s="86">
        <v>100000</v>
      </c>
    </row>
    <row r="186" spans="1:2" x14ac:dyDescent="0.35">
      <c r="A186" s="89">
        <v>2911</v>
      </c>
      <c r="B186" s="86">
        <v>150000</v>
      </c>
    </row>
    <row r="187" spans="1:2" x14ac:dyDescent="0.35">
      <c r="A187" s="90" t="s">
        <v>275</v>
      </c>
      <c r="B187" s="86">
        <v>150000</v>
      </c>
    </row>
    <row r="188" spans="1:2" x14ac:dyDescent="0.35">
      <c r="A188" s="89">
        <v>3721</v>
      </c>
      <c r="B188" s="86">
        <v>3000</v>
      </c>
    </row>
    <row r="189" spans="1:2" x14ac:dyDescent="0.35">
      <c r="A189" s="90" t="s">
        <v>348</v>
      </c>
      <c r="B189" s="86">
        <v>3000</v>
      </c>
    </row>
    <row r="190" spans="1:2" x14ac:dyDescent="0.35">
      <c r="A190" s="89">
        <v>3821</v>
      </c>
      <c r="B190" s="86">
        <v>200000</v>
      </c>
    </row>
    <row r="191" spans="1:2" x14ac:dyDescent="0.35">
      <c r="A191" s="90" t="s">
        <v>291</v>
      </c>
      <c r="B191" s="86">
        <v>200000</v>
      </c>
    </row>
    <row r="192" spans="1:2" x14ac:dyDescent="0.35">
      <c r="A192" s="89">
        <v>5191</v>
      </c>
      <c r="B192" s="86">
        <v>30000</v>
      </c>
    </row>
    <row r="193" spans="1:2" x14ac:dyDescent="0.35">
      <c r="A193" s="90" t="s">
        <v>171</v>
      </c>
      <c r="B193" s="86">
        <v>30000</v>
      </c>
    </row>
    <row r="194" spans="1:2" x14ac:dyDescent="0.35">
      <c r="A194" s="89">
        <v>5311</v>
      </c>
      <c r="B194" s="86">
        <v>547000</v>
      </c>
    </row>
    <row r="195" spans="1:2" x14ac:dyDescent="0.35">
      <c r="A195" s="90" t="s">
        <v>407</v>
      </c>
      <c r="B195" s="86">
        <v>547000</v>
      </c>
    </row>
    <row r="196" spans="1:2" x14ac:dyDescent="0.35">
      <c r="A196" s="89">
        <v>5321</v>
      </c>
      <c r="B196" s="86">
        <v>53000</v>
      </c>
    </row>
    <row r="197" spans="1:2" x14ac:dyDescent="0.35">
      <c r="A197" s="90" t="s">
        <v>408</v>
      </c>
      <c r="B197" s="86">
        <v>53000</v>
      </c>
    </row>
    <row r="198" spans="1:2" x14ac:dyDescent="0.35">
      <c r="A198" s="89">
        <v>5691</v>
      </c>
      <c r="B198" s="86">
        <v>200000</v>
      </c>
    </row>
    <row r="199" spans="1:2" x14ac:dyDescent="0.35">
      <c r="A199" s="90" t="s">
        <v>315</v>
      </c>
      <c r="B199" s="86">
        <v>200000</v>
      </c>
    </row>
    <row r="200" spans="1:2" x14ac:dyDescent="0.35">
      <c r="A200" s="87" t="s">
        <v>219</v>
      </c>
      <c r="B200" s="86">
        <v>275013172.52999997</v>
      </c>
    </row>
    <row r="201" spans="1:2" x14ac:dyDescent="0.35">
      <c r="A201" s="88" t="s">
        <v>122</v>
      </c>
      <c r="B201" s="86">
        <v>275013172.52999997</v>
      </c>
    </row>
    <row r="202" spans="1:2" x14ac:dyDescent="0.35">
      <c r="A202" s="89">
        <v>2161</v>
      </c>
      <c r="B202" s="86">
        <v>170000</v>
      </c>
    </row>
    <row r="203" spans="1:2" x14ac:dyDescent="0.35">
      <c r="A203" s="90" t="s">
        <v>266</v>
      </c>
      <c r="B203" s="86">
        <v>170000</v>
      </c>
    </row>
    <row r="204" spans="1:2" x14ac:dyDescent="0.35">
      <c r="A204" s="89">
        <v>2721</v>
      </c>
      <c r="B204" s="86">
        <v>0</v>
      </c>
    </row>
    <row r="205" spans="1:2" x14ac:dyDescent="0.35">
      <c r="A205" s="90" t="s">
        <v>274</v>
      </c>
      <c r="B205" s="86">
        <v>0</v>
      </c>
    </row>
    <row r="206" spans="1:2" x14ac:dyDescent="0.35">
      <c r="A206" s="89">
        <v>2911</v>
      </c>
      <c r="B206" s="86">
        <v>0</v>
      </c>
    </row>
    <row r="207" spans="1:2" x14ac:dyDescent="0.35">
      <c r="A207" s="90" t="s">
        <v>275</v>
      </c>
      <c r="B207" s="86">
        <v>0</v>
      </c>
    </row>
    <row r="208" spans="1:2" x14ac:dyDescent="0.35">
      <c r="A208" s="89">
        <v>3581</v>
      </c>
      <c r="B208" s="86">
        <v>274843172.52999997</v>
      </c>
    </row>
    <row r="209" spans="1:2" x14ac:dyDescent="0.35">
      <c r="A209" s="90" t="s">
        <v>218</v>
      </c>
      <c r="B209" s="86">
        <v>274843172.52999997</v>
      </c>
    </row>
    <row r="210" spans="1:2" x14ac:dyDescent="0.35">
      <c r="A210" s="87" t="s">
        <v>375</v>
      </c>
      <c r="B210" s="86">
        <v>1170000</v>
      </c>
    </row>
    <row r="211" spans="1:2" x14ac:dyDescent="0.35">
      <c r="A211" s="88" t="s">
        <v>122</v>
      </c>
      <c r="B211" s="86">
        <v>1170000</v>
      </c>
    </row>
    <row r="212" spans="1:2" x14ac:dyDescent="0.35">
      <c r="A212" s="89">
        <v>2161</v>
      </c>
      <c r="B212" s="86">
        <v>50000</v>
      </c>
    </row>
    <row r="213" spans="1:2" x14ac:dyDescent="0.35">
      <c r="A213" s="90" t="s">
        <v>266</v>
      </c>
      <c r="B213" s="86">
        <v>50000</v>
      </c>
    </row>
    <row r="214" spans="1:2" x14ac:dyDescent="0.35">
      <c r="A214" s="89">
        <v>2221</v>
      </c>
      <c r="B214" s="86">
        <v>70000</v>
      </c>
    </row>
    <row r="215" spans="1:2" x14ac:dyDescent="0.35">
      <c r="A215" s="90" t="s">
        <v>377</v>
      </c>
      <c r="B215" s="86">
        <v>70000</v>
      </c>
    </row>
    <row r="216" spans="1:2" x14ac:dyDescent="0.35">
      <c r="A216" s="89">
        <v>2521</v>
      </c>
      <c r="B216" s="86">
        <v>50000</v>
      </c>
    </row>
    <row r="217" spans="1:2" x14ac:dyDescent="0.35">
      <c r="A217" s="90" t="s">
        <v>320</v>
      </c>
      <c r="B217" s="86">
        <v>50000</v>
      </c>
    </row>
    <row r="218" spans="1:2" x14ac:dyDescent="0.35">
      <c r="A218" s="89">
        <v>2721</v>
      </c>
      <c r="B218" s="86">
        <v>100000</v>
      </c>
    </row>
    <row r="219" spans="1:2" x14ac:dyDescent="0.35">
      <c r="A219" s="90" t="s">
        <v>274</v>
      </c>
      <c r="B219" s="86">
        <v>100000</v>
      </c>
    </row>
    <row r="220" spans="1:2" x14ac:dyDescent="0.35">
      <c r="A220" s="89">
        <v>2911</v>
      </c>
      <c r="B220" s="86">
        <v>300000</v>
      </c>
    </row>
    <row r="221" spans="1:2" x14ac:dyDescent="0.35">
      <c r="A221" s="90" t="s">
        <v>275</v>
      </c>
      <c r="B221" s="86">
        <v>300000</v>
      </c>
    </row>
    <row r="222" spans="1:2" x14ac:dyDescent="0.35">
      <c r="A222" s="89">
        <v>3571</v>
      </c>
      <c r="B222" s="86">
        <v>400000</v>
      </c>
    </row>
    <row r="223" spans="1:2" x14ac:dyDescent="0.35">
      <c r="A223" s="90" t="s">
        <v>286</v>
      </c>
      <c r="B223" s="86">
        <v>400000</v>
      </c>
    </row>
    <row r="224" spans="1:2" x14ac:dyDescent="0.35">
      <c r="A224" s="89">
        <v>5621</v>
      </c>
      <c r="B224" s="86">
        <v>200000</v>
      </c>
    </row>
    <row r="225" spans="1:2" x14ac:dyDescent="0.35">
      <c r="A225" s="90" t="s">
        <v>374</v>
      </c>
      <c r="B225" s="86">
        <v>200000</v>
      </c>
    </row>
    <row r="226" spans="1:2" x14ac:dyDescent="0.35">
      <c r="A226" s="87" t="s">
        <v>123</v>
      </c>
      <c r="B226" s="86">
        <v>387564465.25</v>
      </c>
    </row>
    <row r="227" spans="1:2" x14ac:dyDescent="0.35">
      <c r="A227" s="88" t="s">
        <v>122</v>
      </c>
      <c r="B227" s="86">
        <v>387564465.25</v>
      </c>
    </row>
    <row r="228" spans="1:2" x14ac:dyDescent="0.35">
      <c r="A228" s="89">
        <v>2461</v>
      </c>
      <c r="B228" s="86">
        <v>292000000</v>
      </c>
    </row>
    <row r="229" spans="1:2" x14ac:dyDescent="0.35">
      <c r="A229" s="90" t="s">
        <v>270</v>
      </c>
      <c r="B229" s="86">
        <v>292000000</v>
      </c>
    </row>
    <row r="230" spans="1:2" x14ac:dyDescent="0.35">
      <c r="A230" s="89">
        <v>2721</v>
      </c>
      <c r="B230" s="86">
        <v>90000</v>
      </c>
    </row>
    <row r="231" spans="1:2" x14ac:dyDescent="0.35">
      <c r="A231" s="90" t="s">
        <v>274</v>
      </c>
      <c r="B231" s="86">
        <v>90000</v>
      </c>
    </row>
    <row r="232" spans="1:2" x14ac:dyDescent="0.35">
      <c r="A232" s="89">
        <v>2911</v>
      </c>
      <c r="B232" s="86">
        <v>261000</v>
      </c>
    </row>
    <row r="233" spans="1:2" x14ac:dyDescent="0.35">
      <c r="A233" s="90" t="s">
        <v>275</v>
      </c>
      <c r="B233" s="86">
        <v>261000</v>
      </c>
    </row>
    <row r="234" spans="1:2" x14ac:dyDescent="0.35">
      <c r="A234" s="89">
        <v>3111</v>
      </c>
      <c r="B234" s="86">
        <v>93713465.25</v>
      </c>
    </row>
    <row r="235" spans="1:2" x14ac:dyDescent="0.35">
      <c r="A235" s="90" t="s">
        <v>112</v>
      </c>
      <c r="B235" s="86">
        <v>93713465.25</v>
      </c>
    </row>
    <row r="236" spans="1:2" x14ac:dyDescent="0.35">
      <c r="A236" s="89">
        <v>3291</v>
      </c>
      <c r="B236" s="86">
        <v>0</v>
      </c>
    </row>
    <row r="237" spans="1:2" x14ac:dyDescent="0.35">
      <c r="A237" s="90" t="s">
        <v>281</v>
      </c>
      <c r="B237" s="86">
        <v>0</v>
      </c>
    </row>
    <row r="238" spans="1:2" x14ac:dyDescent="0.35">
      <c r="A238" s="89">
        <v>3571</v>
      </c>
      <c r="B238" s="86">
        <v>1500000</v>
      </c>
    </row>
    <row r="239" spans="1:2" x14ac:dyDescent="0.35">
      <c r="A239" s="90" t="s">
        <v>286</v>
      </c>
      <c r="B239" s="86">
        <v>1500000</v>
      </c>
    </row>
    <row r="240" spans="1:2" x14ac:dyDescent="0.35">
      <c r="A240" s="87" t="s">
        <v>368</v>
      </c>
      <c r="B240" s="86">
        <v>72198424</v>
      </c>
    </row>
    <row r="241" spans="1:2" x14ac:dyDescent="0.35">
      <c r="A241" s="88" t="s">
        <v>122</v>
      </c>
      <c r="B241" s="86">
        <v>72198424</v>
      </c>
    </row>
    <row r="242" spans="1:2" x14ac:dyDescent="0.35">
      <c r="A242" s="89">
        <v>2161</v>
      </c>
      <c r="B242" s="86">
        <v>2038475.6199999999</v>
      </c>
    </row>
    <row r="243" spans="1:2" x14ac:dyDescent="0.35">
      <c r="A243" s="90" t="s">
        <v>266</v>
      </c>
      <c r="B243" s="86">
        <v>2038475.6199999999</v>
      </c>
    </row>
    <row r="244" spans="1:2" x14ac:dyDescent="0.35">
      <c r="A244" s="89">
        <v>2411</v>
      </c>
      <c r="B244" s="86">
        <v>1407200</v>
      </c>
    </row>
    <row r="245" spans="1:2" x14ac:dyDescent="0.35">
      <c r="A245" s="90" t="s">
        <v>316</v>
      </c>
      <c r="B245" s="86">
        <v>1407200</v>
      </c>
    </row>
    <row r="246" spans="1:2" x14ac:dyDescent="0.35">
      <c r="A246" s="89">
        <v>2421</v>
      </c>
      <c r="B246" s="86">
        <v>15272862.869999999</v>
      </c>
    </row>
    <row r="247" spans="1:2" x14ac:dyDescent="0.35">
      <c r="A247" s="90" t="s">
        <v>317</v>
      </c>
      <c r="B247" s="86">
        <v>15272862.869999999</v>
      </c>
    </row>
    <row r="248" spans="1:2" x14ac:dyDescent="0.35">
      <c r="A248" s="89">
        <v>2471</v>
      </c>
      <c r="B248" s="86">
        <v>1300000</v>
      </c>
    </row>
    <row r="249" spans="1:2" x14ac:dyDescent="0.35">
      <c r="A249" s="90" t="s">
        <v>271</v>
      </c>
      <c r="B249" s="86">
        <v>1300000</v>
      </c>
    </row>
    <row r="250" spans="1:2" x14ac:dyDescent="0.35">
      <c r="A250" s="89">
        <v>2491</v>
      </c>
      <c r="B250" s="86">
        <v>10499263.51</v>
      </c>
    </row>
    <row r="251" spans="1:2" x14ac:dyDescent="0.35">
      <c r="A251" s="90" t="s">
        <v>319</v>
      </c>
      <c r="B251" s="86">
        <v>10499263.51</v>
      </c>
    </row>
    <row r="252" spans="1:2" x14ac:dyDescent="0.35">
      <c r="A252" s="89">
        <v>2521</v>
      </c>
      <c r="B252" s="86">
        <v>0</v>
      </c>
    </row>
    <row r="253" spans="1:2" x14ac:dyDescent="0.35">
      <c r="A253" s="90" t="s">
        <v>320</v>
      </c>
      <c r="B253" s="86">
        <v>0</v>
      </c>
    </row>
    <row r="254" spans="1:2" x14ac:dyDescent="0.35">
      <c r="A254" s="89">
        <v>2721</v>
      </c>
      <c r="B254" s="86">
        <v>857811.76</v>
      </c>
    </row>
    <row r="255" spans="1:2" x14ac:dyDescent="0.35">
      <c r="A255" s="90" t="s">
        <v>274</v>
      </c>
      <c r="B255" s="86">
        <v>857811.76</v>
      </c>
    </row>
    <row r="256" spans="1:2" x14ac:dyDescent="0.35">
      <c r="A256" s="89">
        <v>2911</v>
      </c>
      <c r="B256" s="86">
        <v>1181077.8900000001</v>
      </c>
    </row>
    <row r="257" spans="1:2" x14ac:dyDescent="0.35">
      <c r="A257" s="90" t="s">
        <v>275</v>
      </c>
      <c r="B257" s="86">
        <v>1181077.8900000001</v>
      </c>
    </row>
    <row r="258" spans="1:2" x14ac:dyDescent="0.35">
      <c r="A258" s="89">
        <v>2981</v>
      </c>
      <c r="B258" s="86">
        <v>3607393.45</v>
      </c>
    </row>
    <row r="259" spans="1:2" x14ac:dyDescent="0.35">
      <c r="A259" s="90" t="s">
        <v>322</v>
      </c>
      <c r="B259" s="86">
        <v>3607393.45</v>
      </c>
    </row>
    <row r="260" spans="1:2" x14ac:dyDescent="0.35">
      <c r="A260" s="89">
        <v>3261</v>
      </c>
      <c r="B260" s="86">
        <v>0</v>
      </c>
    </row>
    <row r="261" spans="1:2" x14ac:dyDescent="0.35">
      <c r="A261" s="90" t="s">
        <v>326</v>
      </c>
      <c r="B261" s="86">
        <v>0</v>
      </c>
    </row>
    <row r="262" spans="1:2" x14ac:dyDescent="0.35">
      <c r="A262" s="89">
        <v>3291</v>
      </c>
      <c r="B262" s="86">
        <v>3299333.1599999997</v>
      </c>
    </row>
    <row r="263" spans="1:2" x14ac:dyDescent="0.35">
      <c r="A263" s="90" t="s">
        <v>281</v>
      </c>
      <c r="B263" s="86">
        <v>3299333.1599999997</v>
      </c>
    </row>
    <row r="264" spans="1:2" x14ac:dyDescent="0.35">
      <c r="A264" s="89">
        <v>3371</v>
      </c>
      <c r="B264" s="86">
        <v>6556818.1600000001</v>
      </c>
    </row>
    <row r="265" spans="1:2" x14ac:dyDescent="0.35">
      <c r="A265" s="90" t="s">
        <v>371</v>
      </c>
      <c r="B265" s="86">
        <v>6556818.1600000001</v>
      </c>
    </row>
    <row r="266" spans="1:2" x14ac:dyDescent="0.35">
      <c r="A266" s="89">
        <v>3511</v>
      </c>
      <c r="B266" s="86">
        <v>4349720</v>
      </c>
    </row>
    <row r="267" spans="1:2" x14ac:dyDescent="0.35">
      <c r="A267" s="90" t="s">
        <v>285</v>
      </c>
      <c r="B267" s="86">
        <v>4349720</v>
      </c>
    </row>
    <row r="268" spans="1:2" x14ac:dyDescent="0.35">
      <c r="A268" s="89">
        <v>3591</v>
      </c>
      <c r="B268" s="86">
        <v>17993224</v>
      </c>
    </row>
    <row r="269" spans="1:2" x14ac:dyDescent="0.35">
      <c r="A269" s="90" t="s">
        <v>372</v>
      </c>
      <c r="B269" s="86">
        <v>17993224</v>
      </c>
    </row>
    <row r="270" spans="1:2" x14ac:dyDescent="0.35">
      <c r="A270" s="89">
        <v>5611</v>
      </c>
      <c r="B270" s="86">
        <v>579000</v>
      </c>
    </row>
    <row r="271" spans="1:2" x14ac:dyDescent="0.35">
      <c r="A271" s="90" t="s">
        <v>313</v>
      </c>
      <c r="B271" s="86">
        <v>579000</v>
      </c>
    </row>
    <row r="272" spans="1:2" x14ac:dyDescent="0.35">
      <c r="A272" s="89">
        <v>5671</v>
      </c>
      <c r="B272" s="86">
        <v>3256243.58</v>
      </c>
    </row>
    <row r="273" spans="1:2" x14ac:dyDescent="0.35">
      <c r="A273" s="90" t="s">
        <v>370</v>
      </c>
      <c r="B273" s="86">
        <v>3256243.58</v>
      </c>
    </row>
    <row r="274" spans="1:2" x14ac:dyDescent="0.35">
      <c r="A274" s="87" t="s">
        <v>115</v>
      </c>
      <c r="B274" s="86">
        <v>248604364.24000001</v>
      </c>
    </row>
    <row r="275" spans="1:2" x14ac:dyDescent="0.35">
      <c r="A275" s="88" t="s">
        <v>114</v>
      </c>
      <c r="B275" s="86">
        <v>248604364.24000001</v>
      </c>
    </row>
    <row r="276" spans="1:2" x14ac:dyDescent="0.35">
      <c r="A276" s="89">
        <v>2411</v>
      </c>
      <c r="B276" s="86">
        <v>2204</v>
      </c>
    </row>
    <row r="277" spans="1:2" x14ac:dyDescent="0.35">
      <c r="A277" s="90" t="s">
        <v>316</v>
      </c>
      <c r="B277" s="86">
        <v>2204</v>
      </c>
    </row>
    <row r="278" spans="1:2" x14ac:dyDescent="0.35">
      <c r="A278" s="89">
        <v>2421</v>
      </c>
      <c r="B278" s="86">
        <v>75690</v>
      </c>
    </row>
    <row r="279" spans="1:2" x14ac:dyDescent="0.35">
      <c r="A279" s="90" t="s">
        <v>317</v>
      </c>
      <c r="B279" s="86">
        <v>75690</v>
      </c>
    </row>
    <row r="280" spans="1:2" x14ac:dyDescent="0.35">
      <c r="A280" s="89">
        <v>2461</v>
      </c>
      <c r="B280" s="86">
        <v>4238</v>
      </c>
    </row>
    <row r="281" spans="1:2" x14ac:dyDescent="0.35">
      <c r="A281" s="90" t="s">
        <v>270</v>
      </c>
      <c r="B281" s="86">
        <v>4238</v>
      </c>
    </row>
    <row r="282" spans="1:2" x14ac:dyDescent="0.35">
      <c r="A282" s="89">
        <v>2471</v>
      </c>
      <c r="B282" s="86">
        <v>422596.45</v>
      </c>
    </row>
    <row r="283" spans="1:2" x14ac:dyDescent="0.35">
      <c r="A283" s="90" t="s">
        <v>271</v>
      </c>
      <c r="B283" s="86">
        <v>422596.45</v>
      </c>
    </row>
    <row r="284" spans="1:2" x14ac:dyDescent="0.35">
      <c r="A284" s="89">
        <v>2491</v>
      </c>
      <c r="B284" s="86">
        <v>0</v>
      </c>
    </row>
    <row r="285" spans="1:2" x14ac:dyDescent="0.35">
      <c r="A285" s="90" t="s">
        <v>319</v>
      </c>
      <c r="B285" s="86">
        <v>0</v>
      </c>
    </row>
    <row r="286" spans="1:2" x14ac:dyDescent="0.35">
      <c r="A286" s="89">
        <v>2511</v>
      </c>
      <c r="B286" s="86">
        <v>2195010</v>
      </c>
    </row>
    <row r="287" spans="1:2" x14ac:dyDescent="0.35">
      <c r="A287" s="90" t="s">
        <v>409</v>
      </c>
      <c r="B287" s="86">
        <v>2195010</v>
      </c>
    </row>
    <row r="288" spans="1:2" x14ac:dyDescent="0.35">
      <c r="A288" s="89">
        <v>2551</v>
      </c>
      <c r="B288" s="86">
        <v>0</v>
      </c>
    </row>
    <row r="289" spans="1:2" x14ac:dyDescent="0.35">
      <c r="A289" s="90" t="s">
        <v>410</v>
      </c>
      <c r="B289" s="86">
        <v>0</v>
      </c>
    </row>
    <row r="290" spans="1:2" x14ac:dyDescent="0.35">
      <c r="A290" s="89">
        <v>2561</v>
      </c>
      <c r="B290" s="86">
        <v>17544.63</v>
      </c>
    </row>
    <row r="291" spans="1:2" x14ac:dyDescent="0.35">
      <c r="A291" s="90" t="s">
        <v>321</v>
      </c>
      <c r="B291" s="86">
        <v>17544.63</v>
      </c>
    </row>
    <row r="292" spans="1:2" x14ac:dyDescent="0.35">
      <c r="A292" s="89">
        <v>2721</v>
      </c>
      <c r="B292" s="86">
        <v>350390</v>
      </c>
    </row>
    <row r="293" spans="1:2" x14ac:dyDescent="0.35">
      <c r="A293" s="90" t="s">
        <v>274</v>
      </c>
      <c r="B293" s="86">
        <v>350390</v>
      </c>
    </row>
    <row r="294" spans="1:2" x14ac:dyDescent="0.35">
      <c r="A294" s="89">
        <v>2911</v>
      </c>
      <c r="B294" s="86">
        <v>0</v>
      </c>
    </row>
    <row r="295" spans="1:2" x14ac:dyDescent="0.35">
      <c r="A295" s="90" t="s">
        <v>275</v>
      </c>
      <c r="B295" s="86">
        <v>0</v>
      </c>
    </row>
    <row r="296" spans="1:2" x14ac:dyDescent="0.35">
      <c r="A296" s="89">
        <v>2981</v>
      </c>
      <c r="B296" s="86">
        <v>812000</v>
      </c>
    </row>
    <row r="297" spans="1:2" x14ac:dyDescent="0.35">
      <c r="A297" s="90" t="s">
        <v>322</v>
      </c>
      <c r="B297" s="86">
        <v>812000</v>
      </c>
    </row>
    <row r="298" spans="1:2" x14ac:dyDescent="0.35">
      <c r="A298" s="89">
        <v>3111</v>
      </c>
      <c r="B298" s="86">
        <v>167585866.30000001</v>
      </c>
    </row>
    <row r="299" spans="1:2" x14ac:dyDescent="0.35">
      <c r="A299" s="90" t="s">
        <v>112</v>
      </c>
      <c r="B299" s="86">
        <v>167585866.30000001</v>
      </c>
    </row>
    <row r="300" spans="1:2" x14ac:dyDescent="0.35">
      <c r="A300" s="89">
        <v>3261</v>
      </c>
      <c r="B300" s="86">
        <v>45922462.799999997</v>
      </c>
    </row>
    <row r="301" spans="1:2" x14ac:dyDescent="0.35">
      <c r="A301" s="90" t="s">
        <v>326</v>
      </c>
      <c r="B301" s="86">
        <v>45922462.799999997</v>
      </c>
    </row>
    <row r="302" spans="1:2" x14ac:dyDescent="0.35">
      <c r="A302" s="89">
        <v>3311</v>
      </c>
      <c r="B302" s="86">
        <v>0</v>
      </c>
    </row>
    <row r="303" spans="1:2" x14ac:dyDescent="0.35">
      <c r="A303" s="90" t="s">
        <v>246</v>
      </c>
      <c r="B303" s="86">
        <v>0</v>
      </c>
    </row>
    <row r="304" spans="1:2" x14ac:dyDescent="0.35">
      <c r="A304" s="89">
        <v>3321</v>
      </c>
      <c r="B304" s="86">
        <v>17536580</v>
      </c>
    </row>
    <row r="305" spans="1:2" x14ac:dyDescent="0.35">
      <c r="A305" s="90" t="s">
        <v>411</v>
      </c>
      <c r="B305" s="86">
        <v>17536580</v>
      </c>
    </row>
    <row r="306" spans="1:2" x14ac:dyDescent="0.35">
      <c r="A306" s="89">
        <v>3381</v>
      </c>
      <c r="B306" s="86">
        <v>11101338.060000001</v>
      </c>
    </row>
    <row r="307" spans="1:2" x14ac:dyDescent="0.35">
      <c r="A307" s="90" t="s">
        <v>327</v>
      </c>
      <c r="B307" s="86">
        <v>11101338.060000001</v>
      </c>
    </row>
    <row r="308" spans="1:2" x14ac:dyDescent="0.35">
      <c r="A308" s="89">
        <v>3571</v>
      </c>
      <c r="B308" s="86">
        <v>0</v>
      </c>
    </row>
    <row r="309" spans="1:2" x14ac:dyDescent="0.35">
      <c r="A309" s="90" t="s">
        <v>286</v>
      </c>
      <c r="B309" s="86">
        <v>0</v>
      </c>
    </row>
    <row r="310" spans="1:2" x14ac:dyDescent="0.35">
      <c r="A310" s="89">
        <v>3922</v>
      </c>
      <c r="B310" s="86">
        <v>2578444</v>
      </c>
    </row>
    <row r="311" spans="1:2" x14ac:dyDescent="0.35">
      <c r="A311" s="90" t="s">
        <v>310</v>
      </c>
      <c r="B311" s="86">
        <v>2578444</v>
      </c>
    </row>
    <row r="312" spans="1:2" x14ac:dyDescent="0.35">
      <c r="A312" s="43" t="s">
        <v>113</v>
      </c>
      <c r="B312" s="86">
        <v>1713657778.6200001</v>
      </c>
    </row>
    <row r="313" spans="1:2" x14ac:dyDescent="0.35">
      <c r="A313" s="87" t="s">
        <v>525</v>
      </c>
      <c r="B313" s="86">
        <v>8970000</v>
      </c>
    </row>
    <row r="314" spans="1:2" x14ac:dyDescent="0.35">
      <c r="A314" s="88" t="s">
        <v>403</v>
      </c>
      <c r="B314" s="86">
        <v>8970000</v>
      </c>
    </row>
    <row r="315" spans="1:2" x14ac:dyDescent="0.35">
      <c r="A315" s="89">
        <v>3331</v>
      </c>
      <c r="B315" s="86">
        <v>3770000</v>
      </c>
    </row>
    <row r="316" spans="1:2" x14ac:dyDescent="0.35">
      <c r="A316" s="90" t="s">
        <v>282</v>
      </c>
      <c r="B316" s="86">
        <v>3770000</v>
      </c>
    </row>
    <row r="317" spans="1:2" x14ac:dyDescent="0.35">
      <c r="A317" s="89">
        <v>3391</v>
      </c>
      <c r="B317" s="86">
        <v>5180000</v>
      </c>
    </row>
    <row r="318" spans="1:2" x14ac:dyDescent="0.35">
      <c r="A318" s="90" t="s">
        <v>173</v>
      </c>
      <c r="B318" s="86">
        <v>5180000</v>
      </c>
    </row>
    <row r="319" spans="1:2" x14ac:dyDescent="0.35">
      <c r="A319" s="89">
        <v>3711</v>
      </c>
      <c r="B319" s="86">
        <v>10000</v>
      </c>
    </row>
    <row r="320" spans="1:2" x14ac:dyDescent="0.35">
      <c r="A320" s="90" t="s">
        <v>288</v>
      </c>
      <c r="B320" s="86">
        <v>10000</v>
      </c>
    </row>
    <row r="321" spans="1:2" x14ac:dyDescent="0.35">
      <c r="A321" s="89">
        <v>3751</v>
      </c>
      <c r="B321" s="86">
        <v>10000</v>
      </c>
    </row>
    <row r="322" spans="1:2" x14ac:dyDescent="0.35">
      <c r="A322" s="90" t="s">
        <v>289</v>
      </c>
      <c r="B322" s="86">
        <v>10000</v>
      </c>
    </row>
    <row r="323" spans="1:2" x14ac:dyDescent="0.35">
      <c r="A323" s="87" t="s">
        <v>416</v>
      </c>
      <c r="B323" s="86">
        <v>218921546</v>
      </c>
    </row>
    <row r="324" spans="1:2" x14ac:dyDescent="0.35">
      <c r="A324" s="88" t="s">
        <v>114</v>
      </c>
      <c r="B324" s="86">
        <v>218921546</v>
      </c>
    </row>
    <row r="325" spans="1:2" x14ac:dyDescent="0.35">
      <c r="A325" s="89">
        <v>2511</v>
      </c>
      <c r="B325" s="86">
        <v>0</v>
      </c>
    </row>
    <row r="326" spans="1:2" x14ac:dyDescent="0.35">
      <c r="A326" s="90" t="s">
        <v>409</v>
      </c>
      <c r="B326" s="86">
        <v>0</v>
      </c>
    </row>
    <row r="327" spans="1:2" x14ac:dyDescent="0.35">
      <c r="A327" s="89">
        <v>2551</v>
      </c>
      <c r="B327" s="86">
        <v>200000</v>
      </c>
    </row>
    <row r="328" spans="1:2" x14ac:dyDescent="0.35">
      <c r="A328" s="90" t="s">
        <v>410</v>
      </c>
      <c r="B328" s="86">
        <v>200000</v>
      </c>
    </row>
    <row r="329" spans="1:2" x14ac:dyDescent="0.35">
      <c r="A329" s="89">
        <v>2721</v>
      </c>
      <c r="B329" s="86">
        <v>300000</v>
      </c>
    </row>
    <row r="330" spans="1:2" x14ac:dyDescent="0.35">
      <c r="A330" s="90" t="s">
        <v>274</v>
      </c>
      <c r="B330" s="86">
        <v>300000</v>
      </c>
    </row>
    <row r="331" spans="1:2" x14ac:dyDescent="0.35">
      <c r="A331" s="89">
        <v>2911</v>
      </c>
      <c r="B331" s="86">
        <v>100000</v>
      </c>
    </row>
    <row r="332" spans="1:2" x14ac:dyDescent="0.35">
      <c r="A332" s="90" t="s">
        <v>275</v>
      </c>
      <c r="B332" s="86">
        <v>100000</v>
      </c>
    </row>
    <row r="333" spans="1:2" x14ac:dyDescent="0.35">
      <c r="A333" s="89">
        <v>2981</v>
      </c>
      <c r="B333" s="86">
        <v>1000000</v>
      </c>
    </row>
    <row r="334" spans="1:2" x14ac:dyDescent="0.35">
      <c r="A334" s="90" t="s">
        <v>322</v>
      </c>
      <c r="B334" s="86">
        <v>1000000</v>
      </c>
    </row>
    <row r="335" spans="1:2" x14ac:dyDescent="0.35">
      <c r="A335" s="89">
        <v>3261</v>
      </c>
      <c r="B335" s="86">
        <v>5321000</v>
      </c>
    </row>
    <row r="336" spans="1:2" x14ac:dyDescent="0.35">
      <c r="A336" s="90" t="s">
        <v>326</v>
      </c>
      <c r="B336" s="86">
        <v>5321000</v>
      </c>
    </row>
    <row r="337" spans="1:2" x14ac:dyDescent="0.35">
      <c r="A337" s="89">
        <v>3311</v>
      </c>
      <c r="B337" s="86">
        <v>2000000</v>
      </c>
    </row>
    <row r="338" spans="1:2" x14ac:dyDescent="0.35">
      <c r="A338" s="90" t="s">
        <v>246</v>
      </c>
      <c r="B338" s="86">
        <v>2000000</v>
      </c>
    </row>
    <row r="339" spans="1:2" x14ac:dyDescent="0.35">
      <c r="A339" s="89">
        <v>3321</v>
      </c>
      <c r="B339" s="86">
        <v>6000000</v>
      </c>
    </row>
    <row r="340" spans="1:2" x14ac:dyDescent="0.35">
      <c r="A340" s="90" t="s">
        <v>411</v>
      </c>
      <c r="B340" s="86">
        <v>6000000</v>
      </c>
    </row>
    <row r="341" spans="1:2" x14ac:dyDescent="0.35">
      <c r="A341" s="89">
        <v>3381</v>
      </c>
      <c r="B341" s="86">
        <v>0</v>
      </c>
    </row>
    <row r="342" spans="1:2" x14ac:dyDescent="0.35">
      <c r="A342" s="90" t="s">
        <v>327</v>
      </c>
      <c r="B342" s="86">
        <v>0</v>
      </c>
    </row>
    <row r="343" spans="1:2" x14ac:dyDescent="0.35">
      <c r="A343" s="89">
        <v>3571</v>
      </c>
      <c r="B343" s="86">
        <v>194679000</v>
      </c>
    </row>
    <row r="344" spans="1:2" x14ac:dyDescent="0.35">
      <c r="A344" s="90" t="s">
        <v>286</v>
      </c>
      <c r="B344" s="86">
        <v>194679000</v>
      </c>
    </row>
    <row r="345" spans="1:2" x14ac:dyDescent="0.35">
      <c r="A345" s="89">
        <v>3922</v>
      </c>
      <c r="B345" s="86">
        <v>8421546</v>
      </c>
    </row>
    <row r="346" spans="1:2" x14ac:dyDescent="0.35">
      <c r="A346" s="90" t="s">
        <v>310</v>
      </c>
      <c r="B346" s="86">
        <v>8421546</v>
      </c>
    </row>
    <row r="347" spans="1:2" x14ac:dyDescent="0.35">
      <c r="A347" s="89">
        <v>5691</v>
      </c>
      <c r="B347" s="86">
        <v>900000</v>
      </c>
    </row>
    <row r="348" spans="1:2" x14ac:dyDescent="0.35">
      <c r="A348" s="90" t="s">
        <v>315</v>
      </c>
      <c r="B348" s="86">
        <v>900000</v>
      </c>
    </row>
    <row r="349" spans="1:2" x14ac:dyDescent="0.35">
      <c r="A349" s="87" t="s">
        <v>193</v>
      </c>
      <c r="B349" s="86">
        <v>937718776.71000004</v>
      </c>
    </row>
    <row r="350" spans="1:2" x14ac:dyDescent="0.35">
      <c r="A350" s="88" t="s">
        <v>122</v>
      </c>
      <c r="B350" s="86">
        <v>937718776.71000004</v>
      </c>
    </row>
    <row r="351" spans="1:2" x14ac:dyDescent="0.35">
      <c r="A351" s="89">
        <v>6121</v>
      </c>
      <c r="B351" s="86">
        <v>170108083.13</v>
      </c>
    </row>
    <row r="352" spans="1:2" x14ac:dyDescent="0.35">
      <c r="A352" s="90" t="s">
        <v>190</v>
      </c>
      <c r="B352" s="86">
        <v>170108083.13</v>
      </c>
    </row>
    <row r="353" spans="1:2" x14ac:dyDescent="0.35">
      <c r="A353" s="89">
        <v>6131</v>
      </c>
      <c r="B353" s="86">
        <v>280802092.54000002</v>
      </c>
    </row>
    <row r="354" spans="1:2" x14ac:dyDescent="0.35">
      <c r="A354" s="90" t="s">
        <v>195</v>
      </c>
      <c r="B354" s="86">
        <v>280802092.54000002</v>
      </c>
    </row>
    <row r="355" spans="1:2" x14ac:dyDescent="0.35">
      <c r="A355" s="89">
        <v>6151</v>
      </c>
      <c r="B355" s="86">
        <v>477308601.03999996</v>
      </c>
    </row>
    <row r="356" spans="1:2" x14ac:dyDescent="0.35">
      <c r="A356" s="90" t="s">
        <v>196</v>
      </c>
      <c r="B356" s="86">
        <v>477308601.03999996</v>
      </c>
    </row>
    <row r="357" spans="1:2" x14ac:dyDescent="0.35">
      <c r="A357" s="89">
        <v>6321</v>
      </c>
      <c r="B357" s="86">
        <v>9500000</v>
      </c>
    </row>
    <row r="358" spans="1:2" x14ac:dyDescent="0.35">
      <c r="A358" s="90" t="s">
        <v>263</v>
      </c>
      <c r="B358" s="86">
        <v>9500000</v>
      </c>
    </row>
    <row r="359" spans="1:2" x14ac:dyDescent="0.35">
      <c r="A359" s="87" t="s">
        <v>300</v>
      </c>
      <c r="B359" s="86">
        <v>353330000</v>
      </c>
    </row>
    <row r="360" spans="1:2" x14ac:dyDescent="0.35">
      <c r="A360" s="88" t="s">
        <v>122</v>
      </c>
      <c r="B360" s="86">
        <v>353330000</v>
      </c>
    </row>
    <row r="361" spans="1:2" x14ac:dyDescent="0.35">
      <c r="A361" s="89">
        <v>6121</v>
      </c>
      <c r="B361" s="86">
        <v>109464792.40000001</v>
      </c>
    </row>
    <row r="362" spans="1:2" x14ac:dyDescent="0.35">
      <c r="A362" s="90" t="s">
        <v>190</v>
      </c>
      <c r="B362" s="86">
        <v>109464792.40000001</v>
      </c>
    </row>
    <row r="363" spans="1:2" x14ac:dyDescent="0.35">
      <c r="A363" s="89">
        <v>6131</v>
      </c>
      <c r="B363" s="86">
        <v>104540760.26000001</v>
      </c>
    </row>
    <row r="364" spans="1:2" x14ac:dyDescent="0.35">
      <c r="A364" s="90" t="s">
        <v>195</v>
      </c>
      <c r="B364" s="86">
        <v>104540760.26000001</v>
      </c>
    </row>
    <row r="365" spans="1:2" x14ac:dyDescent="0.35">
      <c r="A365" s="89">
        <v>6151</v>
      </c>
      <c r="B365" s="86">
        <v>139324447.33999997</v>
      </c>
    </row>
    <row r="366" spans="1:2" x14ac:dyDescent="0.35">
      <c r="A366" s="90" t="s">
        <v>196</v>
      </c>
      <c r="B366" s="86">
        <v>139324447.33999997</v>
      </c>
    </row>
    <row r="367" spans="1:2" x14ac:dyDescent="0.35">
      <c r="A367" s="87" t="s">
        <v>521</v>
      </c>
      <c r="B367" s="86">
        <v>850000</v>
      </c>
    </row>
    <row r="368" spans="1:2" x14ac:dyDescent="0.35">
      <c r="A368" s="88" t="s">
        <v>403</v>
      </c>
      <c r="B368" s="86">
        <v>850000</v>
      </c>
    </row>
    <row r="369" spans="1:2" x14ac:dyDescent="0.35">
      <c r="A369" s="89">
        <v>2591</v>
      </c>
      <c r="B369" s="86">
        <v>0</v>
      </c>
    </row>
    <row r="370" spans="1:2" x14ac:dyDescent="0.35">
      <c r="A370" s="90" t="s">
        <v>346</v>
      </c>
      <c r="B370" s="86">
        <v>0</v>
      </c>
    </row>
    <row r="371" spans="1:2" x14ac:dyDescent="0.35">
      <c r="A371" s="89">
        <v>4211</v>
      </c>
      <c r="B371" s="86">
        <v>200000</v>
      </c>
    </row>
    <row r="372" spans="1:2" x14ac:dyDescent="0.35">
      <c r="A372" s="90" t="s">
        <v>128</v>
      </c>
      <c r="B372" s="86">
        <v>200000</v>
      </c>
    </row>
    <row r="373" spans="1:2" x14ac:dyDescent="0.35">
      <c r="A373" s="89">
        <v>4411</v>
      </c>
      <c r="B373" s="86">
        <v>450000</v>
      </c>
    </row>
    <row r="374" spans="1:2" x14ac:dyDescent="0.35">
      <c r="A374" s="90" t="s">
        <v>487</v>
      </c>
      <c r="B374" s="86">
        <v>450000</v>
      </c>
    </row>
    <row r="375" spans="1:2" x14ac:dyDescent="0.35">
      <c r="A375" s="89">
        <v>5781</v>
      </c>
      <c r="B375" s="86">
        <v>200000</v>
      </c>
    </row>
    <row r="376" spans="1:2" x14ac:dyDescent="0.35">
      <c r="A376" s="90" t="s">
        <v>520</v>
      </c>
      <c r="B376" s="86">
        <v>200000</v>
      </c>
    </row>
    <row r="377" spans="1:2" x14ac:dyDescent="0.35">
      <c r="A377" s="87" t="s">
        <v>303</v>
      </c>
      <c r="B377" s="86">
        <v>57493854.290000007</v>
      </c>
    </row>
    <row r="378" spans="1:2" x14ac:dyDescent="0.35">
      <c r="A378" s="88" t="s">
        <v>122</v>
      </c>
      <c r="B378" s="86">
        <v>57493854.290000007</v>
      </c>
    </row>
    <row r="379" spans="1:2" x14ac:dyDescent="0.35">
      <c r="A379" s="89">
        <v>6121</v>
      </c>
      <c r="B379" s="86">
        <v>24430703.740000002</v>
      </c>
    </row>
    <row r="380" spans="1:2" x14ac:dyDescent="0.35">
      <c r="A380" s="90" t="s">
        <v>190</v>
      </c>
      <c r="B380" s="86">
        <v>24430703.740000002</v>
      </c>
    </row>
    <row r="381" spans="1:2" x14ac:dyDescent="0.35">
      <c r="A381" s="89">
        <v>6151</v>
      </c>
      <c r="B381" s="86">
        <v>33063150.550000001</v>
      </c>
    </row>
    <row r="382" spans="1:2" x14ac:dyDescent="0.35">
      <c r="A382" s="90" t="s">
        <v>196</v>
      </c>
      <c r="B382" s="86">
        <v>33063150.550000001</v>
      </c>
    </row>
    <row r="383" spans="1:2" x14ac:dyDescent="0.35">
      <c r="A383" s="87" t="s">
        <v>115</v>
      </c>
      <c r="B383" s="86">
        <v>136373601.62</v>
      </c>
    </row>
    <row r="384" spans="1:2" x14ac:dyDescent="0.35">
      <c r="A384" s="88" t="s">
        <v>114</v>
      </c>
      <c r="B384" s="86">
        <v>136373601.62</v>
      </c>
    </row>
    <row r="385" spans="1:2" x14ac:dyDescent="0.35">
      <c r="A385" s="89">
        <v>2411</v>
      </c>
      <c r="B385" s="86">
        <v>97796</v>
      </c>
    </row>
    <row r="386" spans="1:2" x14ac:dyDescent="0.35">
      <c r="A386" s="90" t="s">
        <v>316</v>
      </c>
      <c r="B386" s="86">
        <v>97796</v>
      </c>
    </row>
    <row r="387" spans="1:2" x14ac:dyDescent="0.35">
      <c r="A387" s="89">
        <v>2421</v>
      </c>
      <c r="B387" s="86">
        <v>898297.49</v>
      </c>
    </row>
    <row r="388" spans="1:2" x14ac:dyDescent="0.35">
      <c r="A388" s="90" t="s">
        <v>317</v>
      </c>
      <c r="B388" s="86">
        <v>898297.49</v>
      </c>
    </row>
    <row r="389" spans="1:2" x14ac:dyDescent="0.35">
      <c r="A389" s="89">
        <v>2461</v>
      </c>
      <c r="B389" s="86">
        <v>795762</v>
      </c>
    </row>
    <row r="390" spans="1:2" x14ac:dyDescent="0.35">
      <c r="A390" s="90" t="s">
        <v>270</v>
      </c>
      <c r="B390" s="86">
        <v>795762</v>
      </c>
    </row>
    <row r="391" spans="1:2" x14ac:dyDescent="0.35">
      <c r="A391" s="89">
        <v>2471</v>
      </c>
      <c r="B391" s="86">
        <v>2957099.04</v>
      </c>
    </row>
    <row r="392" spans="1:2" x14ac:dyDescent="0.35">
      <c r="A392" s="90" t="s">
        <v>271</v>
      </c>
      <c r="B392" s="86">
        <v>2957099.04</v>
      </c>
    </row>
    <row r="393" spans="1:2" x14ac:dyDescent="0.35">
      <c r="A393" s="89">
        <v>2561</v>
      </c>
      <c r="B393" s="86">
        <v>3334218.9</v>
      </c>
    </row>
    <row r="394" spans="1:2" x14ac:dyDescent="0.35">
      <c r="A394" s="90" t="s">
        <v>321</v>
      </c>
      <c r="B394" s="86">
        <v>3334218.9</v>
      </c>
    </row>
    <row r="395" spans="1:2" x14ac:dyDescent="0.35">
      <c r="A395" s="89">
        <v>2721</v>
      </c>
      <c r="B395" s="86">
        <v>499610</v>
      </c>
    </row>
    <row r="396" spans="1:2" x14ac:dyDescent="0.35">
      <c r="A396" s="90" t="s">
        <v>274</v>
      </c>
      <c r="B396" s="86">
        <v>499610</v>
      </c>
    </row>
    <row r="397" spans="1:2" x14ac:dyDescent="0.35">
      <c r="A397" s="89">
        <v>2911</v>
      </c>
      <c r="B397" s="86">
        <v>1290543.49</v>
      </c>
    </row>
    <row r="398" spans="1:2" x14ac:dyDescent="0.35">
      <c r="A398" s="90" t="s">
        <v>275</v>
      </c>
      <c r="B398" s="86">
        <v>1290543.49</v>
      </c>
    </row>
    <row r="399" spans="1:2" x14ac:dyDescent="0.35">
      <c r="A399" s="89">
        <v>3111</v>
      </c>
      <c r="B399" s="86">
        <v>88422737.5</v>
      </c>
    </row>
    <row r="400" spans="1:2" x14ac:dyDescent="0.35">
      <c r="A400" s="90" t="s">
        <v>112</v>
      </c>
      <c r="B400" s="86">
        <v>88422737.5</v>
      </c>
    </row>
    <row r="401" spans="1:2" x14ac:dyDescent="0.35">
      <c r="A401" s="89">
        <v>3261</v>
      </c>
      <c r="B401" s="86">
        <v>38077537.200000003</v>
      </c>
    </row>
    <row r="402" spans="1:2" x14ac:dyDescent="0.35">
      <c r="A402" s="90" t="s">
        <v>326</v>
      </c>
      <c r="B402" s="86">
        <v>38077537.200000003</v>
      </c>
    </row>
    <row r="403" spans="1:2" x14ac:dyDescent="0.35">
      <c r="A403" s="89">
        <v>3571</v>
      </c>
      <c r="B403" s="86">
        <v>0</v>
      </c>
    </row>
    <row r="404" spans="1:2" x14ac:dyDescent="0.35">
      <c r="A404" s="90" t="s">
        <v>286</v>
      </c>
      <c r="B404" s="86">
        <v>0</v>
      </c>
    </row>
    <row r="405" spans="1:2" x14ac:dyDescent="0.35">
      <c r="A405" s="43" t="s">
        <v>181</v>
      </c>
      <c r="B405" s="86">
        <v>170333000</v>
      </c>
    </row>
    <row r="406" spans="1:2" x14ac:dyDescent="0.35">
      <c r="A406" s="87" t="s">
        <v>182</v>
      </c>
      <c r="B406" s="86">
        <v>80029875.060000002</v>
      </c>
    </row>
    <row r="407" spans="1:2" x14ac:dyDescent="0.35">
      <c r="A407" s="88" t="s">
        <v>56</v>
      </c>
      <c r="B407" s="86">
        <v>80029875.060000002</v>
      </c>
    </row>
    <row r="408" spans="1:2" x14ac:dyDescent="0.35">
      <c r="A408" s="89">
        <v>2141</v>
      </c>
      <c r="B408" s="86">
        <v>1050000</v>
      </c>
    </row>
    <row r="409" spans="1:2" x14ac:dyDescent="0.35">
      <c r="A409" s="90" t="s">
        <v>150</v>
      </c>
      <c r="B409" s="86">
        <v>1050000</v>
      </c>
    </row>
    <row r="410" spans="1:2" x14ac:dyDescent="0.35">
      <c r="A410" s="89">
        <v>2461</v>
      </c>
      <c r="B410" s="86">
        <v>600000</v>
      </c>
    </row>
    <row r="411" spans="1:2" x14ac:dyDescent="0.35">
      <c r="A411" s="90" t="s">
        <v>270</v>
      </c>
      <c r="B411" s="86">
        <v>600000</v>
      </c>
    </row>
    <row r="412" spans="1:2" x14ac:dyDescent="0.35">
      <c r="A412" s="89">
        <v>2491</v>
      </c>
      <c r="B412" s="86">
        <v>500000</v>
      </c>
    </row>
    <row r="413" spans="1:2" x14ac:dyDescent="0.35">
      <c r="A413" s="90" t="s">
        <v>319</v>
      </c>
      <c r="B413" s="86">
        <v>500000</v>
      </c>
    </row>
    <row r="414" spans="1:2" x14ac:dyDescent="0.35">
      <c r="A414" s="89">
        <v>2721</v>
      </c>
      <c r="B414" s="86">
        <v>50000</v>
      </c>
    </row>
    <row r="415" spans="1:2" x14ac:dyDescent="0.35">
      <c r="A415" s="90" t="s">
        <v>274</v>
      </c>
      <c r="B415" s="86">
        <v>50000</v>
      </c>
    </row>
    <row r="416" spans="1:2" x14ac:dyDescent="0.35">
      <c r="A416" s="89">
        <v>2911</v>
      </c>
      <c r="B416" s="86">
        <v>300000</v>
      </c>
    </row>
    <row r="417" spans="1:2" x14ac:dyDescent="0.35">
      <c r="A417" s="90" t="s">
        <v>275</v>
      </c>
      <c r="B417" s="86">
        <v>300000</v>
      </c>
    </row>
    <row r="418" spans="1:2" x14ac:dyDescent="0.35">
      <c r="A418" s="89">
        <v>2941</v>
      </c>
      <c r="B418" s="86">
        <v>600000</v>
      </c>
    </row>
    <row r="419" spans="1:2" x14ac:dyDescent="0.35">
      <c r="A419" s="90" t="s">
        <v>278</v>
      </c>
      <c r="B419" s="86">
        <v>600000</v>
      </c>
    </row>
    <row r="420" spans="1:2" x14ac:dyDescent="0.35">
      <c r="A420" s="89">
        <v>2991</v>
      </c>
      <c r="B420" s="86">
        <v>600000</v>
      </c>
    </row>
    <row r="421" spans="1:2" x14ac:dyDescent="0.35">
      <c r="A421" s="90" t="s">
        <v>229</v>
      </c>
      <c r="B421" s="86">
        <v>600000</v>
      </c>
    </row>
    <row r="422" spans="1:2" x14ac:dyDescent="0.35">
      <c r="A422" s="89">
        <v>3141</v>
      </c>
      <c r="B422" s="86">
        <v>1200000</v>
      </c>
    </row>
    <row r="423" spans="1:2" x14ac:dyDescent="0.35">
      <c r="A423" s="90" t="s">
        <v>323</v>
      </c>
      <c r="B423" s="86">
        <v>1200000</v>
      </c>
    </row>
    <row r="424" spans="1:2" x14ac:dyDescent="0.35">
      <c r="A424" s="89">
        <v>3161</v>
      </c>
      <c r="B424" s="86">
        <v>69600</v>
      </c>
    </row>
    <row r="425" spans="1:2" x14ac:dyDescent="0.35">
      <c r="A425" s="90" t="s">
        <v>324</v>
      </c>
      <c r="B425" s="86">
        <v>69600</v>
      </c>
    </row>
    <row r="426" spans="1:2" x14ac:dyDescent="0.35">
      <c r="A426" s="89">
        <v>3181</v>
      </c>
      <c r="B426" s="86">
        <v>30000</v>
      </c>
    </row>
    <row r="427" spans="1:2" x14ac:dyDescent="0.35">
      <c r="A427" s="90" t="s">
        <v>279</v>
      </c>
      <c r="B427" s="86">
        <v>30000</v>
      </c>
    </row>
    <row r="428" spans="1:2" x14ac:dyDescent="0.35">
      <c r="A428" s="89">
        <v>3231</v>
      </c>
      <c r="B428" s="86">
        <v>22115400</v>
      </c>
    </row>
    <row r="429" spans="1:2" x14ac:dyDescent="0.35">
      <c r="A429" s="90" t="s">
        <v>583</v>
      </c>
      <c r="B429" s="86">
        <v>22115400</v>
      </c>
    </row>
    <row r="430" spans="1:2" x14ac:dyDescent="0.35">
      <c r="A430" s="89">
        <v>3391</v>
      </c>
      <c r="B430" s="86">
        <v>1949364</v>
      </c>
    </row>
    <row r="431" spans="1:2" x14ac:dyDescent="0.35">
      <c r="A431" s="90" t="s">
        <v>173</v>
      </c>
      <c r="B431" s="86">
        <v>1949364</v>
      </c>
    </row>
    <row r="432" spans="1:2" x14ac:dyDescent="0.35">
      <c r="A432" s="89">
        <v>3521</v>
      </c>
      <c r="B432" s="86">
        <v>28200</v>
      </c>
    </row>
    <row r="433" spans="1:2" x14ac:dyDescent="0.35">
      <c r="A433" s="90" t="s">
        <v>330</v>
      </c>
      <c r="B433" s="86">
        <v>28200</v>
      </c>
    </row>
    <row r="434" spans="1:2" x14ac:dyDescent="0.35">
      <c r="A434" s="89">
        <v>3531</v>
      </c>
      <c r="B434" s="86">
        <v>3596520</v>
      </c>
    </row>
    <row r="435" spans="1:2" x14ac:dyDescent="0.35">
      <c r="A435" s="90" t="s">
        <v>584</v>
      </c>
      <c r="B435" s="86">
        <v>3596520</v>
      </c>
    </row>
    <row r="436" spans="1:2" x14ac:dyDescent="0.35">
      <c r="A436" s="89">
        <v>3711</v>
      </c>
      <c r="B436" s="86">
        <v>30400</v>
      </c>
    </row>
    <row r="437" spans="1:2" x14ac:dyDescent="0.35">
      <c r="A437" s="90" t="s">
        <v>288</v>
      </c>
      <c r="B437" s="86">
        <v>30400</v>
      </c>
    </row>
    <row r="438" spans="1:2" x14ac:dyDescent="0.35">
      <c r="A438" s="89">
        <v>3751</v>
      </c>
      <c r="B438" s="86">
        <v>35000</v>
      </c>
    </row>
    <row r="439" spans="1:2" x14ac:dyDescent="0.35">
      <c r="A439" s="90" t="s">
        <v>289</v>
      </c>
      <c r="B439" s="86">
        <v>35000</v>
      </c>
    </row>
    <row r="440" spans="1:2" x14ac:dyDescent="0.35">
      <c r="A440" s="89">
        <v>3761</v>
      </c>
      <c r="B440" s="86">
        <v>4600</v>
      </c>
    </row>
    <row r="441" spans="1:2" x14ac:dyDescent="0.35">
      <c r="A441" s="90" t="s">
        <v>391</v>
      </c>
      <c r="B441" s="86">
        <v>4600</v>
      </c>
    </row>
    <row r="442" spans="1:2" x14ac:dyDescent="0.35">
      <c r="A442" s="89">
        <v>5151</v>
      </c>
      <c r="B442" s="86">
        <v>485000</v>
      </c>
    </row>
    <row r="443" spans="1:2" x14ac:dyDescent="0.35">
      <c r="A443" s="90" t="s">
        <v>180</v>
      </c>
      <c r="B443" s="86">
        <v>485000</v>
      </c>
    </row>
    <row r="444" spans="1:2" x14ac:dyDescent="0.35">
      <c r="A444" s="89">
        <v>5191</v>
      </c>
      <c r="B444" s="86">
        <v>413214.06</v>
      </c>
    </row>
    <row r="445" spans="1:2" x14ac:dyDescent="0.35">
      <c r="A445" s="90" t="s">
        <v>171</v>
      </c>
      <c r="B445" s="86">
        <v>413214.06</v>
      </c>
    </row>
    <row r="446" spans="1:2" x14ac:dyDescent="0.35">
      <c r="A446" s="89">
        <v>5211</v>
      </c>
      <c r="B446" s="86">
        <v>689153</v>
      </c>
    </row>
    <row r="447" spans="1:2" x14ac:dyDescent="0.35">
      <c r="A447" s="90" t="s">
        <v>256</v>
      </c>
      <c r="B447" s="86">
        <v>689153</v>
      </c>
    </row>
    <row r="448" spans="1:2" x14ac:dyDescent="0.35">
      <c r="A448" s="89">
        <v>5231</v>
      </c>
      <c r="B448" s="86">
        <v>0</v>
      </c>
    </row>
    <row r="449" spans="1:2" x14ac:dyDescent="0.35">
      <c r="A449" s="90" t="s">
        <v>563</v>
      </c>
      <c r="B449" s="86">
        <v>0</v>
      </c>
    </row>
    <row r="450" spans="1:2" x14ac:dyDescent="0.35">
      <c r="A450" s="89">
        <v>5911</v>
      </c>
      <c r="B450" s="86">
        <v>45683424</v>
      </c>
    </row>
    <row r="451" spans="1:2" x14ac:dyDescent="0.35">
      <c r="A451" s="90" t="s">
        <v>261</v>
      </c>
      <c r="B451" s="86">
        <v>45683424</v>
      </c>
    </row>
    <row r="452" spans="1:2" x14ac:dyDescent="0.35">
      <c r="A452" s="87" t="s">
        <v>223</v>
      </c>
      <c r="B452" s="86">
        <v>90303124.939999998</v>
      </c>
    </row>
    <row r="453" spans="1:2" x14ac:dyDescent="0.35">
      <c r="A453" s="88" t="s">
        <v>56</v>
      </c>
      <c r="B453" s="86">
        <v>90303124.939999998</v>
      </c>
    </row>
    <row r="454" spans="1:2" x14ac:dyDescent="0.35">
      <c r="A454" s="89">
        <v>3171</v>
      </c>
      <c r="B454" s="86">
        <v>45950230.469999999</v>
      </c>
    </row>
    <row r="455" spans="1:2" x14ac:dyDescent="0.35">
      <c r="A455" s="90" t="s">
        <v>221</v>
      </c>
      <c r="B455" s="86">
        <v>45950230.469999999</v>
      </c>
    </row>
    <row r="456" spans="1:2" x14ac:dyDescent="0.35">
      <c r="A456" s="89">
        <v>3231</v>
      </c>
      <c r="B456" s="86">
        <v>5194000</v>
      </c>
    </row>
    <row r="457" spans="1:2" x14ac:dyDescent="0.35">
      <c r="A457" s="90" t="s">
        <v>583</v>
      </c>
      <c r="B457" s="86">
        <v>5194000</v>
      </c>
    </row>
    <row r="458" spans="1:2" x14ac:dyDescent="0.35">
      <c r="A458" s="89">
        <v>3331</v>
      </c>
      <c r="B458" s="86">
        <v>7142252</v>
      </c>
    </row>
    <row r="459" spans="1:2" x14ac:dyDescent="0.35">
      <c r="A459" s="90" t="s">
        <v>282</v>
      </c>
      <c r="B459" s="86">
        <v>7142252</v>
      </c>
    </row>
    <row r="460" spans="1:2" x14ac:dyDescent="0.35">
      <c r="A460" s="89">
        <v>3361</v>
      </c>
      <c r="B460" s="86">
        <v>0</v>
      </c>
    </row>
    <row r="461" spans="1:2" x14ac:dyDescent="0.35">
      <c r="A461" s="90" t="s">
        <v>156</v>
      </c>
      <c r="B461" s="86">
        <v>0</v>
      </c>
    </row>
    <row r="462" spans="1:2" x14ac:dyDescent="0.35">
      <c r="A462" s="89">
        <v>5651</v>
      </c>
      <c r="B462" s="86">
        <v>1749101.07</v>
      </c>
    </row>
    <row r="463" spans="1:2" x14ac:dyDescent="0.35">
      <c r="A463" s="90" t="s">
        <v>585</v>
      </c>
      <c r="B463" s="86">
        <v>1749101.07</v>
      </c>
    </row>
    <row r="464" spans="1:2" x14ac:dyDescent="0.35">
      <c r="A464" s="89">
        <v>5661</v>
      </c>
      <c r="B464" s="86">
        <v>485000</v>
      </c>
    </row>
    <row r="465" spans="1:2" x14ac:dyDescent="0.35">
      <c r="A465" s="90" t="s">
        <v>426</v>
      </c>
      <c r="B465" s="86">
        <v>485000</v>
      </c>
    </row>
    <row r="466" spans="1:2" x14ac:dyDescent="0.35">
      <c r="A466" s="89">
        <v>5662</v>
      </c>
      <c r="B466" s="86">
        <v>0</v>
      </c>
    </row>
    <row r="467" spans="1:2" x14ac:dyDescent="0.35">
      <c r="A467" s="90" t="s">
        <v>588</v>
      </c>
      <c r="B467" s="86">
        <v>0</v>
      </c>
    </row>
    <row r="468" spans="1:2" x14ac:dyDescent="0.35">
      <c r="A468" s="89">
        <v>5691</v>
      </c>
      <c r="B468" s="86">
        <v>20000000</v>
      </c>
    </row>
    <row r="469" spans="1:2" x14ac:dyDescent="0.35">
      <c r="A469" s="90" t="s">
        <v>315</v>
      </c>
      <c r="B469" s="86">
        <v>20000000</v>
      </c>
    </row>
    <row r="470" spans="1:2" x14ac:dyDescent="0.35">
      <c r="A470" s="89">
        <v>5971</v>
      </c>
      <c r="B470" s="86">
        <v>9782541.4000000004</v>
      </c>
    </row>
    <row r="471" spans="1:2" x14ac:dyDescent="0.35">
      <c r="A471" s="90" t="s">
        <v>586</v>
      </c>
      <c r="B471" s="86">
        <v>9782541.4000000004</v>
      </c>
    </row>
    <row r="472" spans="1:2" x14ac:dyDescent="0.35">
      <c r="A472" s="43" t="s">
        <v>532</v>
      </c>
      <c r="B472" s="86">
        <v>28850000</v>
      </c>
    </row>
    <row r="473" spans="1:2" x14ac:dyDescent="0.35">
      <c r="A473" s="87" t="s">
        <v>534</v>
      </c>
      <c r="B473" s="86">
        <v>597349</v>
      </c>
    </row>
    <row r="474" spans="1:2" x14ac:dyDescent="0.35">
      <c r="A474" s="88" t="s">
        <v>533</v>
      </c>
      <c r="B474" s="86">
        <v>597349</v>
      </c>
    </row>
    <row r="475" spans="1:2" x14ac:dyDescent="0.35">
      <c r="A475" s="89">
        <v>2441</v>
      </c>
      <c r="B475" s="86">
        <v>10000</v>
      </c>
    </row>
    <row r="476" spans="1:2" x14ac:dyDescent="0.35">
      <c r="A476" s="90" t="s">
        <v>269</v>
      </c>
      <c r="B476" s="86">
        <v>10000</v>
      </c>
    </row>
    <row r="477" spans="1:2" x14ac:dyDescent="0.35">
      <c r="A477" s="89">
        <v>3751</v>
      </c>
      <c r="B477" s="86">
        <v>0</v>
      </c>
    </row>
    <row r="478" spans="1:2" x14ac:dyDescent="0.35">
      <c r="A478" s="90" t="s">
        <v>289</v>
      </c>
      <c r="B478" s="86">
        <v>0</v>
      </c>
    </row>
    <row r="479" spans="1:2" x14ac:dyDescent="0.35">
      <c r="A479" s="89">
        <v>3821</v>
      </c>
      <c r="B479" s="86">
        <v>543432</v>
      </c>
    </row>
    <row r="480" spans="1:2" x14ac:dyDescent="0.35">
      <c r="A480" s="90" t="s">
        <v>291</v>
      </c>
      <c r="B480" s="86">
        <v>543432</v>
      </c>
    </row>
    <row r="481" spans="1:2" x14ac:dyDescent="0.35">
      <c r="A481" s="89">
        <v>5671</v>
      </c>
      <c r="B481" s="86">
        <v>43917</v>
      </c>
    </row>
    <row r="482" spans="1:2" x14ac:dyDescent="0.35">
      <c r="A482" s="90" t="s">
        <v>370</v>
      </c>
      <c r="B482" s="86">
        <v>43917</v>
      </c>
    </row>
    <row r="483" spans="1:2" x14ac:dyDescent="0.35">
      <c r="A483" s="87" t="s">
        <v>548</v>
      </c>
      <c r="B483" s="86">
        <v>10955431</v>
      </c>
    </row>
    <row r="484" spans="1:2" x14ac:dyDescent="0.35">
      <c r="A484" s="88" t="s">
        <v>533</v>
      </c>
      <c r="B484" s="86">
        <v>10955431</v>
      </c>
    </row>
    <row r="485" spans="1:2" x14ac:dyDescent="0.35">
      <c r="A485" s="89">
        <v>2351</v>
      </c>
      <c r="B485" s="86">
        <v>500000</v>
      </c>
    </row>
    <row r="486" spans="1:2" x14ac:dyDescent="0.35">
      <c r="A486" s="90" t="s">
        <v>551</v>
      </c>
      <c r="B486" s="86">
        <v>500000</v>
      </c>
    </row>
    <row r="487" spans="1:2" x14ac:dyDescent="0.35">
      <c r="A487" s="89">
        <v>2391</v>
      </c>
      <c r="B487" s="86">
        <v>918873</v>
      </c>
    </row>
    <row r="488" spans="1:2" x14ac:dyDescent="0.35">
      <c r="A488" s="90" t="s">
        <v>552</v>
      </c>
      <c r="B488" s="86">
        <v>918873</v>
      </c>
    </row>
    <row r="489" spans="1:2" x14ac:dyDescent="0.35">
      <c r="A489" s="89">
        <v>2721</v>
      </c>
      <c r="B489" s="86">
        <v>170058</v>
      </c>
    </row>
    <row r="490" spans="1:2" x14ac:dyDescent="0.35">
      <c r="A490" s="90" t="s">
        <v>274</v>
      </c>
      <c r="B490" s="86">
        <v>170058</v>
      </c>
    </row>
    <row r="491" spans="1:2" x14ac:dyDescent="0.35">
      <c r="A491" s="89">
        <v>2911</v>
      </c>
      <c r="B491" s="86">
        <v>60000</v>
      </c>
    </row>
    <row r="492" spans="1:2" x14ac:dyDescent="0.35">
      <c r="A492" s="90" t="s">
        <v>275</v>
      </c>
      <c r="B492" s="86">
        <v>60000</v>
      </c>
    </row>
    <row r="493" spans="1:2" x14ac:dyDescent="0.35">
      <c r="A493" s="89">
        <v>3821</v>
      </c>
      <c r="B493" s="86">
        <v>498500</v>
      </c>
    </row>
    <row r="494" spans="1:2" x14ac:dyDescent="0.35">
      <c r="A494" s="90" t="s">
        <v>291</v>
      </c>
      <c r="B494" s="86">
        <v>498500</v>
      </c>
    </row>
    <row r="495" spans="1:2" x14ac:dyDescent="0.35">
      <c r="A495" s="89">
        <v>4311</v>
      </c>
      <c r="B495" s="86">
        <v>6378000</v>
      </c>
    </row>
    <row r="496" spans="1:2" x14ac:dyDescent="0.35">
      <c r="A496" s="90" t="s">
        <v>554</v>
      </c>
      <c r="B496" s="86">
        <v>6378000</v>
      </c>
    </row>
    <row r="497" spans="1:2" x14ac:dyDescent="0.35">
      <c r="A497" s="89">
        <v>4411</v>
      </c>
      <c r="B497" s="86">
        <v>2200000</v>
      </c>
    </row>
    <row r="498" spans="1:2" x14ac:dyDescent="0.35">
      <c r="A498" s="90" t="s">
        <v>487</v>
      </c>
      <c r="B498" s="86">
        <v>2200000</v>
      </c>
    </row>
    <row r="499" spans="1:2" x14ac:dyDescent="0.35">
      <c r="A499" s="89">
        <v>5211</v>
      </c>
      <c r="B499" s="86">
        <v>230000</v>
      </c>
    </row>
    <row r="500" spans="1:2" x14ac:dyDescent="0.35">
      <c r="A500" s="90" t="s">
        <v>256</v>
      </c>
      <c r="B500" s="86">
        <v>230000</v>
      </c>
    </row>
    <row r="501" spans="1:2" x14ac:dyDescent="0.35">
      <c r="A501" s="89">
        <v>5311</v>
      </c>
      <c r="B501" s="86">
        <v>0</v>
      </c>
    </row>
    <row r="502" spans="1:2" x14ac:dyDescent="0.35">
      <c r="A502" s="90" t="s">
        <v>407</v>
      </c>
      <c r="B502" s="86">
        <v>0</v>
      </c>
    </row>
    <row r="503" spans="1:2" x14ac:dyDescent="0.35">
      <c r="A503" s="87" t="s">
        <v>564</v>
      </c>
      <c r="B503" s="86">
        <v>8797220</v>
      </c>
    </row>
    <row r="504" spans="1:2" x14ac:dyDescent="0.35">
      <c r="A504" s="88" t="s">
        <v>533</v>
      </c>
      <c r="B504" s="86">
        <v>8797220</v>
      </c>
    </row>
    <row r="505" spans="1:2" x14ac:dyDescent="0.35">
      <c r="A505" s="89">
        <v>2211</v>
      </c>
      <c r="B505" s="86">
        <v>572669</v>
      </c>
    </row>
    <row r="506" spans="1:2" x14ac:dyDescent="0.35">
      <c r="A506" s="90" t="s">
        <v>245</v>
      </c>
      <c r="B506" s="86">
        <v>572669</v>
      </c>
    </row>
    <row r="507" spans="1:2" x14ac:dyDescent="0.35">
      <c r="A507" s="89">
        <v>2221</v>
      </c>
      <c r="B507" s="86">
        <v>140400</v>
      </c>
    </row>
    <row r="508" spans="1:2" x14ac:dyDescent="0.35">
      <c r="A508" s="90" t="s">
        <v>377</v>
      </c>
      <c r="B508" s="86">
        <v>140400</v>
      </c>
    </row>
    <row r="509" spans="1:2" x14ac:dyDescent="0.35">
      <c r="A509" s="89">
        <v>2351</v>
      </c>
      <c r="B509" s="86">
        <v>200000</v>
      </c>
    </row>
    <row r="510" spans="1:2" x14ac:dyDescent="0.35">
      <c r="A510" s="90" t="s">
        <v>551</v>
      </c>
      <c r="B510" s="86">
        <v>200000</v>
      </c>
    </row>
    <row r="511" spans="1:2" x14ac:dyDescent="0.35">
      <c r="A511" s="89">
        <v>3261</v>
      </c>
      <c r="B511" s="86">
        <v>556568</v>
      </c>
    </row>
    <row r="512" spans="1:2" x14ac:dyDescent="0.35">
      <c r="A512" s="90" t="s">
        <v>326</v>
      </c>
      <c r="B512" s="86">
        <v>556568</v>
      </c>
    </row>
    <row r="513" spans="1:2" x14ac:dyDescent="0.35">
      <c r="A513" s="89">
        <v>3821</v>
      </c>
      <c r="B513" s="86">
        <v>5151500</v>
      </c>
    </row>
    <row r="514" spans="1:2" x14ac:dyDescent="0.35">
      <c r="A514" s="90" t="s">
        <v>291</v>
      </c>
      <c r="B514" s="86">
        <v>5151500</v>
      </c>
    </row>
    <row r="515" spans="1:2" x14ac:dyDescent="0.35">
      <c r="A515" s="89">
        <v>4211</v>
      </c>
      <c r="B515" s="86">
        <v>2000000</v>
      </c>
    </row>
    <row r="516" spans="1:2" x14ac:dyDescent="0.35">
      <c r="A516" s="90" t="s">
        <v>128</v>
      </c>
      <c r="B516" s="86">
        <v>2000000</v>
      </c>
    </row>
    <row r="517" spans="1:2" x14ac:dyDescent="0.35">
      <c r="A517" s="89">
        <v>4411</v>
      </c>
      <c r="B517" s="86">
        <v>100000</v>
      </c>
    </row>
    <row r="518" spans="1:2" x14ac:dyDescent="0.35">
      <c r="A518" s="90" t="s">
        <v>487</v>
      </c>
      <c r="B518" s="86">
        <v>100000</v>
      </c>
    </row>
    <row r="519" spans="1:2" x14ac:dyDescent="0.35">
      <c r="A519" s="89">
        <v>5231</v>
      </c>
      <c r="B519" s="86">
        <v>76083</v>
      </c>
    </row>
    <row r="520" spans="1:2" x14ac:dyDescent="0.35">
      <c r="A520" s="90" t="s">
        <v>563</v>
      </c>
      <c r="B520" s="86">
        <v>76083</v>
      </c>
    </row>
    <row r="521" spans="1:2" x14ac:dyDescent="0.35">
      <c r="A521" s="89">
        <v>5311</v>
      </c>
      <c r="B521" s="86">
        <v>0</v>
      </c>
    </row>
    <row r="522" spans="1:2" x14ac:dyDescent="0.35">
      <c r="A522" s="90" t="s">
        <v>407</v>
      </c>
      <c r="B522" s="86">
        <v>0</v>
      </c>
    </row>
    <row r="523" spans="1:2" x14ac:dyDescent="0.35">
      <c r="A523" s="87" t="s">
        <v>540</v>
      </c>
      <c r="B523" s="86">
        <v>8500000</v>
      </c>
    </row>
    <row r="524" spans="1:2" x14ac:dyDescent="0.35">
      <c r="A524" s="88" t="s">
        <v>533</v>
      </c>
      <c r="B524" s="86">
        <v>8500000</v>
      </c>
    </row>
    <row r="525" spans="1:2" x14ac:dyDescent="0.35">
      <c r="A525" s="89">
        <v>4351</v>
      </c>
      <c r="B525" s="86">
        <v>0</v>
      </c>
    </row>
    <row r="526" spans="1:2" x14ac:dyDescent="0.35">
      <c r="A526" s="90" t="s">
        <v>538</v>
      </c>
      <c r="B526" s="86">
        <v>0</v>
      </c>
    </row>
    <row r="527" spans="1:2" x14ac:dyDescent="0.35">
      <c r="A527" s="89">
        <v>4391</v>
      </c>
      <c r="B527" s="86">
        <v>500000</v>
      </c>
    </row>
    <row r="528" spans="1:2" x14ac:dyDescent="0.35">
      <c r="A528" s="90" t="s">
        <v>542</v>
      </c>
      <c r="B528" s="86">
        <v>500000</v>
      </c>
    </row>
    <row r="529" spans="1:2" x14ac:dyDescent="0.35">
      <c r="A529" s="89">
        <v>4411</v>
      </c>
      <c r="B529" s="86">
        <v>8000000</v>
      </c>
    </row>
    <row r="530" spans="1:2" x14ac:dyDescent="0.35">
      <c r="A530" s="90" t="s">
        <v>487</v>
      </c>
      <c r="B530" s="86">
        <v>8000000</v>
      </c>
    </row>
    <row r="531" spans="1:2" x14ac:dyDescent="0.35">
      <c r="A531" s="43" t="s">
        <v>202</v>
      </c>
      <c r="B531" s="86">
        <v>68328758</v>
      </c>
    </row>
    <row r="532" spans="1:2" x14ac:dyDescent="0.35">
      <c r="A532" s="87" t="s">
        <v>390</v>
      </c>
      <c r="B532" s="86">
        <v>3483279</v>
      </c>
    </row>
    <row r="533" spans="1:2" x14ac:dyDescent="0.35">
      <c r="A533" s="88" t="s">
        <v>101</v>
      </c>
      <c r="B533" s="86">
        <v>3483279</v>
      </c>
    </row>
    <row r="534" spans="1:2" x14ac:dyDescent="0.35">
      <c r="A534" s="89">
        <v>2131</v>
      </c>
      <c r="B534" s="86">
        <v>110000</v>
      </c>
    </row>
    <row r="535" spans="1:2" x14ac:dyDescent="0.35">
      <c r="A535" s="90" t="s">
        <v>389</v>
      </c>
      <c r="B535" s="86">
        <v>110000</v>
      </c>
    </row>
    <row r="536" spans="1:2" x14ac:dyDescent="0.35">
      <c r="A536" s="89">
        <v>2211</v>
      </c>
      <c r="B536" s="86">
        <v>390000</v>
      </c>
    </row>
    <row r="537" spans="1:2" x14ac:dyDescent="0.35">
      <c r="A537" s="90" t="s">
        <v>245</v>
      </c>
      <c r="B537" s="86">
        <v>390000</v>
      </c>
    </row>
    <row r="538" spans="1:2" x14ac:dyDescent="0.35">
      <c r="A538" s="89">
        <v>2231</v>
      </c>
      <c r="B538" s="86">
        <v>5000</v>
      </c>
    </row>
    <row r="539" spans="1:2" x14ac:dyDescent="0.35">
      <c r="A539" s="90" t="s">
        <v>358</v>
      </c>
      <c r="B539" s="86">
        <v>5000</v>
      </c>
    </row>
    <row r="540" spans="1:2" x14ac:dyDescent="0.35">
      <c r="A540" s="89">
        <v>2711</v>
      </c>
      <c r="B540" s="86">
        <v>2000000</v>
      </c>
    </row>
    <row r="541" spans="1:2" x14ac:dyDescent="0.35">
      <c r="A541" s="90" t="s">
        <v>226</v>
      </c>
      <c r="B541" s="86">
        <v>2000000</v>
      </c>
    </row>
    <row r="542" spans="1:2" x14ac:dyDescent="0.35">
      <c r="A542" s="89">
        <v>2961</v>
      </c>
      <c r="B542" s="86">
        <v>50000</v>
      </c>
    </row>
    <row r="543" spans="1:2" x14ac:dyDescent="0.35">
      <c r="A543" s="90" t="s">
        <v>230</v>
      </c>
      <c r="B543" s="86">
        <v>50000</v>
      </c>
    </row>
    <row r="544" spans="1:2" x14ac:dyDescent="0.35">
      <c r="A544" s="89">
        <v>3521</v>
      </c>
      <c r="B544" s="86">
        <v>40000</v>
      </c>
    </row>
    <row r="545" spans="1:2" x14ac:dyDescent="0.35">
      <c r="A545" s="90" t="s">
        <v>330</v>
      </c>
      <c r="B545" s="86">
        <v>40000</v>
      </c>
    </row>
    <row r="546" spans="1:2" x14ac:dyDescent="0.35">
      <c r="A546" s="89">
        <v>3571</v>
      </c>
      <c r="B546" s="86">
        <v>100000</v>
      </c>
    </row>
    <row r="547" spans="1:2" x14ac:dyDescent="0.35">
      <c r="A547" s="90" t="s">
        <v>286</v>
      </c>
      <c r="B547" s="86">
        <v>100000</v>
      </c>
    </row>
    <row r="548" spans="1:2" x14ac:dyDescent="0.35">
      <c r="A548" s="89">
        <v>3711</v>
      </c>
      <c r="B548" s="86">
        <v>54400</v>
      </c>
    </row>
    <row r="549" spans="1:2" x14ac:dyDescent="0.35">
      <c r="A549" s="90" t="s">
        <v>288</v>
      </c>
      <c r="B549" s="86">
        <v>54400</v>
      </c>
    </row>
    <row r="550" spans="1:2" x14ac:dyDescent="0.35">
      <c r="A550" s="89">
        <v>3751</v>
      </c>
      <c r="B550" s="86">
        <v>50000</v>
      </c>
    </row>
    <row r="551" spans="1:2" x14ac:dyDescent="0.35">
      <c r="A551" s="90" t="s">
        <v>289</v>
      </c>
      <c r="B551" s="86">
        <v>50000</v>
      </c>
    </row>
    <row r="552" spans="1:2" x14ac:dyDescent="0.35">
      <c r="A552" s="89">
        <v>3761</v>
      </c>
      <c r="B552" s="86">
        <v>33879</v>
      </c>
    </row>
    <row r="553" spans="1:2" x14ac:dyDescent="0.35">
      <c r="A553" s="90" t="s">
        <v>391</v>
      </c>
      <c r="B553" s="86">
        <v>33879</v>
      </c>
    </row>
    <row r="554" spans="1:2" x14ac:dyDescent="0.35">
      <c r="A554" s="89">
        <v>3821</v>
      </c>
      <c r="B554" s="86">
        <v>250000</v>
      </c>
    </row>
    <row r="555" spans="1:2" x14ac:dyDescent="0.35">
      <c r="A555" s="90" t="s">
        <v>291</v>
      </c>
      <c r="B555" s="86">
        <v>250000</v>
      </c>
    </row>
    <row r="556" spans="1:2" x14ac:dyDescent="0.35">
      <c r="A556" s="89">
        <v>3921</v>
      </c>
      <c r="B556" s="86">
        <v>400000</v>
      </c>
    </row>
    <row r="557" spans="1:2" x14ac:dyDescent="0.35">
      <c r="A557" s="90" t="s">
        <v>52</v>
      </c>
      <c r="B557" s="86">
        <v>400000</v>
      </c>
    </row>
    <row r="558" spans="1:2" x14ac:dyDescent="0.35">
      <c r="A558" s="87" t="s">
        <v>203</v>
      </c>
      <c r="B558" s="86">
        <v>6432000</v>
      </c>
    </row>
    <row r="559" spans="1:2" x14ac:dyDescent="0.35">
      <c r="A559" s="88" t="s">
        <v>101</v>
      </c>
      <c r="B559" s="86">
        <v>6432000</v>
      </c>
    </row>
    <row r="560" spans="1:2" x14ac:dyDescent="0.35">
      <c r="A560" s="89">
        <v>3341</v>
      </c>
      <c r="B560" s="86">
        <v>6417000</v>
      </c>
    </row>
    <row r="561" spans="1:2" x14ac:dyDescent="0.35">
      <c r="A561" s="90" t="s">
        <v>201</v>
      </c>
      <c r="B561" s="86">
        <v>6417000</v>
      </c>
    </row>
    <row r="562" spans="1:2" x14ac:dyDescent="0.35">
      <c r="A562" s="89">
        <v>3721</v>
      </c>
      <c r="B562" s="86">
        <v>15000</v>
      </c>
    </row>
    <row r="563" spans="1:2" x14ac:dyDescent="0.35">
      <c r="A563" s="90" t="s">
        <v>348</v>
      </c>
      <c r="B563" s="86">
        <v>15000</v>
      </c>
    </row>
    <row r="564" spans="1:2" x14ac:dyDescent="0.35">
      <c r="A564" s="87" t="s">
        <v>398</v>
      </c>
      <c r="B564" s="86">
        <v>0</v>
      </c>
    </row>
    <row r="565" spans="1:2" x14ac:dyDescent="0.35">
      <c r="A565" s="88" t="s">
        <v>101</v>
      </c>
      <c r="B565" s="86">
        <v>0</v>
      </c>
    </row>
    <row r="566" spans="1:2" x14ac:dyDescent="0.35">
      <c r="A566" s="89">
        <v>2831</v>
      </c>
      <c r="B566" s="86">
        <v>0</v>
      </c>
    </row>
    <row r="567" spans="1:2" x14ac:dyDescent="0.35">
      <c r="A567" s="90" t="s">
        <v>206</v>
      </c>
      <c r="B567" s="86">
        <v>0</v>
      </c>
    </row>
    <row r="568" spans="1:2" x14ac:dyDescent="0.35">
      <c r="A568" s="89">
        <v>3341</v>
      </c>
      <c r="B568" s="86">
        <v>0</v>
      </c>
    </row>
    <row r="569" spans="1:2" x14ac:dyDescent="0.35">
      <c r="A569" s="90" t="s">
        <v>201</v>
      </c>
      <c r="B569" s="86">
        <v>0</v>
      </c>
    </row>
    <row r="570" spans="1:2" x14ac:dyDescent="0.35">
      <c r="A570" s="87" t="s">
        <v>207</v>
      </c>
      <c r="B570" s="86">
        <v>10079977</v>
      </c>
    </row>
    <row r="571" spans="1:2" x14ac:dyDescent="0.35">
      <c r="A571" s="88" t="s">
        <v>101</v>
      </c>
      <c r="B571" s="86">
        <v>10079977</v>
      </c>
    </row>
    <row r="572" spans="1:2" x14ac:dyDescent="0.35">
      <c r="A572" s="89">
        <v>2111</v>
      </c>
      <c r="B572" s="86">
        <v>3100</v>
      </c>
    </row>
    <row r="573" spans="1:2" x14ac:dyDescent="0.35">
      <c r="A573" s="90" t="s">
        <v>149</v>
      </c>
      <c r="B573" s="86">
        <v>3100</v>
      </c>
    </row>
    <row r="574" spans="1:2" x14ac:dyDescent="0.35">
      <c r="A574" s="89">
        <v>2121</v>
      </c>
      <c r="B574" s="86">
        <v>180</v>
      </c>
    </row>
    <row r="575" spans="1:2" x14ac:dyDescent="0.35">
      <c r="A575" s="90" t="s">
        <v>385</v>
      </c>
      <c r="B575" s="86">
        <v>180</v>
      </c>
    </row>
    <row r="576" spans="1:2" x14ac:dyDescent="0.35">
      <c r="A576" s="89">
        <v>2141</v>
      </c>
      <c r="B576" s="86">
        <v>22590.32</v>
      </c>
    </row>
    <row r="577" spans="1:2" x14ac:dyDescent="0.35">
      <c r="A577" s="90" t="s">
        <v>150</v>
      </c>
      <c r="B577" s="86">
        <v>22590.32</v>
      </c>
    </row>
    <row r="578" spans="1:2" x14ac:dyDescent="0.35">
      <c r="A578" s="89">
        <v>2181</v>
      </c>
      <c r="B578" s="86">
        <v>47500</v>
      </c>
    </row>
    <row r="579" spans="1:2" x14ac:dyDescent="0.35">
      <c r="A579" s="90" t="s">
        <v>267</v>
      </c>
      <c r="B579" s="86">
        <v>47500</v>
      </c>
    </row>
    <row r="580" spans="1:2" x14ac:dyDescent="0.35">
      <c r="A580" s="89">
        <v>2211</v>
      </c>
      <c r="B580" s="86">
        <v>1129854.1599999999</v>
      </c>
    </row>
    <row r="581" spans="1:2" x14ac:dyDescent="0.35">
      <c r="A581" s="90" t="s">
        <v>245</v>
      </c>
      <c r="B581" s="86">
        <v>1129854.1599999999</v>
      </c>
    </row>
    <row r="582" spans="1:2" x14ac:dyDescent="0.35">
      <c r="A582" s="89">
        <v>2231</v>
      </c>
      <c r="B582" s="86">
        <v>2100</v>
      </c>
    </row>
    <row r="583" spans="1:2" x14ac:dyDescent="0.35">
      <c r="A583" s="90" t="s">
        <v>358</v>
      </c>
      <c r="B583" s="86">
        <v>2100</v>
      </c>
    </row>
    <row r="584" spans="1:2" x14ac:dyDescent="0.35">
      <c r="A584" s="89">
        <v>2711</v>
      </c>
      <c r="B584" s="86">
        <v>5201.82</v>
      </c>
    </row>
    <row r="585" spans="1:2" x14ac:dyDescent="0.35">
      <c r="A585" s="90" t="s">
        <v>226</v>
      </c>
      <c r="B585" s="86">
        <v>5201.82</v>
      </c>
    </row>
    <row r="586" spans="1:2" x14ac:dyDescent="0.35">
      <c r="A586" s="89">
        <v>2821</v>
      </c>
      <c r="B586" s="86">
        <v>2641259.6800000002</v>
      </c>
    </row>
    <row r="587" spans="1:2" x14ac:dyDescent="0.35">
      <c r="A587" s="90" t="s">
        <v>387</v>
      </c>
      <c r="B587" s="86">
        <v>2641259.6800000002</v>
      </c>
    </row>
    <row r="588" spans="1:2" x14ac:dyDescent="0.35">
      <c r="A588" s="89">
        <v>2831</v>
      </c>
      <c r="B588" s="86">
        <v>2100000</v>
      </c>
    </row>
    <row r="589" spans="1:2" x14ac:dyDescent="0.35">
      <c r="A589" s="90" t="s">
        <v>206</v>
      </c>
      <c r="B589" s="86">
        <v>2100000</v>
      </c>
    </row>
    <row r="590" spans="1:2" x14ac:dyDescent="0.35">
      <c r="A590" s="89">
        <v>2921</v>
      </c>
      <c r="B590" s="86">
        <v>218.74</v>
      </c>
    </row>
    <row r="591" spans="1:2" x14ac:dyDescent="0.35">
      <c r="A591" s="90" t="s">
        <v>276</v>
      </c>
      <c r="B591" s="86">
        <v>218.74</v>
      </c>
    </row>
    <row r="592" spans="1:2" x14ac:dyDescent="0.35">
      <c r="A592" s="89">
        <v>2961</v>
      </c>
      <c r="B592" s="86">
        <v>973.28</v>
      </c>
    </row>
    <row r="593" spans="1:2" x14ac:dyDescent="0.35">
      <c r="A593" s="90" t="s">
        <v>230</v>
      </c>
      <c r="B593" s="86">
        <v>973.28</v>
      </c>
    </row>
    <row r="594" spans="1:2" x14ac:dyDescent="0.35">
      <c r="A594" s="89">
        <v>3161</v>
      </c>
      <c r="B594" s="86">
        <v>411700</v>
      </c>
    </row>
    <row r="595" spans="1:2" x14ac:dyDescent="0.35">
      <c r="A595" s="90" t="s">
        <v>324</v>
      </c>
      <c r="B595" s="86">
        <v>411700</v>
      </c>
    </row>
    <row r="596" spans="1:2" x14ac:dyDescent="0.35">
      <c r="A596" s="89">
        <v>3361</v>
      </c>
      <c r="B596" s="86">
        <v>1073119</v>
      </c>
    </row>
    <row r="597" spans="1:2" x14ac:dyDescent="0.35">
      <c r="A597" s="90" t="s">
        <v>156</v>
      </c>
      <c r="B597" s="86">
        <v>1073119</v>
      </c>
    </row>
    <row r="598" spans="1:2" x14ac:dyDescent="0.35">
      <c r="A598" s="89">
        <v>3391</v>
      </c>
      <c r="B598" s="86">
        <v>2385500</v>
      </c>
    </row>
    <row r="599" spans="1:2" x14ac:dyDescent="0.35">
      <c r="A599" s="90" t="s">
        <v>173</v>
      </c>
      <c r="B599" s="86">
        <v>2385500</v>
      </c>
    </row>
    <row r="600" spans="1:2" x14ac:dyDescent="0.35">
      <c r="A600" s="89">
        <v>3711</v>
      </c>
      <c r="B600" s="86">
        <v>35000</v>
      </c>
    </row>
    <row r="601" spans="1:2" x14ac:dyDescent="0.35">
      <c r="A601" s="90" t="s">
        <v>288</v>
      </c>
      <c r="B601" s="86">
        <v>35000</v>
      </c>
    </row>
    <row r="602" spans="1:2" x14ac:dyDescent="0.35">
      <c r="A602" s="89">
        <v>3751</v>
      </c>
      <c r="B602" s="86">
        <v>35000</v>
      </c>
    </row>
    <row r="603" spans="1:2" x14ac:dyDescent="0.35">
      <c r="A603" s="90" t="s">
        <v>289</v>
      </c>
      <c r="B603" s="86">
        <v>35000</v>
      </c>
    </row>
    <row r="604" spans="1:2" x14ac:dyDescent="0.35">
      <c r="A604" s="89">
        <v>3941</v>
      </c>
      <c r="B604" s="86">
        <v>88000</v>
      </c>
    </row>
    <row r="605" spans="1:2" x14ac:dyDescent="0.35">
      <c r="A605" s="90" t="s">
        <v>292</v>
      </c>
      <c r="B605" s="86">
        <v>88000</v>
      </c>
    </row>
    <row r="606" spans="1:2" x14ac:dyDescent="0.35">
      <c r="A606" s="89">
        <v>3962</v>
      </c>
      <c r="B606" s="86">
        <v>98680</v>
      </c>
    </row>
    <row r="607" spans="1:2" x14ac:dyDescent="0.35">
      <c r="A607" s="90" t="s">
        <v>333</v>
      </c>
      <c r="B607" s="86">
        <v>98680</v>
      </c>
    </row>
    <row r="608" spans="1:2" x14ac:dyDescent="0.35">
      <c r="A608" s="87" t="s">
        <v>393</v>
      </c>
      <c r="B608" s="86">
        <v>4630000</v>
      </c>
    </row>
    <row r="609" spans="1:2" x14ac:dyDescent="0.35">
      <c r="A609" s="88" t="s">
        <v>101</v>
      </c>
      <c r="B609" s="86">
        <v>4630000</v>
      </c>
    </row>
    <row r="610" spans="1:2" x14ac:dyDescent="0.35">
      <c r="A610" s="89">
        <v>2531</v>
      </c>
      <c r="B610" s="86">
        <v>40000</v>
      </c>
    </row>
    <row r="611" spans="1:2" x14ac:dyDescent="0.35">
      <c r="A611" s="90" t="s">
        <v>273</v>
      </c>
      <c r="B611" s="86">
        <v>40000</v>
      </c>
    </row>
    <row r="612" spans="1:2" x14ac:dyDescent="0.35">
      <c r="A612" s="89">
        <v>2541</v>
      </c>
      <c r="B612" s="86">
        <v>40000</v>
      </c>
    </row>
    <row r="613" spans="1:2" x14ac:dyDescent="0.35">
      <c r="A613" s="90" t="s">
        <v>394</v>
      </c>
      <c r="B613" s="86">
        <v>40000</v>
      </c>
    </row>
    <row r="614" spans="1:2" x14ac:dyDescent="0.35">
      <c r="A614" s="89">
        <v>2721</v>
      </c>
      <c r="B614" s="86">
        <v>2500000</v>
      </c>
    </row>
    <row r="615" spans="1:2" x14ac:dyDescent="0.35">
      <c r="A615" s="90" t="s">
        <v>274</v>
      </c>
      <c r="B615" s="86">
        <v>2500000</v>
      </c>
    </row>
    <row r="616" spans="1:2" x14ac:dyDescent="0.35">
      <c r="A616" s="89">
        <v>2911</v>
      </c>
      <c r="B616" s="86">
        <v>50000</v>
      </c>
    </row>
    <row r="617" spans="1:2" x14ac:dyDescent="0.35">
      <c r="A617" s="90" t="s">
        <v>275</v>
      </c>
      <c r="B617" s="86">
        <v>50000</v>
      </c>
    </row>
    <row r="618" spans="1:2" x14ac:dyDescent="0.35">
      <c r="A618" s="89">
        <v>5691</v>
      </c>
      <c r="B618" s="86">
        <v>2000000</v>
      </c>
    </row>
    <row r="619" spans="1:2" x14ac:dyDescent="0.35">
      <c r="A619" s="90" t="s">
        <v>315</v>
      </c>
      <c r="B619" s="86">
        <v>2000000</v>
      </c>
    </row>
    <row r="620" spans="1:2" x14ac:dyDescent="0.35">
      <c r="A620" s="87" t="s">
        <v>211</v>
      </c>
      <c r="B620" s="86">
        <v>6934480</v>
      </c>
    </row>
    <row r="621" spans="1:2" x14ac:dyDescent="0.35">
      <c r="A621" s="88" t="s">
        <v>101</v>
      </c>
      <c r="B621" s="86">
        <v>6934480</v>
      </c>
    </row>
    <row r="622" spans="1:2" x14ac:dyDescent="0.35">
      <c r="A622" s="89">
        <v>3251</v>
      </c>
      <c r="B622" s="86">
        <v>6934480</v>
      </c>
    </row>
    <row r="623" spans="1:2" x14ac:dyDescent="0.35">
      <c r="A623" s="90" t="s">
        <v>198</v>
      </c>
      <c r="B623" s="86">
        <v>6934480</v>
      </c>
    </row>
    <row r="624" spans="1:2" x14ac:dyDescent="0.35">
      <c r="A624" s="87" t="s">
        <v>424</v>
      </c>
      <c r="B624" s="86">
        <v>36769022</v>
      </c>
    </row>
    <row r="625" spans="1:2" x14ac:dyDescent="0.35">
      <c r="A625" s="88" t="s">
        <v>122</v>
      </c>
      <c r="B625" s="86">
        <v>36769022</v>
      </c>
    </row>
    <row r="626" spans="1:2" x14ac:dyDescent="0.35">
      <c r="A626" s="89">
        <v>2161</v>
      </c>
      <c r="B626" s="86">
        <v>350000</v>
      </c>
    </row>
    <row r="627" spans="1:2" x14ac:dyDescent="0.35">
      <c r="A627" s="90" t="s">
        <v>266</v>
      </c>
      <c r="B627" s="86">
        <v>350000</v>
      </c>
    </row>
    <row r="628" spans="1:2" x14ac:dyDescent="0.35">
      <c r="A628" s="89">
        <v>2421</v>
      </c>
      <c r="B628" s="86">
        <v>10000</v>
      </c>
    </row>
    <row r="629" spans="1:2" x14ac:dyDescent="0.35">
      <c r="A629" s="90" t="s">
        <v>317</v>
      </c>
      <c r="B629" s="86">
        <v>10000</v>
      </c>
    </row>
    <row r="630" spans="1:2" x14ac:dyDescent="0.35">
      <c r="A630" s="89">
        <v>2461</v>
      </c>
      <c r="B630" s="86">
        <v>50000</v>
      </c>
    </row>
    <row r="631" spans="1:2" x14ac:dyDescent="0.35">
      <c r="A631" s="90" t="s">
        <v>270</v>
      </c>
      <c r="B631" s="86">
        <v>50000</v>
      </c>
    </row>
    <row r="632" spans="1:2" x14ac:dyDescent="0.35">
      <c r="A632" s="89">
        <v>2481</v>
      </c>
      <c r="B632" s="86">
        <v>10000</v>
      </c>
    </row>
    <row r="633" spans="1:2" x14ac:dyDescent="0.35">
      <c r="A633" s="90" t="s">
        <v>427</v>
      </c>
      <c r="B633" s="86">
        <v>10000</v>
      </c>
    </row>
    <row r="634" spans="1:2" x14ac:dyDescent="0.35">
      <c r="A634" s="89">
        <v>2491</v>
      </c>
      <c r="B634" s="86">
        <v>100000</v>
      </c>
    </row>
    <row r="635" spans="1:2" x14ac:dyDescent="0.35">
      <c r="A635" s="90" t="s">
        <v>319</v>
      </c>
      <c r="B635" s="86">
        <v>100000</v>
      </c>
    </row>
    <row r="636" spans="1:2" x14ac:dyDescent="0.35">
      <c r="A636" s="89">
        <v>2521</v>
      </c>
      <c r="B636" s="86">
        <v>782000</v>
      </c>
    </row>
    <row r="637" spans="1:2" x14ac:dyDescent="0.35">
      <c r="A637" s="90" t="s">
        <v>320</v>
      </c>
      <c r="B637" s="86">
        <v>782000</v>
      </c>
    </row>
    <row r="638" spans="1:2" x14ac:dyDescent="0.35">
      <c r="A638" s="89">
        <v>2531</v>
      </c>
      <c r="B638" s="86">
        <v>9000000</v>
      </c>
    </row>
    <row r="639" spans="1:2" x14ac:dyDescent="0.35">
      <c r="A639" s="90" t="s">
        <v>273</v>
      </c>
      <c r="B639" s="86">
        <v>9000000</v>
      </c>
    </row>
    <row r="640" spans="1:2" x14ac:dyDescent="0.35">
      <c r="A640" s="89">
        <v>2541</v>
      </c>
      <c r="B640" s="86">
        <v>5200000</v>
      </c>
    </row>
    <row r="641" spans="1:2" x14ac:dyDescent="0.35">
      <c r="A641" s="90" t="s">
        <v>394</v>
      </c>
      <c r="B641" s="86">
        <v>5200000</v>
      </c>
    </row>
    <row r="642" spans="1:2" x14ac:dyDescent="0.35">
      <c r="A642" s="89">
        <v>2561</v>
      </c>
      <c r="B642" s="86">
        <v>30000</v>
      </c>
    </row>
    <row r="643" spans="1:2" x14ac:dyDescent="0.35">
      <c r="A643" s="90" t="s">
        <v>321</v>
      </c>
      <c r="B643" s="86">
        <v>30000</v>
      </c>
    </row>
    <row r="644" spans="1:2" x14ac:dyDescent="0.35">
      <c r="A644" s="89">
        <v>2711</v>
      </c>
      <c r="B644" s="86">
        <v>87022</v>
      </c>
    </row>
    <row r="645" spans="1:2" x14ac:dyDescent="0.35">
      <c r="A645" s="90" t="s">
        <v>226</v>
      </c>
      <c r="B645" s="86">
        <v>87022</v>
      </c>
    </row>
    <row r="646" spans="1:2" x14ac:dyDescent="0.35">
      <c r="A646" s="89">
        <v>2721</v>
      </c>
      <c r="B646" s="86">
        <v>300000</v>
      </c>
    </row>
    <row r="647" spans="1:2" x14ac:dyDescent="0.35">
      <c r="A647" s="90" t="s">
        <v>274</v>
      </c>
      <c r="B647" s="86">
        <v>300000</v>
      </c>
    </row>
    <row r="648" spans="1:2" x14ac:dyDescent="0.35">
      <c r="A648" s="89">
        <v>2911</v>
      </c>
      <c r="B648" s="86">
        <v>250000</v>
      </c>
    </row>
    <row r="649" spans="1:2" x14ac:dyDescent="0.35">
      <c r="A649" s="90" t="s">
        <v>275</v>
      </c>
      <c r="B649" s="86">
        <v>250000</v>
      </c>
    </row>
    <row r="650" spans="1:2" x14ac:dyDescent="0.35">
      <c r="A650" s="89">
        <v>3391</v>
      </c>
      <c r="B650" s="86">
        <v>11500000</v>
      </c>
    </row>
    <row r="651" spans="1:2" x14ac:dyDescent="0.35">
      <c r="A651" s="90" t="s">
        <v>173</v>
      </c>
      <c r="B651" s="86">
        <v>11500000</v>
      </c>
    </row>
    <row r="652" spans="1:2" x14ac:dyDescent="0.35">
      <c r="A652" s="89">
        <v>3541</v>
      </c>
      <c r="B652" s="86">
        <v>1200000</v>
      </c>
    </row>
    <row r="653" spans="1:2" x14ac:dyDescent="0.35">
      <c r="A653" s="90" t="s">
        <v>428</v>
      </c>
      <c r="B653" s="86">
        <v>1200000</v>
      </c>
    </row>
    <row r="654" spans="1:2" x14ac:dyDescent="0.35">
      <c r="A654" s="89">
        <v>3561</v>
      </c>
      <c r="B654" s="86">
        <v>50000</v>
      </c>
    </row>
    <row r="655" spans="1:2" x14ac:dyDescent="0.35">
      <c r="A655" s="90" t="s">
        <v>429</v>
      </c>
      <c r="B655" s="86">
        <v>50000</v>
      </c>
    </row>
    <row r="656" spans="1:2" x14ac:dyDescent="0.35">
      <c r="A656" s="89">
        <v>3581</v>
      </c>
      <c r="B656" s="86">
        <v>1700000</v>
      </c>
    </row>
    <row r="657" spans="1:2" x14ac:dyDescent="0.35">
      <c r="A657" s="90" t="s">
        <v>218</v>
      </c>
      <c r="B657" s="86">
        <v>1700000</v>
      </c>
    </row>
    <row r="658" spans="1:2" x14ac:dyDescent="0.35">
      <c r="A658" s="89">
        <v>5111</v>
      </c>
      <c r="B658" s="86">
        <v>400000</v>
      </c>
    </row>
    <row r="659" spans="1:2" x14ac:dyDescent="0.35">
      <c r="A659" s="90" t="s">
        <v>143</v>
      </c>
      <c r="B659" s="86">
        <v>400000</v>
      </c>
    </row>
    <row r="660" spans="1:2" x14ac:dyDescent="0.35">
      <c r="A660" s="89">
        <v>5121</v>
      </c>
      <c r="B660" s="86">
        <v>100000</v>
      </c>
    </row>
    <row r="661" spans="1:2" x14ac:dyDescent="0.35">
      <c r="A661" s="90" t="s">
        <v>170</v>
      </c>
      <c r="B661" s="86">
        <v>100000</v>
      </c>
    </row>
    <row r="662" spans="1:2" x14ac:dyDescent="0.35">
      <c r="A662" s="89">
        <v>5311</v>
      </c>
      <c r="B662" s="86">
        <v>3850000</v>
      </c>
    </row>
    <row r="663" spans="1:2" x14ac:dyDescent="0.35">
      <c r="A663" s="90" t="s">
        <v>407</v>
      </c>
      <c r="B663" s="86">
        <v>3850000</v>
      </c>
    </row>
    <row r="664" spans="1:2" x14ac:dyDescent="0.35">
      <c r="A664" s="89">
        <v>5321</v>
      </c>
      <c r="B664" s="86">
        <v>1000000</v>
      </c>
    </row>
    <row r="665" spans="1:2" x14ac:dyDescent="0.35">
      <c r="A665" s="90" t="s">
        <v>408</v>
      </c>
      <c r="B665" s="86">
        <v>1000000</v>
      </c>
    </row>
    <row r="666" spans="1:2" x14ac:dyDescent="0.35">
      <c r="A666" s="89">
        <v>5641</v>
      </c>
      <c r="B666" s="86">
        <v>300000</v>
      </c>
    </row>
    <row r="667" spans="1:2" x14ac:dyDescent="0.35">
      <c r="A667" s="90" t="s">
        <v>314</v>
      </c>
      <c r="B667" s="86">
        <v>300000</v>
      </c>
    </row>
    <row r="668" spans="1:2" x14ac:dyDescent="0.35">
      <c r="A668" s="89">
        <v>5661</v>
      </c>
      <c r="B668" s="86">
        <v>500000</v>
      </c>
    </row>
    <row r="669" spans="1:2" x14ac:dyDescent="0.35">
      <c r="A669" s="90" t="s">
        <v>426</v>
      </c>
      <c r="B669" s="86">
        <v>500000</v>
      </c>
    </row>
    <row r="670" spans="1:2" x14ac:dyDescent="0.35">
      <c r="A670" s="89">
        <v>5691</v>
      </c>
      <c r="B670" s="86">
        <v>0</v>
      </c>
    </row>
    <row r="671" spans="1:2" x14ac:dyDescent="0.35">
      <c r="A671" s="90" t="s">
        <v>315</v>
      </c>
      <c r="B671" s="86">
        <v>0</v>
      </c>
    </row>
    <row r="672" spans="1:2" x14ac:dyDescent="0.35">
      <c r="A672" s="43" t="s">
        <v>381</v>
      </c>
      <c r="B672" s="86">
        <v>0</v>
      </c>
    </row>
    <row r="673" spans="1:2" x14ac:dyDescent="0.35">
      <c r="A673" s="87" t="s">
        <v>382</v>
      </c>
      <c r="B673" s="86">
        <v>0</v>
      </c>
    </row>
    <row r="674" spans="1:2" x14ac:dyDescent="0.35">
      <c r="A674" s="88" t="s">
        <v>56</v>
      </c>
      <c r="B674" s="86">
        <v>0</v>
      </c>
    </row>
    <row r="675" spans="1:2" x14ac:dyDescent="0.35">
      <c r="A675" s="89">
        <v>5191</v>
      </c>
      <c r="B675" s="86">
        <v>0</v>
      </c>
    </row>
    <row r="676" spans="1:2" x14ac:dyDescent="0.35">
      <c r="A676" s="90" t="s">
        <v>171</v>
      </c>
      <c r="B676" s="86">
        <v>0</v>
      </c>
    </row>
    <row r="677" spans="1:2" x14ac:dyDescent="0.35">
      <c r="A677" s="43" t="s">
        <v>485</v>
      </c>
      <c r="B677" s="86">
        <v>9360000</v>
      </c>
    </row>
    <row r="678" spans="1:2" x14ac:dyDescent="0.35">
      <c r="A678" s="87" t="s">
        <v>481</v>
      </c>
      <c r="B678" s="86">
        <v>9360000</v>
      </c>
    </row>
    <row r="679" spans="1:2" x14ac:dyDescent="0.35">
      <c r="A679" s="88" t="s">
        <v>442</v>
      </c>
      <c r="B679" s="86">
        <v>9360000</v>
      </c>
    </row>
    <row r="680" spans="1:2" x14ac:dyDescent="0.35">
      <c r="A680" s="89">
        <v>4211</v>
      </c>
      <c r="B680" s="86">
        <v>9360000</v>
      </c>
    </row>
    <row r="681" spans="1:2" x14ac:dyDescent="0.35">
      <c r="A681" s="90" t="s">
        <v>128</v>
      </c>
      <c r="B681" s="86">
        <v>9360000</v>
      </c>
    </row>
    <row r="682" spans="1:2" x14ac:dyDescent="0.35">
      <c r="A682" s="43" t="s">
        <v>471</v>
      </c>
      <c r="B682" s="86">
        <v>7380968.3300000001</v>
      </c>
    </row>
    <row r="683" spans="1:2" x14ac:dyDescent="0.35">
      <c r="A683" s="87" t="s">
        <v>464</v>
      </c>
      <c r="B683" s="86">
        <v>7380968.3300000001</v>
      </c>
    </row>
    <row r="684" spans="1:2" x14ac:dyDescent="0.35">
      <c r="A684" s="88" t="s">
        <v>167</v>
      </c>
      <c r="B684" s="86">
        <v>7380968.3300000001</v>
      </c>
    </row>
    <row r="685" spans="1:2" x14ac:dyDescent="0.35">
      <c r="A685" s="89">
        <v>4211</v>
      </c>
      <c r="B685" s="86">
        <v>7380968.3300000001</v>
      </c>
    </row>
    <row r="686" spans="1:2" x14ac:dyDescent="0.35">
      <c r="A686" s="90" t="s">
        <v>128</v>
      </c>
      <c r="B686" s="86">
        <v>7380968.3300000001</v>
      </c>
    </row>
    <row r="687" spans="1:2" x14ac:dyDescent="0.35">
      <c r="A687" s="43" t="s">
        <v>157</v>
      </c>
      <c r="B687" s="86">
        <v>88529290.879999995</v>
      </c>
    </row>
    <row r="688" spans="1:2" x14ac:dyDescent="0.35">
      <c r="A688" s="87" t="s">
        <v>356</v>
      </c>
      <c r="B688" s="86">
        <v>9018960.879999999</v>
      </c>
    </row>
    <row r="689" spans="1:2" x14ac:dyDescent="0.35">
      <c r="A689" s="88" t="s">
        <v>56</v>
      </c>
      <c r="B689" s="86">
        <v>9018960.879999999</v>
      </c>
    </row>
    <row r="690" spans="1:2" x14ac:dyDescent="0.35">
      <c r="A690" s="89">
        <v>2141</v>
      </c>
      <c r="B690" s="86">
        <v>0</v>
      </c>
    </row>
    <row r="691" spans="1:2" x14ac:dyDescent="0.35">
      <c r="A691" s="90" t="s">
        <v>150</v>
      </c>
      <c r="B691" s="86">
        <v>0</v>
      </c>
    </row>
    <row r="692" spans="1:2" x14ac:dyDescent="0.35">
      <c r="A692" s="89">
        <v>2211</v>
      </c>
      <c r="B692" s="86">
        <v>150000</v>
      </c>
    </row>
    <row r="693" spans="1:2" x14ac:dyDescent="0.35">
      <c r="A693" s="90" t="s">
        <v>245</v>
      </c>
      <c r="B693" s="86">
        <v>150000</v>
      </c>
    </row>
    <row r="694" spans="1:2" x14ac:dyDescent="0.35">
      <c r="A694" s="89">
        <v>2231</v>
      </c>
      <c r="B694" s="86">
        <v>5000</v>
      </c>
    </row>
    <row r="695" spans="1:2" x14ac:dyDescent="0.35">
      <c r="A695" s="90" t="s">
        <v>358</v>
      </c>
      <c r="B695" s="86">
        <v>5000</v>
      </c>
    </row>
    <row r="696" spans="1:2" x14ac:dyDescent="0.35">
      <c r="A696" s="89">
        <v>2461</v>
      </c>
      <c r="B696" s="86">
        <v>10000</v>
      </c>
    </row>
    <row r="697" spans="1:2" x14ac:dyDescent="0.35">
      <c r="A697" s="90" t="s">
        <v>270</v>
      </c>
      <c r="B697" s="86">
        <v>10000</v>
      </c>
    </row>
    <row r="698" spans="1:2" x14ac:dyDescent="0.35">
      <c r="A698" s="89">
        <v>2741</v>
      </c>
      <c r="B698" s="86">
        <v>15000</v>
      </c>
    </row>
    <row r="699" spans="1:2" x14ac:dyDescent="0.35">
      <c r="A699" s="90" t="s">
        <v>359</v>
      </c>
      <c r="B699" s="86">
        <v>15000</v>
      </c>
    </row>
    <row r="700" spans="1:2" x14ac:dyDescent="0.35">
      <c r="A700" s="89">
        <v>3291</v>
      </c>
      <c r="B700" s="86">
        <v>1044179.2</v>
      </c>
    </row>
    <row r="701" spans="1:2" x14ac:dyDescent="0.35">
      <c r="A701" s="90" t="s">
        <v>281</v>
      </c>
      <c r="B701" s="86">
        <v>1044179.2</v>
      </c>
    </row>
    <row r="702" spans="1:2" x14ac:dyDescent="0.35">
      <c r="A702" s="89">
        <v>3581</v>
      </c>
      <c r="B702" s="86">
        <v>10000</v>
      </c>
    </row>
    <row r="703" spans="1:2" x14ac:dyDescent="0.35">
      <c r="A703" s="90" t="s">
        <v>218</v>
      </c>
      <c r="B703" s="86">
        <v>10000</v>
      </c>
    </row>
    <row r="704" spans="1:2" x14ac:dyDescent="0.35">
      <c r="A704" s="89">
        <v>3821</v>
      </c>
      <c r="B704" s="86">
        <v>7284781.6799999997</v>
      </c>
    </row>
    <row r="705" spans="1:2" x14ac:dyDescent="0.35">
      <c r="A705" s="90" t="s">
        <v>291</v>
      </c>
      <c r="B705" s="86">
        <v>7284781.6799999997</v>
      </c>
    </row>
    <row r="706" spans="1:2" x14ac:dyDescent="0.35">
      <c r="A706" s="89">
        <v>5121</v>
      </c>
      <c r="B706" s="86">
        <v>500000</v>
      </c>
    </row>
    <row r="707" spans="1:2" x14ac:dyDescent="0.35">
      <c r="A707" s="90" t="s">
        <v>170</v>
      </c>
      <c r="B707" s="86">
        <v>500000</v>
      </c>
    </row>
    <row r="708" spans="1:2" x14ac:dyDescent="0.35">
      <c r="A708" s="89">
        <v>5211</v>
      </c>
      <c r="B708" s="86">
        <v>0</v>
      </c>
    </row>
    <row r="709" spans="1:2" x14ac:dyDescent="0.35">
      <c r="A709" s="90" t="s">
        <v>256</v>
      </c>
      <c r="B709" s="86">
        <v>0</v>
      </c>
    </row>
    <row r="710" spans="1:2" x14ac:dyDescent="0.35">
      <c r="A710" s="87" t="s">
        <v>339</v>
      </c>
      <c r="B710" s="86">
        <v>50361735.879999995</v>
      </c>
    </row>
    <row r="711" spans="1:2" x14ac:dyDescent="0.35">
      <c r="A711" s="88" t="s">
        <v>56</v>
      </c>
      <c r="B711" s="86">
        <v>50361735.879999995</v>
      </c>
    </row>
    <row r="712" spans="1:2" x14ac:dyDescent="0.35">
      <c r="A712" s="89">
        <v>3181</v>
      </c>
      <c r="B712" s="86">
        <v>5000</v>
      </c>
    </row>
    <row r="713" spans="1:2" x14ac:dyDescent="0.35">
      <c r="A713" s="90" t="s">
        <v>279</v>
      </c>
      <c r="B713" s="86">
        <v>5000</v>
      </c>
    </row>
    <row r="714" spans="1:2" x14ac:dyDescent="0.35">
      <c r="A714" s="89">
        <v>3391</v>
      </c>
      <c r="B714" s="86">
        <v>826605</v>
      </c>
    </row>
    <row r="715" spans="1:2" x14ac:dyDescent="0.35">
      <c r="A715" s="90" t="s">
        <v>173</v>
      </c>
      <c r="B715" s="86">
        <v>826605</v>
      </c>
    </row>
    <row r="716" spans="1:2" x14ac:dyDescent="0.35">
      <c r="A716" s="89">
        <v>3611</v>
      </c>
      <c r="B716" s="86">
        <v>32506735.879999999</v>
      </c>
    </row>
    <row r="717" spans="1:2" x14ac:dyDescent="0.35">
      <c r="A717" s="90" t="s">
        <v>342</v>
      </c>
      <c r="B717" s="86">
        <v>32506735.879999999</v>
      </c>
    </row>
    <row r="718" spans="1:2" x14ac:dyDescent="0.35">
      <c r="A718" s="89">
        <v>3631</v>
      </c>
      <c r="B718" s="86">
        <v>6600000</v>
      </c>
    </row>
    <row r="719" spans="1:2" x14ac:dyDescent="0.35">
      <c r="A719" s="90" t="s">
        <v>343</v>
      </c>
      <c r="B719" s="86">
        <v>6600000</v>
      </c>
    </row>
    <row r="720" spans="1:2" x14ac:dyDescent="0.35">
      <c r="A720" s="89">
        <v>3651</v>
      </c>
      <c r="B720" s="86">
        <v>4200000</v>
      </c>
    </row>
    <row r="721" spans="1:2" x14ac:dyDescent="0.35">
      <c r="A721" s="90" t="s">
        <v>344</v>
      </c>
      <c r="B721" s="86">
        <v>4200000</v>
      </c>
    </row>
    <row r="722" spans="1:2" x14ac:dyDescent="0.35">
      <c r="A722" s="89">
        <v>3661</v>
      </c>
      <c r="B722" s="86">
        <v>6223395</v>
      </c>
    </row>
    <row r="723" spans="1:2" x14ac:dyDescent="0.35">
      <c r="A723" s="90" t="s">
        <v>345</v>
      </c>
      <c r="B723" s="86">
        <v>6223395</v>
      </c>
    </row>
    <row r="724" spans="1:2" x14ac:dyDescent="0.35">
      <c r="A724" s="87" t="s">
        <v>353</v>
      </c>
      <c r="B724" s="86">
        <v>3613264.12</v>
      </c>
    </row>
    <row r="725" spans="1:2" x14ac:dyDescent="0.35">
      <c r="A725" s="88" t="s">
        <v>56</v>
      </c>
      <c r="B725" s="86">
        <v>3613264.12</v>
      </c>
    </row>
    <row r="726" spans="1:2" x14ac:dyDescent="0.35">
      <c r="A726" s="89">
        <v>3391</v>
      </c>
      <c r="B726" s="86">
        <v>3613264.12</v>
      </c>
    </row>
    <row r="727" spans="1:2" x14ac:dyDescent="0.35">
      <c r="A727" s="90" t="s">
        <v>173</v>
      </c>
      <c r="B727" s="86">
        <v>3613264.12</v>
      </c>
    </row>
    <row r="728" spans="1:2" x14ac:dyDescent="0.35">
      <c r="A728" s="87" t="s">
        <v>158</v>
      </c>
      <c r="B728" s="86">
        <v>25535330</v>
      </c>
    </row>
    <row r="729" spans="1:2" x14ac:dyDescent="0.35">
      <c r="A729" s="88" t="s">
        <v>56</v>
      </c>
      <c r="B729" s="86">
        <v>25535330</v>
      </c>
    </row>
    <row r="730" spans="1:2" x14ac:dyDescent="0.35">
      <c r="A730" s="89">
        <v>2591</v>
      </c>
      <c r="B730" s="86">
        <v>4000000</v>
      </c>
    </row>
    <row r="731" spans="1:2" x14ac:dyDescent="0.35">
      <c r="A731" s="90" t="s">
        <v>346</v>
      </c>
      <c r="B731" s="86">
        <v>4000000</v>
      </c>
    </row>
    <row r="732" spans="1:2" x14ac:dyDescent="0.35">
      <c r="A732" s="89">
        <v>2711</v>
      </c>
      <c r="B732" s="86">
        <v>3000000</v>
      </c>
    </row>
    <row r="733" spans="1:2" x14ac:dyDescent="0.35">
      <c r="A733" s="90" t="s">
        <v>226</v>
      </c>
      <c r="B733" s="86">
        <v>3000000</v>
      </c>
    </row>
    <row r="734" spans="1:2" x14ac:dyDescent="0.35">
      <c r="A734" s="89">
        <v>2941</v>
      </c>
      <c r="B734" s="86">
        <v>0</v>
      </c>
    </row>
    <row r="735" spans="1:2" x14ac:dyDescent="0.35">
      <c r="A735" s="90" t="s">
        <v>278</v>
      </c>
      <c r="B735" s="86">
        <v>0</v>
      </c>
    </row>
    <row r="736" spans="1:2" x14ac:dyDescent="0.35">
      <c r="A736" s="89">
        <v>3361</v>
      </c>
      <c r="B736" s="86">
        <v>15020000</v>
      </c>
    </row>
    <row r="737" spans="1:2" x14ac:dyDescent="0.35">
      <c r="A737" s="90" t="s">
        <v>156</v>
      </c>
      <c r="B737" s="86">
        <v>15020000</v>
      </c>
    </row>
    <row r="738" spans="1:2" x14ac:dyDescent="0.35">
      <c r="A738" s="89">
        <v>3391</v>
      </c>
      <c r="B738" s="86">
        <v>2300330</v>
      </c>
    </row>
    <row r="739" spans="1:2" x14ac:dyDescent="0.35">
      <c r="A739" s="90" t="s">
        <v>173</v>
      </c>
      <c r="B739" s="86">
        <v>2300330</v>
      </c>
    </row>
    <row r="740" spans="1:2" x14ac:dyDescent="0.35">
      <c r="A740" s="89">
        <v>3711</v>
      </c>
      <c r="B740" s="86">
        <v>25000</v>
      </c>
    </row>
    <row r="741" spans="1:2" x14ac:dyDescent="0.35">
      <c r="A741" s="90" t="s">
        <v>288</v>
      </c>
      <c r="B741" s="86">
        <v>25000</v>
      </c>
    </row>
    <row r="742" spans="1:2" x14ac:dyDescent="0.35">
      <c r="A742" s="89">
        <v>3721</v>
      </c>
      <c r="B742" s="86">
        <v>1164</v>
      </c>
    </row>
    <row r="743" spans="1:2" x14ac:dyDescent="0.35">
      <c r="A743" s="90" t="s">
        <v>348</v>
      </c>
      <c r="B743" s="86">
        <v>1164</v>
      </c>
    </row>
    <row r="744" spans="1:2" x14ac:dyDescent="0.35">
      <c r="A744" s="89">
        <v>3751</v>
      </c>
      <c r="B744" s="86">
        <v>18836</v>
      </c>
    </row>
    <row r="745" spans="1:2" x14ac:dyDescent="0.35">
      <c r="A745" s="90" t="s">
        <v>289</v>
      </c>
      <c r="B745" s="86">
        <v>18836</v>
      </c>
    </row>
    <row r="746" spans="1:2" x14ac:dyDescent="0.35">
      <c r="A746" s="89">
        <v>4451</v>
      </c>
      <c r="B746" s="86">
        <v>500000</v>
      </c>
    </row>
    <row r="747" spans="1:2" x14ac:dyDescent="0.35">
      <c r="A747" s="90" t="s">
        <v>350</v>
      </c>
      <c r="B747" s="86">
        <v>500000</v>
      </c>
    </row>
    <row r="748" spans="1:2" x14ac:dyDescent="0.35">
      <c r="A748" s="89">
        <v>5211</v>
      </c>
      <c r="B748" s="86">
        <v>670000</v>
      </c>
    </row>
    <row r="749" spans="1:2" x14ac:dyDescent="0.35">
      <c r="A749" s="90" t="s">
        <v>256</v>
      </c>
      <c r="B749" s="86">
        <v>670000</v>
      </c>
    </row>
    <row r="750" spans="1:2" x14ac:dyDescent="0.35">
      <c r="A750" s="43" t="s">
        <v>76</v>
      </c>
      <c r="B750" s="86">
        <v>2042993949.0900002</v>
      </c>
    </row>
    <row r="751" spans="1:2" x14ac:dyDescent="0.35">
      <c r="A751" s="87" t="s">
        <v>146</v>
      </c>
      <c r="B751" s="86">
        <v>356751920.36999995</v>
      </c>
    </row>
    <row r="752" spans="1:2" x14ac:dyDescent="0.35">
      <c r="A752" s="88" t="s">
        <v>56</v>
      </c>
      <c r="B752" s="86">
        <v>356751920.36999995</v>
      </c>
    </row>
    <row r="753" spans="1:2" x14ac:dyDescent="0.35">
      <c r="A753" s="89">
        <v>2111</v>
      </c>
      <c r="B753" s="86">
        <v>2389616.23</v>
      </c>
    </row>
    <row r="754" spans="1:2" x14ac:dyDescent="0.35">
      <c r="A754" s="90" t="s">
        <v>149</v>
      </c>
      <c r="B754" s="86">
        <v>2389616.23</v>
      </c>
    </row>
    <row r="755" spans="1:2" x14ac:dyDescent="0.35">
      <c r="A755" s="89">
        <v>2141</v>
      </c>
      <c r="B755" s="86">
        <v>0</v>
      </c>
    </row>
    <row r="756" spans="1:2" x14ac:dyDescent="0.35">
      <c r="A756" s="90" t="s">
        <v>150</v>
      </c>
      <c r="B756" s="86">
        <v>0</v>
      </c>
    </row>
    <row r="757" spans="1:2" x14ac:dyDescent="0.35">
      <c r="A757" s="89">
        <v>2161</v>
      </c>
      <c r="B757" s="86">
        <v>640000</v>
      </c>
    </row>
    <row r="758" spans="1:2" x14ac:dyDescent="0.35">
      <c r="A758" s="90" t="s">
        <v>266</v>
      </c>
      <c r="B758" s="86">
        <v>640000</v>
      </c>
    </row>
    <row r="759" spans="1:2" x14ac:dyDescent="0.35">
      <c r="A759" s="89">
        <v>2211</v>
      </c>
      <c r="B759" s="86">
        <v>542448</v>
      </c>
    </row>
    <row r="760" spans="1:2" x14ac:dyDescent="0.35">
      <c r="A760" s="90" t="s">
        <v>245</v>
      </c>
      <c r="B760" s="86">
        <v>542448</v>
      </c>
    </row>
    <row r="761" spans="1:2" x14ac:dyDescent="0.35">
      <c r="A761" s="89">
        <v>2411</v>
      </c>
      <c r="B761" s="86">
        <v>31620</v>
      </c>
    </row>
    <row r="762" spans="1:2" x14ac:dyDescent="0.35">
      <c r="A762" s="90" t="s">
        <v>316</v>
      </c>
      <c r="B762" s="86">
        <v>31620</v>
      </c>
    </row>
    <row r="763" spans="1:2" x14ac:dyDescent="0.35">
      <c r="A763" s="89">
        <v>2421</v>
      </c>
      <c r="B763" s="86">
        <v>80200</v>
      </c>
    </row>
    <row r="764" spans="1:2" x14ac:dyDescent="0.35">
      <c r="A764" s="90" t="s">
        <v>317</v>
      </c>
      <c r="B764" s="86">
        <v>80200</v>
      </c>
    </row>
    <row r="765" spans="1:2" x14ac:dyDescent="0.35">
      <c r="A765" s="89">
        <v>2441</v>
      </c>
      <c r="B765" s="86">
        <v>15727</v>
      </c>
    </row>
    <row r="766" spans="1:2" x14ac:dyDescent="0.35">
      <c r="A766" s="90" t="s">
        <v>269</v>
      </c>
      <c r="B766" s="86">
        <v>15727</v>
      </c>
    </row>
    <row r="767" spans="1:2" x14ac:dyDescent="0.35">
      <c r="A767" s="89">
        <v>2451</v>
      </c>
      <c r="B767" s="86">
        <v>24980</v>
      </c>
    </row>
    <row r="768" spans="1:2" x14ac:dyDescent="0.35">
      <c r="A768" s="90" t="s">
        <v>318</v>
      </c>
      <c r="B768" s="86">
        <v>24980</v>
      </c>
    </row>
    <row r="769" spans="1:2" x14ac:dyDescent="0.35">
      <c r="A769" s="89">
        <v>2461</v>
      </c>
      <c r="B769" s="86">
        <v>10000</v>
      </c>
    </row>
    <row r="770" spans="1:2" x14ac:dyDescent="0.35">
      <c r="A770" s="90" t="s">
        <v>270</v>
      </c>
      <c r="B770" s="86">
        <v>10000</v>
      </c>
    </row>
    <row r="771" spans="1:2" x14ac:dyDescent="0.35">
      <c r="A771" s="89">
        <v>2471</v>
      </c>
      <c r="B771" s="86">
        <v>195289</v>
      </c>
    </row>
    <row r="772" spans="1:2" x14ac:dyDescent="0.35">
      <c r="A772" s="90" t="s">
        <v>271</v>
      </c>
      <c r="B772" s="86">
        <v>195289</v>
      </c>
    </row>
    <row r="773" spans="1:2" x14ac:dyDescent="0.35">
      <c r="A773" s="89">
        <v>2491</v>
      </c>
      <c r="B773" s="86">
        <v>491743.77</v>
      </c>
    </row>
    <row r="774" spans="1:2" x14ac:dyDescent="0.35">
      <c r="A774" s="90" t="s">
        <v>319</v>
      </c>
      <c r="B774" s="86">
        <v>491743.77</v>
      </c>
    </row>
    <row r="775" spans="1:2" x14ac:dyDescent="0.35">
      <c r="A775" s="89">
        <v>2521</v>
      </c>
      <c r="B775" s="86">
        <v>380</v>
      </c>
    </row>
    <row r="776" spans="1:2" x14ac:dyDescent="0.35">
      <c r="A776" s="90" t="s">
        <v>320</v>
      </c>
      <c r="B776" s="86">
        <v>380</v>
      </c>
    </row>
    <row r="777" spans="1:2" x14ac:dyDescent="0.35">
      <c r="A777" s="89">
        <v>2561</v>
      </c>
      <c r="B777" s="86">
        <v>20810</v>
      </c>
    </row>
    <row r="778" spans="1:2" x14ac:dyDescent="0.35">
      <c r="A778" s="90" t="s">
        <v>321</v>
      </c>
      <c r="B778" s="86">
        <v>20810</v>
      </c>
    </row>
    <row r="779" spans="1:2" x14ac:dyDescent="0.35">
      <c r="A779" s="89">
        <v>2611</v>
      </c>
      <c r="B779" s="86">
        <v>52554800</v>
      </c>
    </row>
    <row r="780" spans="1:2" x14ac:dyDescent="0.35">
      <c r="A780" s="90" t="s">
        <v>152</v>
      </c>
      <c r="B780" s="86">
        <v>52554800</v>
      </c>
    </row>
    <row r="781" spans="1:2" x14ac:dyDescent="0.35">
      <c r="A781" s="89">
        <v>2721</v>
      </c>
      <c r="B781" s="86">
        <v>0</v>
      </c>
    </row>
    <row r="782" spans="1:2" x14ac:dyDescent="0.35">
      <c r="A782" s="90" t="s">
        <v>274</v>
      </c>
      <c r="B782" s="86">
        <v>0</v>
      </c>
    </row>
    <row r="783" spans="1:2" x14ac:dyDescent="0.35">
      <c r="A783" s="89">
        <v>2911</v>
      </c>
      <c r="B783" s="86">
        <v>218994</v>
      </c>
    </row>
    <row r="784" spans="1:2" x14ac:dyDescent="0.35">
      <c r="A784" s="90" t="s">
        <v>275</v>
      </c>
      <c r="B784" s="86">
        <v>218994</v>
      </c>
    </row>
    <row r="785" spans="1:2" x14ac:dyDescent="0.35">
      <c r="A785" s="89">
        <v>2921</v>
      </c>
      <c r="B785" s="86">
        <v>160000</v>
      </c>
    </row>
    <row r="786" spans="1:2" x14ac:dyDescent="0.35">
      <c r="A786" s="90" t="s">
        <v>276</v>
      </c>
      <c r="B786" s="86">
        <v>160000</v>
      </c>
    </row>
    <row r="787" spans="1:2" x14ac:dyDescent="0.35">
      <c r="A787" s="89">
        <v>2961</v>
      </c>
      <c r="B787" s="86">
        <v>2430000</v>
      </c>
    </row>
    <row r="788" spans="1:2" x14ac:dyDescent="0.35">
      <c r="A788" s="90" t="s">
        <v>230</v>
      </c>
      <c r="B788" s="86">
        <v>2430000</v>
      </c>
    </row>
    <row r="789" spans="1:2" x14ac:dyDescent="0.35">
      <c r="A789" s="89">
        <v>2981</v>
      </c>
      <c r="B789" s="86">
        <v>500000</v>
      </c>
    </row>
    <row r="790" spans="1:2" x14ac:dyDescent="0.35">
      <c r="A790" s="90" t="s">
        <v>322</v>
      </c>
      <c r="B790" s="86">
        <v>500000</v>
      </c>
    </row>
    <row r="791" spans="1:2" x14ac:dyDescent="0.35">
      <c r="A791" s="89">
        <v>2991</v>
      </c>
      <c r="B791" s="86">
        <v>154192</v>
      </c>
    </row>
    <row r="792" spans="1:2" x14ac:dyDescent="0.35">
      <c r="A792" s="90" t="s">
        <v>229</v>
      </c>
      <c r="B792" s="86">
        <v>154192</v>
      </c>
    </row>
    <row r="793" spans="1:2" x14ac:dyDescent="0.35">
      <c r="A793" s="89">
        <v>3111</v>
      </c>
      <c r="B793" s="86">
        <v>9250000</v>
      </c>
    </row>
    <row r="794" spans="1:2" x14ac:dyDescent="0.35">
      <c r="A794" s="90" t="s">
        <v>112</v>
      </c>
      <c r="B794" s="86">
        <v>9250000</v>
      </c>
    </row>
    <row r="795" spans="1:2" x14ac:dyDescent="0.35">
      <c r="A795" s="89">
        <v>3141</v>
      </c>
      <c r="B795" s="86">
        <v>700000</v>
      </c>
    </row>
    <row r="796" spans="1:2" x14ac:dyDescent="0.35">
      <c r="A796" s="90" t="s">
        <v>323</v>
      </c>
      <c r="B796" s="86">
        <v>700000</v>
      </c>
    </row>
    <row r="797" spans="1:2" x14ac:dyDescent="0.35">
      <c r="A797" s="89">
        <v>3161</v>
      </c>
      <c r="B797" s="86">
        <v>2641206</v>
      </c>
    </row>
    <row r="798" spans="1:2" x14ac:dyDescent="0.35">
      <c r="A798" s="90" t="s">
        <v>324</v>
      </c>
      <c r="B798" s="86">
        <v>2641206</v>
      </c>
    </row>
    <row r="799" spans="1:2" x14ac:dyDescent="0.35">
      <c r="A799" s="89">
        <v>3221</v>
      </c>
      <c r="B799" s="86">
        <v>5819421.5499999998</v>
      </c>
    </row>
    <row r="800" spans="1:2" x14ac:dyDescent="0.35">
      <c r="A800" s="90" t="s">
        <v>325</v>
      </c>
      <c r="B800" s="86">
        <v>5819421.5499999998</v>
      </c>
    </row>
    <row r="801" spans="1:2" x14ac:dyDescent="0.35">
      <c r="A801" s="89">
        <v>3251</v>
      </c>
      <c r="B801" s="86">
        <v>38184929.439999998</v>
      </c>
    </row>
    <row r="802" spans="1:2" x14ac:dyDescent="0.35">
      <c r="A802" s="90" t="s">
        <v>198</v>
      </c>
      <c r="B802" s="86">
        <v>38184929.439999998</v>
      </c>
    </row>
    <row r="803" spans="1:2" x14ac:dyDescent="0.35">
      <c r="A803" s="89">
        <v>3261</v>
      </c>
      <c r="B803" s="86">
        <v>79100000</v>
      </c>
    </row>
    <row r="804" spans="1:2" x14ac:dyDescent="0.35">
      <c r="A804" s="90" t="s">
        <v>326</v>
      </c>
      <c r="B804" s="86">
        <v>79100000</v>
      </c>
    </row>
    <row r="805" spans="1:2" x14ac:dyDescent="0.35">
      <c r="A805" s="89">
        <v>3291</v>
      </c>
      <c r="B805" s="86">
        <v>22330</v>
      </c>
    </row>
    <row r="806" spans="1:2" x14ac:dyDescent="0.35">
      <c r="A806" s="90" t="s">
        <v>281</v>
      </c>
      <c r="B806" s="86">
        <v>22330</v>
      </c>
    </row>
    <row r="807" spans="1:2" x14ac:dyDescent="0.35">
      <c r="A807" s="89">
        <v>3311</v>
      </c>
      <c r="B807" s="86">
        <v>3090000</v>
      </c>
    </row>
    <row r="808" spans="1:2" x14ac:dyDescent="0.35">
      <c r="A808" s="90" t="s">
        <v>246</v>
      </c>
      <c r="B808" s="86">
        <v>3090000</v>
      </c>
    </row>
    <row r="809" spans="1:2" x14ac:dyDescent="0.35">
      <c r="A809" s="89">
        <v>3331</v>
      </c>
      <c r="B809" s="86">
        <v>231500</v>
      </c>
    </row>
    <row r="810" spans="1:2" x14ac:dyDescent="0.35">
      <c r="A810" s="90" t="s">
        <v>282</v>
      </c>
      <c r="B810" s="86">
        <v>231500</v>
      </c>
    </row>
    <row r="811" spans="1:2" x14ac:dyDescent="0.35">
      <c r="A811" s="89">
        <v>3341</v>
      </c>
      <c r="B811" s="86">
        <v>2796004.92</v>
      </c>
    </row>
    <row r="812" spans="1:2" x14ac:dyDescent="0.35">
      <c r="A812" s="90" t="s">
        <v>201</v>
      </c>
      <c r="B812" s="86">
        <v>2796004.92</v>
      </c>
    </row>
    <row r="813" spans="1:2" x14ac:dyDescent="0.35">
      <c r="A813" s="89">
        <v>3381</v>
      </c>
      <c r="B813" s="86">
        <v>39848671.939999998</v>
      </c>
    </row>
    <row r="814" spans="1:2" x14ac:dyDescent="0.35">
      <c r="A814" s="90" t="s">
        <v>327</v>
      </c>
      <c r="B814" s="86">
        <v>39848671.939999998</v>
      </c>
    </row>
    <row r="815" spans="1:2" x14ac:dyDescent="0.35">
      <c r="A815" s="89">
        <v>3441</v>
      </c>
      <c r="B815" s="86">
        <v>340718.88</v>
      </c>
    </row>
    <row r="816" spans="1:2" x14ac:dyDescent="0.35">
      <c r="A816" s="90" t="s">
        <v>249</v>
      </c>
      <c r="B816" s="86">
        <v>340718.88</v>
      </c>
    </row>
    <row r="817" spans="1:2" x14ac:dyDescent="0.35">
      <c r="A817" s="89">
        <v>3451</v>
      </c>
      <c r="B817" s="86">
        <v>8712506.8399999999</v>
      </c>
    </row>
    <row r="818" spans="1:2" x14ac:dyDescent="0.35">
      <c r="A818" s="90" t="s">
        <v>328</v>
      </c>
      <c r="B818" s="86">
        <v>8712506.8399999999</v>
      </c>
    </row>
    <row r="819" spans="1:2" x14ac:dyDescent="0.35">
      <c r="A819" s="89">
        <v>3481</v>
      </c>
      <c r="B819" s="86">
        <v>350000</v>
      </c>
    </row>
    <row r="820" spans="1:2" x14ac:dyDescent="0.35">
      <c r="A820" s="90" t="s">
        <v>329</v>
      </c>
      <c r="B820" s="86">
        <v>350000</v>
      </c>
    </row>
    <row r="821" spans="1:2" x14ac:dyDescent="0.35">
      <c r="A821" s="89">
        <v>3511</v>
      </c>
      <c r="B821" s="86">
        <v>1800000</v>
      </c>
    </row>
    <row r="822" spans="1:2" x14ac:dyDescent="0.35">
      <c r="A822" s="90" t="s">
        <v>285</v>
      </c>
      <c r="B822" s="86">
        <v>1800000</v>
      </c>
    </row>
    <row r="823" spans="1:2" x14ac:dyDescent="0.35">
      <c r="A823" s="89">
        <v>3521</v>
      </c>
      <c r="B823" s="86">
        <v>68600</v>
      </c>
    </row>
    <row r="824" spans="1:2" x14ac:dyDescent="0.35">
      <c r="A824" s="90" t="s">
        <v>330</v>
      </c>
      <c r="B824" s="86">
        <v>68600</v>
      </c>
    </row>
    <row r="825" spans="1:2" x14ac:dyDescent="0.35">
      <c r="A825" s="89">
        <v>3551</v>
      </c>
      <c r="B825" s="86">
        <v>25300000</v>
      </c>
    </row>
    <row r="826" spans="1:2" x14ac:dyDescent="0.35">
      <c r="A826" s="90" t="s">
        <v>331</v>
      </c>
      <c r="B826" s="86">
        <v>25300000</v>
      </c>
    </row>
    <row r="827" spans="1:2" x14ac:dyDescent="0.35">
      <c r="A827" s="89">
        <v>3571</v>
      </c>
      <c r="B827" s="86">
        <v>20158794</v>
      </c>
    </row>
    <row r="828" spans="1:2" x14ac:dyDescent="0.35">
      <c r="A828" s="90" t="s">
        <v>286</v>
      </c>
      <c r="B828" s="86">
        <v>20158794</v>
      </c>
    </row>
    <row r="829" spans="1:2" x14ac:dyDescent="0.35">
      <c r="A829" s="89">
        <v>3711</v>
      </c>
      <c r="B829" s="86">
        <v>10000</v>
      </c>
    </row>
    <row r="830" spans="1:2" x14ac:dyDescent="0.35">
      <c r="A830" s="90" t="s">
        <v>288</v>
      </c>
      <c r="B830" s="86">
        <v>10000</v>
      </c>
    </row>
    <row r="831" spans="1:2" x14ac:dyDescent="0.35">
      <c r="A831" s="89">
        <v>3751</v>
      </c>
      <c r="B831" s="86">
        <v>0</v>
      </c>
    </row>
    <row r="832" spans="1:2" x14ac:dyDescent="0.35">
      <c r="A832" s="90" t="s">
        <v>289</v>
      </c>
      <c r="B832" s="86">
        <v>0</v>
      </c>
    </row>
    <row r="833" spans="1:2" x14ac:dyDescent="0.35">
      <c r="A833" s="89">
        <v>3821</v>
      </c>
      <c r="B833" s="86">
        <v>1310566</v>
      </c>
    </row>
    <row r="834" spans="1:2" x14ac:dyDescent="0.35">
      <c r="A834" s="90" t="s">
        <v>291</v>
      </c>
      <c r="B834" s="86">
        <v>1310566</v>
      </c>
    </row>
    <row r="835" spans="1:2" x14ac:dyDescent="0.35">
      <c r="A835" s="89">
        <v>3911</v>
      </c>
      <c r="B835" s="86">
        <v>500000</v>
      </c>
    </row>
    <row r="836" spans="1:2" x14ac:dyDescent="0.35">
      <c r="A836" s="90" t="s">
        <v>332</v>
      </c>
      <c r="B836" s="86">
        <v>500000</v>
      </c>
    </row>
    <row r="837" spans="1:2" x14ac:dyDescent="0.35">
      <c r="A837" s="89">
        <v>3922</v>
      </c>
      <c r="B837" s="86">
        <v>520000</v>
      </c>
    </row>
    <row r="838" spans="1:2" x14ac:dyDescent="0.35">
      <c r="A838" s="90" t="s">
        <v>310</v>
      </c>
      <c r="B838" s="86">
        <v>520000</v>
      </c>
    </row>
    <row r="839" spans="1:2" x14ac:dyDescent="0.35">
      <c r="A839" s="89">
        <v>3941</v>
      </c>
      <c r="B839" s="86">
        <v>23430446.73</v>
      </c>
    </row>
    <row r="840" spans="1:2" x14ac:dyDescent="0.35">
      <c r="A840" s="90" t="s">
        <v>292</v>
      </c>
      <c r="B840" s="86">
        <v>23430446.73</v>
      </c>
    </row>
    <row r="841" spans="1:2" x14ac:dyDescent="0.35">
      <c r="A841" s="89">
        <v>3962</v>
      </c>
      <c r="B841" s="86">
        <v>100000</v>
      </c>
    </row>
    <row r="842" spans="1:2" x14ac:dyDescent="0.35">
      <c r="A842" s="90" t="s">
        <v>333</v>
      </c>
      <c r="B842" s="86">
        <v>100000</v>
      </c>
    </row>
    <row r="843" spans="1:2" x14ac:dyDescent="0.35">
      <c r="A843" s="89">
        <v>5111</v>
      </c>
      <c r="B843" s="86">
        <v>2911420.2</v>
      </c>
    </row>
    <row r="844" spans="1:2" x14ac:dyDescent="0.35">
      <c r="A844" s="90" t="s">
        <v>143</v>
      </c>
      <c r="B844" s="86">
        <v>2911420.2</v>
      </c>
    </row>
    <row r="845" spans="1:2" x14ac:dyDescent="0.35">
      <c r="A845" s="89">
        <v>5121</v>
      </c>
      <c r="B845" s="86">
        <v>0</v>
      </c>
    </row>
    <row r="846" spans="1:2" x14ac:dyDescent="0.35">
      <c r="A846" s="90" t="s">
        <v>170</v>
      </c>
      <c r="B846" s="86">
        <v>0</v>
      </c>
    </row>
    <row r="847" spans="1:2" x14ac:dyDescent="0.35">
      <c r="A847" s="89">
        <v>5191</v>
      </c>
      <c r="B847" s="86">
        <v>4368.8</v>
      </c>
    </row>
    <row r="848" spans="1:2" x14ac:dyDescent="0.35">
      <c r="A848" s="90" t="s">
        <v>171</v>
      </c>
      <c r="B848" s="86">
        <v>4368.8</v>
      </c>
    </row>
    <row r="849" spans="1:2" x14ac:dyDescent="0.35">
      <c r="A849" s="89">
        <v>5411</v>
      </c>
      <c r="B849" s="86">
        <v>27239635.069999933</v>
      </c>
    </row>
    <row r="850" spans="1:2" x14ac:dyDescent="0.35">
      <c r="A850" s="90" t="s">
        <v>311</v>
      </c>
      <c r="B850" s="86">
        <v>27239635.069999933</v>
      </c>
    </row>
    <row r="851" spans="1:2" x14ac:dyDescent="0.35">
      <c r="A851" s="89">
        <v>5611</v>
      </c>
      <c r="B851" s="86">
        <v>1600000</v>
      </c>
    </row>
    <row r="852" spans="1:2" x14ac:dyDescent="0.35">
      <c r="A852" s="90" t="s">
        <v>313</v>
      </c>
      <c r="B852" s="86">
        <v>1600000</v>
      </c>
    </row>
    <row r="853" spans="1:2" x14ac:dyDescent="0.35">
      <c r="A853" s="89">
        <v>5641</v>
      </c>
      <c r="B853" s="86">
        <v>250000</v>
      </c>
    </row>
    <row r="854" spans="1:2" x14ac:dyDescent="0.35">
      <c r="A854" s="90" t="s">
        <v>314</v>
      </c>
      <c r="B854" s="86">
        <v>250000</v>
      </c>
    </row>
    <row r="855" spans="1:2" x14ac:dyDescent="0.35">
      <c r="A855" s="89">
        <v>5691</v>
      </c>
      <c r="B855" s="86">
        <v>0</v>
      </c>
    </row>
    <row r="856" spans="1:2" x14ac:dyDescent="0.35">
      <c r="A856" s="90" t="s">
        <v>315</v>
      </c>
      <c r="B856" s="86">
        <v>0</v>
      </c>
    </row>
    <row r="857" spans="1:2" x14ac:dyDescent="0.35">
      <c r="A857" s="87" t="s">
        <v>102</v>
      </c>
      <c r="B857" s="86">
        <v>391052948.81</v>
      </c>
    </row>
    <row r="858" spans="1:2" x14ac:dyDescent="0.35">
      <c r="A858" s="88" t="s">
        <v>101</v>
      </c>
      <c r="B858" s="86">
        <v>391052948.81</v>
      </c>
    </row>
    <row r="859" spans="1:2" x14ac:dyDescent="0.35">
      <c r="A859" s="89">
        <v>1131</v>
      </c>
      <c r="B859" s="86">
        <v>199465621.89999998</v>
      </c>
    </row>
    <row r="860" spans="1:2" x14ac:dyDescent="0.35">
      <c r="A860" s="90" t="s">
        <v>78</v>
      </c>
      <c r="B860" s="86">
        <v>199465621.89999998</v>
      </c>
    </row>
    <row r="861" spans="1:2" x14ac:dyDescent="0.35">
      <c r="A861" s="89">
        <v>1321</v>
      </c>
      <c r="B861" s="86">
        <v>2770355.86</v>
      </c>
    </row>
    <row r="862" spans="1:2" x14ac:dyDescent="0.35">
      <c r="A862" s="90" t="s">
        <v>83</v>
      </c>
      <c r="B862" s="86">
        <v>2770355.86</v>
      </c>
    </row>
    <row r="863" spans="1:2" x14ac:dyDescent="0.35">
      <c r="A863" s="89">
        <v>1322</v>
      </c>
      <c r="B863" s="86">
        <v>27703558.600000001</v>
      </c>
    </row>
    <row r="864" spans="1:2" x14ac:dyDescent="0.35">
      <c r="A864" s="90" t="s">
        <v>84</v>
      </c>
      <c r="B864" s="86">
        <v>27703558.600000001</v>
      </c>
    </row>
    <row r="865" spans="1:2" x14ac:dyDescent="0.35">
      <c r="A865" s="89">
        <v>1341</v>
      </c>
      <c r="B865" s="86">
        <v>0</v>
      </c>
    </row>
    <row r="866" spans="1:2" x14ac:dyDescent="0.35">
      <c r="A866" s="90" t="s">
        <v>103</v>
      </c>
      <c r="B866" s="86">
        <v>0</v>
      </c>
    </row>
    <row r="867" spans="1:2" x14ac:dyDescent="0.35">
      <c r="A867" s="89">
        <v>1411</v>
      </c>
      <c r="B867" s="86">
        <v>0</v>
      </c>
    </row>
    <row r="868" spans="1:2" x14ac:dyDescent="0.35">
      <c r="A868" s="90" t="s">
        <v>86</v>
      </c>
      <c r="B868" s="86">
        <v>0</v>
      </c>
    </row>
    <row r="869" spans="1:2" x14ac:dyDescent="0.35">
      <c r="A869" s="89">
        <v>1421</v>
      </c>
      <c r="B869" s="86">
        <v>5983968.6600000001</v>
      </c>
    </row>
    <row r="870" spans="1:2" x14ac:dyDescent="0.35">
      <c r="A870" s="90" t="s">
        <v>88</v>
      </c>
      <c r="B870" s="86">
        <v>5983968.6600000001</v>
      </c>
    </row>
    <row r="871" spans="1:2" x14ac:dyDescent="0.35">
      <c r="A871" s="89">
        <v>1431</v>
      </c>
      <c r="B871" s="86">
        <v>3989312.4400000004</v>
      </c>
    </row>
    <row r="872" spans="1:2" x14ac:dyDescent="0.35">
      <c r="A872" s="90" t="s">
        <v>89</v>
      </c>
      <c r="B872" s="86">
        <v>3989312.4400000004</v>
      </c>
    </row>
    <row r="873" spans="1:2" x14ac:dyDescent="0.35">
      <c r="A873" s="89">
        <v>1432</v>
      </c>
      <c r="B873" s="86">
        <v>1334545.6200000001</v>
      </c>
    </row>
    <row r="874" spans="1:2" x14ac:dyDescent="0.35">
      <c r="A874" s="90" t="s">
        <v>90</v>
      </c>
      <c r="B874" s="86">
        <v>1334545.6200000001</v>
      </c>
    </row>
    <row r="875" spans="1:2" x14ac:dyDescent="0.35">
      <c r="A875" s="89">
        <v>1441</v>
      </c>
      <c r="B875" s="86">
        <v>8306768.4900000002</v>
      </c>
    </row>
    <row r="876" spans="1:2" x14ac:dyDescent="0.35">
      <c r="A876" s="90" t="s">
        <v>104</v>
      </c>
      <c r="B876" s="86">
        <v>8306768.4900000002</v>
      </c>
    </row>
    <row r="877" spans="1:2" x14ac:dyDescent="0.35">
      <c r="A877" s="89">
        <v>1591</v>
      </c>
      <c r="B877" s="86">
        <v>13760461.719999999</v>
      </c>
    </row>
    <row r="878" spans="1:2" x14ac:dyDescent="0.35">
      <c r="A878" s="90" t="s">
        <v>93</v>
      </c>
      <c r="B878" s="86">
        <v>13760461.719999999</v>
      </c>
    </row>
    <row r="879" spans="1:2" x14ac:dyDescent="0.35">
      <c r="A879" s="89">
        <v>1711</v>
      </c>
      <c r="B879" s="86">
        <v>25688400</v>
      </c>
    </row>
    <row r="880" spans="1:2" x14ac:dyDescent="0.35">
      <c r="A880" s="90" t="s">
        <v>137</v>
      </c>
      <c r="B880" s="86">
        <v>25688400</v>
      </c>
    </row>
    <row r="881" spans="1:2" x14ac:dyDescent="0.35">
      <c r="A881" s="89">
        <v>2611</v>
      </c>
      <c r="B881" s="86">
        <v>33091558.66</v>
      </c>
    </row>
    <row r="882" spans="1:2" x14ac:dyDescent="0.35">
      <c r="A882" s="90" t="s">
        <v>152</v>
      </c>
      <c r="B882" s="86">
        <v>33091558.66</v>
      </c>
    </row>
    <row r="883" spans="1:2" x14ac:dyDescent="0.35">
      <c r="A883" s="89">
        <v>2711</v>
      </c>
      <c r="B883" s="86">
        <v>0</v>
      </c>
    </row>
    <row r="884" spans="1:2" x14ac:dyDescent="0.35">
      <c r="A884" s="90" t="s">
        <v>226</v>
      </c>
      <c r="B884" s="86">
        <v>0</v>
      </c>
    </row>
    <row r="885" spans="1:2" x14ac:dyDescent="0.35">
      <c r="A885" s="89">
        <v>2911</v>
      </c>
      <c r="B885" s="86">
        <v>0</v>
      </c>
    </row>
    <row r="886" spans="1:2" x14ac:dyDescent="0.35">
      <c r="A886" s="90" t="s">
        <v>275</v>
      </c>
      <c r="B886" s="86">
        <v>0</v>
      </c>
    </row>
    <row r="887" spans="1:2" x14ac:dyDescent="0.35">
      <c r="A887" s="89">
        <v>2961</v>
      </c>
      <c r="B887" s="86">
        <v>0</v>
      </c>
    </row>
    <row r="888" spans="1:2" x14ac:dyDescent="0.35">
      <c r="A888" s="90" t="s">
        <v>230</v>
      </c>
      <c r="B888" s="86">
        <v>0</v>
      </c>
    </row>
    <row r="889" spans="1:2" x14ac:dyDescent="0.35">
      <c r="A889" s="89">
        <v>3251</v>
      </c>
      <c r="B889" s="86">
        <v>68958396.859999999</v>
      </c>
    </row>
    <row r="890" spans="1:2" x14ac:dyDescent="0.35">
      <c r="A890" s="90" t="s">
        <v>198</v>
      </c>
      <c r="B890" s="86">
        <v>68958396.859999999</v>
      </c>
    </row>
    <row r="891" spans="1:2" x14ac:dyDescent="0.35">
      <c r="A891" s="87" t="s">
        <v>388</v>
      </c>
      <c r="B891" s="86">
        <v>5500000</v>
      </c>
    </row>
    <row r="892" spans="1:2" x14ac:dyDescent="0.35">
      <c r="A892" s="88" t="s">
        <v>101</v>
      </c>
      <c r="B892" s="86">
        <v>5500000</v>
      </c>
    </row>
    <row r="893" spans="1:2" x14ac:dyDescent="0.35">
      <c r="A893" s="89">
        <v>2611</v>
      </c>
      <c r="B893" s="86">
        <v>5500000</v>
      </c>
    </row>
    <row r="894" spans="1:2" x14ac:dyDescent="0.35">
      <c r="A894" s="90" t="s">
        <v>152</v>
      </c>
      <c r="B894" s="86">
        <v>5500000</v>
      </c>
    </row>
    <row r="895" spans="1:2" x14ac:dyDescent="0.35">
      <c r="A895" s="87" t="s">
        <v>73</v>
      </c>
      <c r="B895" s="86">
        <v>1289689079.9099998</v>
      </c>
    </row>
    <row r="896" spans="1:2" x14ac:dyDescent="0.35">
      <c r="A896" s="88" t="s">
        <v>56</v>
      </c>
      <c r="B896" s="86">
        <v>1289689079.9099998</v>
      </c>
    </row>
    <row r="897" spans="1:2" x14ac:dyDescent="0.35">
      <c r="A897" s="89">
        <v>1111</v>
      </c>
      <c r="B897" s="86">
        <v>14346961.199999999</v>
      </c>
    </row>
    <row r="898" spans="1:2" x14ac:dyDescent="0.35">
      <c r="A898" s="90" t="s">
        <v>74</v>
      </c>
      <c r="B898" s="86">
        <v>14346961.199999999</v>
      </c>
    </row>
    <row r="899" spans="1:2" x14ac:dyDescent="0.35">
      <c r="A899" s="89">
        <v>1131</v>
      </c>
      <c r="B899" s="86">
        <v>667291306.3499999</v>
      </c>
    </row>
    <row r="900" spans="1:2" x14ac:dyDescent="0.35">
      <c r="A900" s="90" t="s">
        <v>78</v>
      </c>
      <c r="B900" s="86">
        <v>667291306.3499999</v>
      </c>
    </row>
    <row r="901" spans="1:2" x14ac:dyDescent="0.35">
      <c r="A901" s="89">
        <v>1211</v>
      </c>
      <c r="B901" s="86">
        <v>9119901.1999999993</v>
      </c>
    </row>
    <row r="902" spans="1:2" x14ac:dyDescent="0.35">
      <c r="A902" s="90" t="s">
        <v>334</v>
      </c>
      <c r="B902" s="86">
        <v>9119901.1999999993</v>
      </c>
    </row>
    <row r="903" spans="1:2" x14ac:dyDescent="0.35">
      <c r="A903" s="89">
        <v>1221</v>
      </c>
      <c r="B903" s="86">
        <v>89314153.410000011</v>
      </c>
    </row>
    <row r="904" spans="1:2" x14ac:dyDescent="0.35">
      <c r="A904" s="90" t="s">
        <v>80</v>
      </c>
      <c r="B904" s="86">
        <v>89314153.410000011</v>
      </c>
    </row>
    <row r="905" spans="1:2" x14ac:dyDescent="0.35">
      <c r="A905" s="89">
        <v>1231</v>
      </c>
      <c r="B905" s="86">
        <v>26400</v>
      </c>
    </row>
    <row r="906" spans="1:2" x14ac:dyDescent="0.35">
      <c r="A906" s="90" t="s">
        <v>335</v>
      </c>
      <c r="B906" s="86">
        <v>26400</v>
      </c>
    </row>
    <row r="907" spans="1:2" x14ac:dyDescent="0.35">
      <c r="A907" s="89">
        <v>1321</v>
      </c>
      <c r="B907" s="86">
        <v>11052492.450000001</v>
      </c>
    </row>
    <row r="908" spans="1:2" x14ac:dyDescent="0.35">
      <c r="A908" s="90" t="s">
        <v>83</v>
      </c>
      <c r="B908" s="86">
        <v>11052492.450000001</v>
      </c>
    </row>
    <row r="909" spans="1:2" x14ac:dyDescent="0.35">
      <c r="A909" s="89">
        <v>1322</v>
      </c>
      <c r="B909" s="86">
        <v>110524924.52999999</v>
      </c>
    </row>
    <row r="910" spans="1:2" x14ac:dyDescent="0.35">
      <c r="A910" s="90" t="s">
        <v>84</v>
      </c>
      <c r="B910" s="86">
        <v>110524924.52999999</v>
      </c>
    </row>
    <row r="911" spans="1:2" x14ac:dyDescent="0.35">
      <c r="A911" s="89">
        <v>1331</v>
      </c>
      <c r="B911" s="86">
        <v>730000</v>
      </c>
    </row>
    <row r="912" spans="1:2" x14ac:dyDescent="0.35">
      <c r="A912" s="90" t="s">
        <v>336</v>
      </c>
      <c r="B912" s="86">
        <v>730000</v>
      </c>
    </row>
    <row r="913" spans="1:2" x14ac:dyDescent="0.35">
      <c r="A913" s="89">
        <v>1341</v>
      </c>
      <c r="B913" s="86">
        <v>1500000</v>
      </c>
    </row>
    <row r="914" spans="1:2" x14ac:dyDescent="0.35">
      <c r="A914" s="90" t="s">
        <v>103</v>
      </c>
      <c r="B914" s="86">
        <v>1500000</v>
      </c>
    </row>
    <row r="915" spans="1:2" x14ac:dyDescent="0.35">
      <c r="A915" s="89">
        <v>1411</v>
      </c>
      <c r="B915" s="86">
        <v>58225082.569999993</v>
      </c>
    </row>
    <row r="916" spans="1:2" x14ac:dyDescent="0.35">
      <c r="A916" s="90" t="s">
        <v>86</v>
      </c>
      <c r="B916" s="86">
        <v>58225082.569999993</v>
      </c>
    </row>
    <row r="917" spans="1:2" x14ac:dyDescent="0.35">
      <c r="A917" s="89">
        <v>1421</v>
      </c>
      <c r="B917" s="86">
        <v>23128572.630000003</v>
      </c>
    </row>
    <row r="918" spans="1:2" x14ac:dyDescent="0.35">
      <c r="A918" s="90" t="s">
        <v>88</v>
      </c>
      <c r="B918" s="86">
        <v>23128572.630000003</v>
      </c>
    </row>
    <row r="919" spans="1:2" x14ac:dyDescent="0.35">
      <c r="A919" s="89">
        <v>1431</v>
      </c>
      <c r="B919" s="86">
        <v>15419048.42</v>
      </c>
    </row>
    <row r="920" spans="1:2" x14ac:dyDescent="0.35">
      <c r="A920" s="90" t="s">
        <v>89</v>
      </c>
      <c r="B920" s="86">
        <v>15419048.42</v>
      </c>
    </row>
    <row r="921" spans="1:2" x14ac:dyDescent="0.35">
      <c r="A921" s="89">
        <v>1432</v>
      </c>
      <c r="B921" s="86">
        <v>168488611.88</v>
      </c>
    </row>
    <row r="922" spans="1:2" x14ac:dyDescent="0.35">
      <c r="A922" s="90" t="s">
        <v>90</v>
      </c>
      <c r="B922" s="86">
        <v>168488611.88</v>
      </c>
    </row>
    <row r="923" spans="1:2" x14ac:dyDescent="0.35">
      <c r="A923" s="89">
        <v>1441</v>
      </c>
      <c r="B923" s="86">
        <v>13356175.300000001</v>
      </c>
    </row>
    <row r="924" spans="1:2" x14ac:dyDescent="0.35">
      <c r="A924" s="90" t="s">
        <v>104</v>
      </c>
      <c r="B924" s="86">
        <v>13356175.300000001</v>
      </c>
    </row>
    <row r="925" spans="1:2" x14ac:dyDescent="0.35">
      <c r="A925" s="89">
        <v>1521</v>
      </c>
      <c r="B925" s="86">
        <v>1000000</v>
      </c>
    </row>
    <row r="926" spans="1:2" x14ac:dyDescent="0.35">
      <c r="A926" s="90" t="s">
        <v>337</v>
      </c>
      <c r="B926" s="86">
        <v>1000000</v>
      </c>
    </row>
    <row r="927" spans="1:2" x14ac:dyDescent="0.35">
      <c r="A927" s="89">
        <v>1591</v>
      </c>
      <c r="B927" s="86">
        <v>106155449.97</v>
      </c>
    </row>
    <row r="928" spans="1:2" x14ac:dyDescent="0.35">
      <c r="A928" s="90" t="s">
        <v>93</v>
      </c>
      <c r="B928" s="86">
        <v>106155449.97</v>
      </c>
    </row>
    <row r="929" spans="1:2" x14ac:dyDescent="0.35">
      <c r="A929" s="89">
        <v>2931</v>
      </c>
      <c r="B929" s="86">
        <v>10000</v>
      </c>
    </row>
    <row r="930" spans="1:2" x14ac:dyDescent="0.35">
      <c r="A930" s="90" t="s">
        <v>277</v>
      </c>
      <c r="B930" s="86">
        <v>10000</v>
      </c>
    </row>
    <row r="931" spans="1:2" x14ac:dyDescent="0.35">
      <c r="A931" s="89">
        <v>3941</v>
      </c>
      <c r="B931" s="86">
        <v>0</v>
      </c>
    </row>
    <row r="932" spans="1:2" x14ac:dyDescent="0.35">
      <c r="A932" s="90" t="s">
        <v>292</v>
      </c>
      <c r="B932" s="86">
        <v>0</v>
      </c>
    </row>
    <row r="933" spans="1:2" x14ac:dyDescent="0.35">
      <c r="A933" s="43" t="s">
        <v>364</v>
      </c>
      <c r="B933" s="86">
        <v>2400000</v>
      </c>
    </row>
    <row r="934" spans="1:2" x14ac:dyDescent="0.35">
      <c r="A934" s="87" t="s">
        <v>365</v>
      </c>
      <c r="B934" s="86">
        <v>2400000</v>
      </c>
    </row>
    <row r="935" spans="1:2" x14ac:dyDescent="0.35">
      <c r="A935" s="88" t="s">
        <v>56</v>
      </c>
      <c r="B935" s="86">
        <v>2400000</v>
      </c>
    </row>
    <row r="936" spans="1:2" x14ac:dyDescent="0.35">
      <c r="A936" s="89">
        <v>3311</v>
      </c>
      <c r="B936" s="86">
        <v>1894499.99</v>
      </c>
    </row>
    <row r="937" spans="1:2" x14ac:dyDescent="0.35">
      <c r="A937" s="90" t="s">
        <v>246</v>
      </c>
      <c r="B937" s="86">
        <v>1894499.99</v>
      </c>
    </row>
    <row r="938" spans="1:2" x14ac:dyDescent="0.35">
      <c r="A938" s="89">
        <v>3341</v>
      </c>
      <c r="B938" s="86">
        <v>505500.01</v>
      </c>
    </row>
    <row r="939" spans="1:2" x14ac:dyDescent="0.35">
      <c r="A939" s="90" t="s">
        <v>201</v>
      </c>
      <c r="B939" s="86">
        <v>505500.01</v>
      </c>
    </row>
    <row r="940" spans="1:2" x14ac:dyDescent="0.35">
      <c r="A940" s="43" t="s">
        <v>508</v>
      </c>
      <c r="B940" s="86">
        <v>7610457.8399999999</v>
      </c>
    </row>
    <row r="941" spans="1:2" x14ac:dyDescent="0.35">
      <c r="A941" s="87" t="s">
        <v>511</v>
      </c>
      <c r="B941" s="86">
        <v>6249000</v>
      </c>
    </row>
    <row r="942" spans="1:2" x14ac:dyDescent="0.35">
      <c r="A942" s="88" t="s">
        <v>442</v>
      </c>
      <c r="B942" s="86">
        <v>6249000</v>
      </c>
    </row>
    <row r="943" spans="1:2" x14ac:dyDescent="0.35">
      <c r="A943" s="89">
        <v>4411</v>
      </c>
      <c r="B943" s="86">
        <v>3799000</v>
      </c>
    </row>
    <row r="944" spans="1:2" x14ac:dyDescent="0.35">
      <c r="A944" s="90" t="s">
        <v>487</v>
      </c>
      <c r="B944" s="86">
        <v>3799000</v>
      </c>
    </row>
    <row r="945" spans="1:2" x14ac:dyDescent="0.35">
      <c r="A945" s="89">
        <v>4451</v>
      </c>
      <c r="B945" s="86">
        <v>2450000</v>
      </c>
    </row>
    <row r="946" spans="1:2" x14ac:dyDescent="0.35">
      <c r="A946" s="90" t="s">
        <v>350</v>
      </c>
      <c r="B946" s="86">
        <v>2450000</v>
      </c>
    </row>
    <row r="947" spans="1:2" x14ac:dyDescent="0.35">
      <c r="A947" s="87" t="s">
        <v>509</v>
      </c>
      <c r="B947" s="86">
        <v>1361457.84</v>
      </c>
    </row>
    <row r="948" spans="1:2" x14ac:dyDescent="0.35">
      <c r="A948" s="88" t="s">
        <v>442</v>
      </c>
      <c r="B948" s="86">
        <v>1361457.84</v>
      </c>
    </row>
    <row r="949" spans="1:2" x14ac:dyDescent="0.35">
      <c r="A949" s="89">
        <v>4481</v>
      </c>
      <c r="B949" s="86">
        <v>1361457.84</v>
      </c>
    </row>
    <row r="950" spans="1:2" x14ac:dyDescent="0.35">
      <c r="A950" s="90" t="s">
        <v>507</v>
      </c>
      <c r="B950" s="86">
        <v>1361457.84</v>
      </c>
    </row>
    <row r="951" spans="1:2" x14ac:dyDescent="0.35">
      <c r="A951" s="43" t="s">
        <v>307</v>
      </c>
      <c r="B951" s="86">
        <v>47229234.100000001</v>
      </c>
    </row>
    <row r="952" spans="1:2" x14ac:dyDescent="0.35">
      <c r="A952" s="87" t="s">
        <v>308</v>
      </c>
      <c r="B952" s="86">
        <v>47229234.100000001</v>
      </c>
    </row>
    <row r="953" spans="1:2" x14ac:dyDescent="0.35">
      <c r="A953" s="88" t="s">
        <v>56</v>
      </c>
      <c r="B953" s="86">
        <v>47229234.100000001</v>
      </c>
    </row>
    <row r="954" spans="1:2" x14ac:dyDescent="0.35">
      <c r="A954" s="89">
        <v>2111</v>
      </c>
      <c r="B954" s="86">
        <v>20000</v>
      </c>
    </row>
    <row r="955" spans="1:2" x14ac:dyDescent="0.35">
      <c r="A955" s="90" t="s">
        <v>149</v>
      </c>
      <c r="B955" s="86">
        <v>20000</v>
      </c>
    </row>
    <row r="956" spans="1:2" x14ac:dyDescent="0.35">
      <c r="A956" s="89">
        <v>2141</v>
      </c>
      <c r="B956" s="86">
        <v>18700</v>
      </c>
    </row>
    <row r="957" spans="1:2" x14ac:dyDescent="0.35">
      <c r="A957" s="90" t="s">
        <v>150</v>
      </c>
      <c r="B957" s="86">
        <v>18700</v>
      </c>
    </row>
    <row r="958" spans="1:2" x14ac:dyDescent="0.35">
      <c r="A958" s="89">
        <v>2211</v>
      </c>
      <c r="B958" s="86">
        <v>20000</v>
      </c>
    </row>
    <row r="959" spans="1:2" x14ac:dyDescent="0.35">
      <c r="A959" s="90" t="s">
        <v>245</v>
      </c>
      <c r="B959" s="86">
        <v>20000</v>
      </c>
    </row>
    <row r="960" spans="1:2" x14ac:dyDescent="0.35">
      <c r="A960" s="89">
        <v>3391</v>
      </c>
      <c r="B960" s="86">
        <v>0</v>
      </c>
    </row>
    <row r="961" spans="1:2" x14ac:dyDescent="0.35">
      <c r="A961" s="90" t="s">
        <v>173</v>
      </c>
      <c r="B961" s="86">
        <v>0</v>
      </c>
    </row>
    <row r="962" spans="1:2" x14ac:dyDescent="0.35">
      <c r="A962" s="89">
        <v>3411</v>
      </c>
      <c r="B962" s="86">
        <v>1400000</v>
      </c>
    </row>
    <row r="963" spans="1:2" x14ac:dyDescent="0.35">
      <c r="A963" s="90" t="s">
        <v>248</v>
      </c>
      <c r="B963" s="86">
        <v>1400000</v>
      </c>
    </row>
    <row r="964" spans="1:2" x14ac:dyDescent="0.35">
      <c r="A964" s="89">
        <v>3711</v>
      </c>
      <c r="B964" s="86">
        <v>7200</v>
      </c>
    </row>
    <row r="965" spans="1:2" x14ac:dyDescent="0.35">
      <c r="A965" s="90" t="s">
        <v>288</v>
      </c>
      <c r="B965" s="86">
        <v>7200</v>
      </c>
    </row>
    <row r="966" spans="1:2" x14ac:dyDescent="0.35">
      <c r="A966" s="89">
        <v>3751</v>
      </c>
      <c r="B966" s="86">
        <v>5300</v>
      </c>
    </row>
    <row r="967" spans="1:2" x14ac:dyDescent="0.35">
      <c r="A967" s="90" t="s">
        <v>289</v>
      </c>
      <c r="B967" s="86">
        <v>5300</v>
      </c>
    </row>
    <row r="968" spans="1:2" x14ac:dyDescent="0.35">
      <c r="A968" s="89">
        <v>3791</v>
      </c>
      <c r="B968" s="86">
        <v>8000</v>
      </c>
    </row>
    <row r="969" spans="1:2" x14ac:dyDescent="0.35">
      <c r="A969" s="90" t="s">
        <v>251</v>
      </c>
      <c r="B969" s="86">
        <v>8000</v>
      </c>
    </row>
    <row r="970" spans="1:2" x14ac:dyDescent="0.35">
      <c r="A970" s="89">
        <v>3821</v>
      </c>
      <c r="B970" s="86">
        <v>145000</v>
      </c>
    </row>
    <row r="971" spans="1:2" x14ac:dyDescent="0.35">
      <c r="A971" s="90" t="s">
        <v>291</v>
      </c>
      <c r="B971" s="86">
        <v>145000</v>
      </c>
    </row>
    <row r="972" spans="1:2" x14ac:dyDescent="0.35">
      <c r="A972" s="89">
        <v>3922</v>
      </c>
      <c r="B972" s="86">
        <v>500000</v>
      </c>
    </row>
    <row r="973" spans="1:2" x14ac:dyDescent="0.35">
      <c r="A973" s="90" t="s">
        <v>310</v>
      </c>
      <c r="B973" s="86">
        <v>500000</v>
      </c>
    </row>
    <row r="974" spans="1:2" x14ac:dyDescent="0.35">
      <c r="A974" s="89">
        <v>5111</v>
      </c>
      <c r="B974" s="86">
        <v>0</v>
      </c>
    </row>
    <row r="975" spans="1:2" x14ac:dyDescent="0.35">
      <c r="A975" s="90" t="s">
        <v>143</v>
      </c>
      <c r="B975" s="86">
        <v>0</v>
      </c>
    </row>
    <row r="976" spans="1:2" x14ac:dyDescent="0.35">
      <c r="A976" s="89">
        <v>5151</v>
      </c>
      <c r="B976" s="86">
        <v>1300</v>
      </c>
    </row>
    <row r="977" spans="1:2" x14ac:dyDescent="0.35">
      <c r="A977" s="90" t="s">
        <v>180</v>
      </c>
      <c r="B977" s="86">
        <v>1300</v>
      </c>
    </row>
    <row r="978" spans="1:2" x14ac:dyDescent="0.35">
      <c r="A978" s="89">
        <v>5811</v>
      </c>
      <c r="B978" s="86">
        <v>45103734.100000001</v>
      </c>
    </row>
    <row r="979" spans="1:2" x14ac:dyDescent="0.35">
      <c r="A979" s="90" t="s">
        <v>258</v>
      </c>
      <c r="B979" s="86">
        <v>45103734.100000001</v>
      </c>
    </row>
    <row r="980" spans="1:2" x14ac:dyDescent="0.35">
      <c r="A980" s="43" t="s">
        <v>241</v>
      </c>
      <c r="B980" s="86">
        <v>2555000</v>
      </c>
    </row>
    <row r="981" spans="1:2" x14ac:dyDescent="0.35">
      <c r="A981" s="87" t="s">
        <v>242</v>
      </c>
      <c r="B981" s="86">
        <v>2555000</v>
      </c>
    </row>
    <row r="982" spans="1:2" x14ac:dyDescent="0.35">
      <c r="A982" s="88" t="s">
        <v>56</v>
      </c>
      <c r="B982" s="86">
        <v>2555000</v>
      </c>
    </row>
    <row r="983" spans="1:2" x14ac:dyDescent="0.35">
      <c r="A983" s="89">
        <v>2111</v>
      </c>
      <c r="B983" s="86">
        <v>20000</v>
      </c>
    </row>
    <row r="984" spans="1:2" x14ac:dyDescent="0.35">
      <c r="A984" s="90" t="s">
        <v>149</v>
      </c>
      <c r="B984" s="86">
        <v>20000</v>
      </c>
    </row>
    <row r="985" spans="1:2" x14ac:dyDescent="0.35">
      <c r="A985" s="89">
        <v>2211</v>
      </c>
      <c r="B985" s="86">
        <v>20000</v>
      </c>
    </row>
    <row r="986" spans="1:2" x14ac:dyDescent="0.35">
      <c r="A986" s="90" t="s">
        <v>245</v>
      </c>
      <c r="B986" s="86">
        <v>20000</v>
      </c>
    </row>
    <row r="987" spans="1:2" x14ac:dyDescent="0.35">
      <c r="A987" s="89">
        <v>3311</v>
      </c>
      <c r="B987" s="86">
        <v>2380000</v>
      </c>
    </row>
    <row r="988" spans="1:2" x14ac:dyDescent="0.35">
      <c r="A988" s="90" t="s">
        <v>246</v>
      </c>
      <c r="B988" s="86">
        <v>2380000</v>
      </c>
    </row>
    <row r="989" spans="1:2" x14ac:dyDescent="0.35">
      <c r="A989" s="89">
        <v>3411</v>
      </c>
      <c r="B989" s="86">
        <v>75000</v>
      </c>
    </row>
    <row r="990" spans="1:2" x14ac:dyDescent="0.35">
      <c r="A990" s="90" t="s">
        <v>248</v>
      </c>
      <c r="B990" s="86">
        <v>75000</v>
      </c>
    </row>
    <row r="991" spans="1:2" x14ac:dyDescent="0.35">
      <c r="A991" s="89">
        <v>3441</v>
      </c>
      <c r="B991" s="86">
        <v>10000</v>
      </c>
    </row>
    <row r="992" spans="1:2" x14ac:dyDescent="0.35">
      <c r="A992" s="90" t="s">
        <v>249</v>
      </c>
      <c r="B992" s="86">
        <v>10000</v>
      </c>
    </row>
    <row r="993" spans="1:2" x14ac:dyDescent="0.35">
      <c r="A993" s="89">
        <v>3791</v>
      </c>
      <c r="B993" s="86">
        <v>50000</v>
      </c>
    </row>
    <row r="994" spans="1:2" x14ac:dyDescent="0.35">
      <c r="A994" s="90" t="s">
        <v>251</v>
      </c>
      <c r="B994" s="86">
        <v>50000</v>
      </c>
    </row>
    <row r="995" spans="1:2" x14ac:dyDescent="0.35">
      <c r="A995" s="43" t="s">
        <v>479</v>
      </c>
      <c r="B995" s="86">
        <v>95000000</v>
      </c>
    </row>
    <row r="996" spans="1:2" x14ac:dyDescent="0.35">
      <c r="A996" s="87" t="s">
        <v>475</v>
      </c>
      <c r="B996" s="86">
        <v>95000000</v>
      </c>
    </row>
    <row r="997" spans="1:2" x14ac:dyDescent="0.35">
      <c r="A997" s="88" t="s">
        <v>167</v>
      </c>
      <c r="B997" s="86">
        <v>95000000</v>
      </c>
    </row>
    <row r="998" spans="1:2" x14ac:dyDescent="0.35">
      <c r="A998" s="89">
        <v>4211</v>
      </c>
      <c r="B998" s="86">
        <v>95000000</v>
      </c>
    </row>
    <row r="999" spans="1:2" x14ac:dyDescent="0.35">
      <c r="A999" s="90" t="s">
        <v>128</v>
      </c>
      <c r="B999" s="86">
        <v>95000000</v>
      </c>
    </row>
    <row r="1000" spans="1:2" x14ac:dyDescent="0.35">
      <c r="A1000" s="43" t="s">
        <v>55</v>
      </c>
      <c r="B1000" s="86">
        <v>376001639.69</v>
      </c>
    </row>
    <row r="1001" spans="1:2" x14ac:dyDescent="0.35">
      <c r="A1001" s="87" t="s">
        <v>253</v>
      </c>
      <c r="B1001" s="86">
        <v>247925589.38999999</v>
      </c>
    </row>
    <row r="1002" spans="1:2" x14ac:dyDescent="0.35">
      <c r="A1002" s="88" t="s">
        <v>56</v>
      </c>
      <c r="B1002" s="86">
        <v>247925589.38999999</v>
      </c>
    </row>
    <row r="1003" spans="1:2" x14ac:dyDescent="0.35">
      <c r="A1003" s="89">
        <v>2111</v>
      </c>
      <c r="B1003" s="86">
        <v>2330000.06</v>
      </c>
    </row>
    <row r="1004" spans="1:2" x14ac:dyDescent="0.35">
      <c r="A1004" s="90" t="s">
        <v>149</v>
      </c>
      <c r="B1004" s="86">
        <v>2330000.06</v>
      </c>
    </row>
    <row r="1005" spans="1:2" x14ac:dyDescent="0.35">
      <c r="A1005" s="89">
        <v>2141</v>
      </c>
      <c r="B1005" s="86">
        <v>30000</v>
      </c>
    </row>
    <row r="1006" spans="1:2" x14ac:dyDescent="0.35">
      <c r="A1006" s="90" t="s">
        <v>150</v>
      </c>
      <c r="B1006" s="86">
        <v>30000</v>
      </c>
    </row>
    <row r="1007" spans="1:2" x14ac:dyDescent="0.35">
      <c r="A1007" s="89">
        <v>2161</v>
      </c>
      <c r="B1007" s="86">
        <v>2000</v>
      </c>
    </row>
    <row r="1008" spans="1:2" x14ac:dyDescent="0.35">
      <c r="A1008" s="90" t="s">
        <v>266</v>
      </c>
      <c r="B1008" s="86">
        <v>2000</v>
      </c>
    </row>
    <row r="1009" spans="1:2" x14ac:dyDescent="0.35">
      <c r="A1009" s="89">
        <v>2181</v>
      </c>
      <c r="B1009" s="86">
        <v>5971800</v>
      </c>
    </row>
    <row r="1010" spans="1:2" x14ac:dyDescent="0.35">
      <c r="A1010" s="90" t="s">
        <v>267</v>
      </c>
      <c r="B1010" s="86">
        <v>5971800</v>
      </c>
    </row>
    <row r="1011" spans="1:2" x14ac:dyDescent="0.35">
      <c r="A1011" s="89">
        <v>2211</v>
      </c>
      <c r="B1011" s="86">
        <v>40000</v>
      </c>
    </row>
    <row r="1012" spans="1:2" x14ac:dyDescent="0.35">
      <c r="A1012" s="90" t="s">
        <v>245</v>
      </c>
      <c r="B1012" s="86">
        <v>40000</v>
      </c>
    </row>
    <row r="1013" spans="1:2" x14ac:dyDescent="0.35">
      <c r="A1013" s="89">
        <v>2441</v>
      </c>
      <c r="B1013" s="86">
        <v>4000</v>
      </c>
    </row>
    <row r="1014" spans="1:2" x14ac:dyDescent="0.35">
      <c r="A1014" s="90" t="s">
        <v>269</v>
      </c>
      <c r="B1014" s="86">
        <v>4000</v>
      </c>
    </row>
    <row r="1015" spans="1:2" x14ac:dyDescent="0.35">
      <c r="A1015" s="89">
        <v>2461</v>
      </c>
      <c r="B1015" s="86">
        <v>500</v>
      </c>
    </row>
    <row r="1016" spans="1:2" x14ac:dyDescent="0.35">
      <c r="A1016" s="90" t="s">
        <v>270</v>
      </c>
      <c r="B1016" s="86">
        <v>500</v>
      </c>
    </row>
    <row r="1017" spans="1:2" x14ac:dyDescent="0.35">
      <c r="A1017" s="89">
        <v>2471</v>
      </c>
      <c r="B1017" s="86">
        <v>12000</v>
      </c>
    </row>
    <row r="1018" spans="1:2" x14ac:dyDescent="0.35">
      <c r="A1018" s="90" t="s">
        <v>271</v>
      </c>
      <c r="B1018" s="86">
        <v>12000</v>
      </c>
    </row>
    <row r="1019" spans="1:2" x14ac:dyDescent="0.35">
      <c r="A1019" s="89">
        <v>2531</v>
      </c>
      <c r="B1019" s="86">
        <v>2000</v>
      </c>
    </row>
    <row r="1020" spans="1:2" x14ac:dyDescent="0.35">
      <c r="A1020" s="90" t="s">
        <v>273</v>
      </c>
      <c r="B1020" s="86">
        <v>2000</v>
      </c>
    </row>
    <row r="1021" spans="1:2" x14ac:dyDescent="0.35">
      <c r="A1021" s="89">
        <v>2721</v>
      </c>
      <c r="B1021" s="86">
        <v>35000</v>
      </c>
    </row>
    <row r="1022" spans="1:2" x14ac:dyDescent="0.35">
      <c r="A1022" s="90" t="s">
        <v>274</v>
      </c>
      <c r="B1022" s="86">
        <v>35000</v>
      </c>
    </row>
    <row r="1023" spans="1:2" x14ac:dyDescent="0.35">
      <c r="A1023" s="89">
        <v>2911</v>
      </c>
      <c r="B1023" s="86">
        <v>10000</v>
      </c>
    </row>
    <row r="1024" spans="1:2" x14ac:dyDescent="0.35">
      <c r="A1024" s="90" t="s">
        <v>275</v>
      </c>
      <c r="B1024" s="86">
        <v>10000</v>
      </c>
    </row>
    <row r="1025" spans="1:2" x14ac:dyDescent="0.35">
      <c r="A1025" s="89">
        <v>2921</v>
      </c>
      <c r="B1025" s="86">
        <v>3000</v>
      </c>
    </row>
    <row r="1026" spans="1:2" x14ac:dyDescent="0.35">
      <c r="A1026" s="90" t="s">
        <v>276</v>
      </c>
      <c r="B1026" s="86">
        <v>3000</v>
      </c>
    </row>
    <row r="1027" spans="1:2" x14ac:dyDescent="0.35">
      <c r="A1027" s="89">
        <v>2931</v>
      </c>
      <c r="B1027" s="86">
        <v>20000</v>
      </c>
    </row>
    <row r="1028" spans="1:2" x14ac:dyDescent="0.35">
      <c r="A1028" s="90" t="s">
        <v>277</v>
      </c>
      <c r="B1028" s="86">
        <v>20000</v>
      </c>
    </row>
    <row r="1029" spans="1:2" x14ac:dyDescent="0.35">
      <c r="A1029" s="89">
        <v>2941</v>
      </c>
      <c r="B1029" s="86">
        <v>27000</v>
      </c>
    </row>
    <row r="1030" spans="1:2" x14ac:dyDescent="0.35">
      <c r="A1030" s="90" t="s">
        <v>278</v>
      </c>
      <c r="B1030" s="86">
        <v>27000</v>
      </c>
    </row>
    <row r="1031" spans="1:2" x14ac:dyDescent="0.35">
      <c r="A1031" s="89">
        <v>2961</v>
      </c>
      <c r="B1031" s="86">
        <v>9000</v>
      </c>
    </row>
    <row r="1032" spans="1:2" x14ac:dyDescent="0.35">
      <c r="A1032" s="90" t="s">
        <v>230</v>
      </c>
      <c r="B1032" s="86">
        <v>9000</v>
      </c>
    </row>
    <row r="1033" spans="1:2" x14ac:dyDescent="0.35">
      <c r="A1033" s="89">
        <v>3181</v>
      </c>
      <c r="B1033" s="86">
        <v>15000</v>
      </c>
    </row>
    <row r="1034" spans="1:2" x14ac:dyDescent="0.35">
      <c r="A1034" s="90" t="s">
        <v>279</v>
      </c>
      <c r="B1034" s="86">
        <v>15000</v>
      </c>
    </row>
    <row r="1035" spans="1:2" x14ac:dyDescent="0.35">
      <c r="A1035" s="89">
        <v>3271</v>
      </c>
      <c r="B1035" s="86">
        <v>410000</v>
      </c>
    </row>
    <row r="1036" spans="1:2" x14ac:dyDescent="0.35">
      <c r="A1036" s="90" t="s">
        <v>280</v>
      </c>
      <c r="B1036" s="86">
        <v>410000</v>
      </c>
    </row>
    <row r="1037" spans="1:2" x14ac:dyDescent="0.35">
      <c r="A1037" s="89">
        <v>3291</v>
      </c>
      <c r="B1037" s="86">
        <v>95490.8</v>
      </c>
    </row>
    <row r="1038" spans="1:2" x14ac:dyDescent="0.35">
      <c r="A1038" s="90" t="s">
        <v>281</v>
      </c>
      <c r="B1038" s="86">
        <v>95490.8</v>
      </c>
    </row>
    <row r="1039" spans="1:2" x14ac:dyDescent="0.35">
      <c r="A1039" s="89">
        <v>3311</v>
      </c>
      <c r="B1039" s="86">
        <v>900000</v>
      </c>
    </row>
    <row r="1040" spans="1:2" x14ac:dyDescent="0.35">
      <c r="A1040" s="90" t="s">
        <v>246</v>
      </c>
      <c r="B1040" s="86">
        <v>900000</v>
      </c>
    </row>
    <row r="1041" spans="1:2" x14ac:dyDescent="0.35">
      <c r="A1041" s="89">
        <v>3331</v>
      </c>
      <c r="B1041" s="86">
        <v>1478636.04</v>
      </c>
    </row>
    <row r="1042" spans="1:2" x14ac:dyDescent="0.35">
      <c r="A1042" s="90" t="s">
        <v>282</v>
      </c>
      <c r="B1042" s="86">
        <v>1478636.04</v>
      </c>
    </row>
    <row r="1043" spans="1:2" x14ac:dyDescent="0.35">
      <c r="A1043" s="89">
        <v>3361</v>
      </c>
      <c r="B1043" s="86">
        <v>10000</v>
      </c>
    </row>
    <row r="1044" spans="1:2" x14ac:dyDescent="0.35">
      <c r="A1044" s="90" t="s">
        <v>156</v>
      </c>
      <c r="B1044" s="86">
        <v>10000</v>
      </c>
    </row>
    <row r="1045" spans="1:2" x14ac:dyDescent="0.35">
      <c r="A1045" s="89">
        <v>3411</v>
      </c>
      <c r="B1045" s="86">
        <v>31715986.490000002</v>
      </c>
    </row>
    <row r="1046" spans="1:2" x14ac:dyDescent="0.35">
      <c r="A1046" s="90" t="s">
        <v>248</v>
      </c>
      <c r="B1046" s="86">
        <v>31715986.490000002</v>
      </c>
    </row>
    <row r="1047" spans="1:2" x14ac:dyDescent="0.35">
      <c r="A1047" s="89">
        <v>3421</v>
      </c>
      <c r="B1047" s="86">
        <v>40000000</v>
      </c>
    </row>
    <row r="1048" spans="1:2" x14ac:dyDescent="0.35">
      <c r="A1048" s="90" t="s">
        <v>283</v>
      </c>
      <c r="B1048" s="86">
        <v>40000000</v>
      </c>
    </row>
    <row r="1049" spans="1:2" x14ac:dyDescent="0.35">
      <c r="A1049" s="89">
        <v>3431</v>
      </c>
      <c r="B1049" s="86">
        <v>2702616</v>
      </c>
    </row>
    <row r="1050" spans="1:2" x14ac:dyDescent="0.35">
      <c r="A1050" s="90" t="s">
        <v>284</v>
      </c>
      <c r="B1050" s="86">
        <v>2702616</v>
      </c>
    </row>
    <row r="1051" spans="1:2" x14ac:dyDescent="0.35">
      <c r="A1051" s="89">
        <v>3511</v>
      </c>
      <c r="B1051" s="86">
        <v>20000000</v>
      </c>
    </row>
    <row r="1052" spans="1:2" x14ac:dyDescent="0.35">
      <c r="A1052" s="90" t="s">
        <v>285</v>
      </c>
      <c r="B1052" s="86">
        <v>20000000</v>
      </c>
    </row>
    <row r="1053" spans="1:2" x14ac:dyDescent="0.35">
      <c r="A1053" s="89">
        <v>3571</v>
      </c>
      <c r="B1053" s="86">
        <v>10000000</v>
      </c>
    </row>
    <row r="1054" spans="1:2" x14ac:dyDescent="0.35">
      <c r="A1054" s="90" t="s">
        <v>286</v>
      </c>
      <c r="B1054" s="86">
        <v>10000000</v>
      </c>
    </row>
    <row r="1055" spans="1:2" x14ac:dyDescent="0.35">
      <c r="A1055" s="89">
        <v>3711</v>
      </c>
      <c r="B1055" s="86">
        <v>25000</v>
      </c>
    </row>
    <row r="1056" spans="1:2" x14ac:dyDescent="0.35">
      <c r="A1056" s="90" t="s">
        <v>288</v>
      </c>
      <c r="B1056" s="86">
        <v>25000</v>
      </c>
    </row>
    <row r="1057" spans="1:2" x14ac:dyDescent="0.35">
      <c r="A1057" s="89">
        <v>3751</v>
      </c>
      <c r="B1057" s="86">
        <v>20000</v>
      </c>
    </row>
    <row r="1058" spans="1:2" x14ac:dyDescent="0.35">
      <c r="A1058" s="90" t="s">
        <v>289</v>
      </c>
      <c r="B1058" s="86">
        <v>20000</v>
      </c>
    </row>
    <row r="1059" spans="1:2" x14ac:dyDescent="0.35">
      <c r="A1059" s="89">
        <v>3821</v>
      </c>
      <c r="B1059" s="86">
        <v>209500</v>
      </c>
    </row>
    <row r="1060" spans="1:2" x14ac:dyDescent="0.35">
      <c r="A1060" s="90" t="s">
        <v>291</v>
      </c>
      <c r="B1060" s="86">
        <v>209500</v>
      </c>
    </row>
    <row r="1061" spans="1:2" x14ac:dyDescent="0.35">
      <c r="A1061" s="89">
        <v>3941</v>
      </c>
      <c r="B1061" s="86">
        <v>1000000</v>
      </c>
    </row>
    <row r="1062" spans="1:2" x14ac:dyDescent="0.35">
      <c r="A1062" s="90" t="s">
        <v>292</v>
      </c>
      <c r="B1062" s="86">
        <v>1000000</v>
      </c>
    </row>
    <row r="1063" spans="1:2" x14ac:dyDescent="0.35">
      <c r="A1063" s="89">
        <v>3961</v>
      </c>
      <c r="B1063" s="86">
        <v>80000</v>
      </c>
    </row>
    <row r="1064" spans="1:2" x14ac:dyDescent="0.35">
      <c r="A1064" s="90" t="s">
        <v>293</v>
      </c>
      <c r="B1064" s="86">
        <v>80000</v>
      </c>
    </row>
    <row r="1065" spans="1:2" x14ac:dyDescent="0.35">
      <c r="A1065" s="89">
        <v>5151</v>
      </c>
      <c r="B1065" s="86">
        <v>568100</v>
      </c>
    </row>
    <row r="1066" spans="1:2" x14ac:dyDescent="0.35">
      <c r="A1066" s="90" t="s">
        <v>180</v>
      </c>
      <c r="B1066" s="86">
        <v>568100</v>
      </c>
    </row>
    <row r="1067" spans="1:2" x14ac:dyDescent="0.35">
      <c r="A1067" s="89">
        <v>5191</v>
      </c>
      <c r="B1067" s="86">
        <v>418000</v>
      </c>
    </row>
    <row r="1068" spans="1:2" x14ac:dyDescent="0.35">
      <c r="A1068" s="90" t="s">
        <v>171</v>
      </c>
      <c r="B1068" s="86">
        <v>418000</v>
      </c>
    </row>
    <row r="1069" spans="1:2" x14ac:dyDescent="0.35">
      <c r="A1069" s="89">
        <v>5211</v>
      </c>
      <c r="B1069" s="86">
        <v>12600</v>
      </c>
    </row>
    <row r="1070" spans="1:2" x14ac:dyDescent="0.35">
      <c r="A1070" s="90" t="s">
        <v>256</v>
      </c>
      <c r="B1070" s="86">
        <v>12600</v>
      </c>
    </row>
    <row r="1071" spans="1:2" x14ac:dyDescent="0.35">
      <c r="A1071" s="89">
        <v>5811</v>
      </c>
      <c r="B1071" s="86">
        <v>8443490</v>
      </c>
    </row>
    <row r="1072" spans="1:2" x14ac:dyDescent="0.35">
      <c r="A1072" s="90" t="s">
        <v>258</v>
      </c>
      <c r="B1072" s="86">
        <v>8443490</v>
      </c>
    </row>
    <row r="1073" spans="1:2" x14ac:dyDescent="0.35">
      <c r="A1073" s="89">
        <v>5911</v>
      </c>
      <c r="B1073" s="86">
        <v>2644510</v>
      </c>
    </row>
    <row r="1074" spans="1:2" x14ac:dyDescent="0.35">
      <c r="A1074" s="90" t="s">
        <v>261</v>
      </c>
      <c r="B1074" s="86">
        <v>2644510</v>
      </c>
    </row>
    <row r="1075" spans="1:2" x14ac:dyDescent="0.35">
      <c r="A1075" s="89">
        <v>6321</v>
      </c>
      <c r="B1075" s="86">
        <v>118680360</v>
      </c>
    </row>
    <row r="1076" spans="1:2" x14ac:dyDescent="0.35">
      <c r="A1076" s="90" t="s">
        <v>263</v>
      </c>
      <c r="B1076" s="86">
        <v>118680360</v>
      </c>
    </row>
    <row r="1077" spans="1:2" x14ac:dyDescent="0.35">
      <c r="A1077" s="87" t="s">
        <v>294</v>
      </c>
      <c r="B1077" s="86">
        <v>22600000</v>
      </c>
    </row>
    <row r="1078" spans="1:2" x14ac:dyDescent="0.35">
      <c r="A1078" s="88" t="s">
        <v>56</v>
      </c>
      <c r="B1078" s="86">
        <v>22600000</v>
      </c>
    </row>
    <row r="1079" spans="1:2" x14ac:dyDescent="0.35">
      <c r="A1079" s="89">
        <v>3391</v>
      </c>
      <c r="B1079" s="86">
        <v>22600000</v>
      </c>
    </row>
    <row r="1080" spans="1:2" x14ac:dyDescent="0.35">
      <c r="A1080" s="90" t="s">
        <v>173</v>
      </c>
      <c r="B1080" s="86">
        <v>22600000</v>
      </c>
    </row>
    <row r="1081" spans="1:2" x14ac:dyDescent="0.35">
      <c r="A1081" s="87" t="s">
        <v>57</v>
      </c>
      <c r="B1081" s="86">
        <v>102547050.3</v>
      </c>
    </row>
    <row r="1082" spans="1:2" x14ac:dyDescent="0.35">
      <c r="A1082" s="88" t="s">
        <v>56</v>
      </c>
      <c r="B1082" s="86">
        <v>102547050.3</v>
      </c>
    </row>
    <row r="1083" spans="1:2" x14ac:dyDescent="0.35">
      <c r="A1083" s="89">
        <v>3921</v>
      </c>
      <c r="B1083" s="86">
        <v>22464695.190000001</v>
      </c>
    </row>
    <row r="1084" spans="1:2" x14ac:dyDescent="0.35">
      <c r="A1084" s="90" t="s">
        <v>52</v>
      </c>
      <c r="B1084" s="86">
        <v>22464695.190000001</v>
      </c>
    </row>
    <row r="1085" spans="1:2" x14ac:dyDescent="0.35">
      <c r="A1085" s="89">
        <v>4211</v>
      </c>
      <c r="B1085" s="86">
        <v>14600000</v>
      </c>
    </row>
    <row r="1086" spans="1:2" x14ac:dyDescent="0.35">
      <c r="A1086" s="90" t="s">
        <v>128</v>
      </c>
      <c r="B1086" s="86">
        <v>14600000</v>
      </c>
    </row>
    <row r="1087" spans="1:2" x14ac:dyDescent="0.35">
      <c r="A1087" s="89">
        <v>4251</v>
      </c>
      <c r="B1087" s="86">
        <v>15817488.109999999</v>
      </c>
    </row>
    <row r="1088" spans="1:2" x14ac:dyDescent="0.35">
      <c r="A1088" s="90" t="s">
        <v>295</v>
      </c>
      <c r="B1088" s="86">
        <v>15817488.109999999</v>
      </c>
    </row>
    <row r="1089" spans="1:2" x14ac:dyDescent="0.35">
      <c r="A1089" s="89">
        <v>9111</v>
      </c>
      <c r="B1089" s="86">
        <v>38364867</v>
      </c>
    </row>
    <row r="1090" spans="1:2" x14ac:dyDescent="0.35">
      <c r="A1090" s="90" t="s">
        <v>63</v>
      </c>
      <c r="B1090" s="86">
        <v>38364867</v>
      </c>
    </row>
    <row r="1091" spans="1:2" x14ac:dyDescent="0.35">
      <c r="A1091" s="89">
        <v>9211</v>
      </c>
      <c r="B1091" s="86">
        <v>11300000</v>
      </c>
    </row>
    <row r="1092" spans="1:2" x14ac:dyDescent="0.35">
      <c r="A1092" s="90" t="s">
        <v>67</v>
      </c>
      <c r="B1092" s="86">
        <v>11300000</v>
      </c>
    </row>
    <row r="1093" spans="1:2" x14ac:dyDescent="0.35">
      <c r="A1093" s="87" t="s">
        <v>297</v>
      </c>
      <c r="B1093" s="86">
        <v>2929000</v>
      </c>
    </row>
    <row r="1094" spans="1:2" x14ac:dyDescent="0.35">
      <c r="A1094" s="88" t="s">
        <v>56</v>
      </c>
      <c r="B1094" s="86">
        <v>2929000</v>
      </c>
    </row>
    <row r="1095" spans="1:2" x14ac:dyDescent="0.35">
      <c r="A1095" s="89">
        <v>2181</v>
      </c>
      <c r="B1095" s="86">
        <v>2254000</v>
      </c>
    </row>
    <row r="1096" spans="1:2" x14ac:dyDescent="0.35">
      <c r="A1096" s="90" t="s">
        <v>267</v>
      </c>
      <c r="B1096" s="86">
        <v>2254000</v>
      </c>
    </row>
    <row r="1097" spans="1:2" x14ac:dyDescent="0.35">
      <c r="A1097" s="89">
        <v>3942</v>
      </c>
      <c r="B1097" s="86">
        <v>675000</v>
      </c>
    </row>
    <row r="1098" spans="1:2" x14ac:dyDescent="0.35">
      <c r="A1098" s="90" t="s">
        <v>299</v>
      </c>
      <c r="B1098" s="86">
        <v>675000</v>
      </c>
    </row>
    <row r="1099" spans="1:2" x14ac:dyDescent="0.35">
      <c r="A1099" s="43" t="s">
        <v>613</v>
      </c>
      <c r="B1099" s="86">
        <v>5901837793.8999996</v>
      </c>
    </row>
  </sheetData>
  <pageMargins left="0.70866141732283472" right="0.70866141732283472" top="0.94488188976377963" bottom="0.74803149606299213" header="0.31496062992125984" footer="0.31496062992125984"/>
  <pageSetup orientation="portrait" r:id="rId2"/>
  <headerFooter>
    <oddHeader>&amp;C&amp;"-,Negrita"MUNICIPIO DE TLAJOMULCO DE ZÚÑIGA, JALISCO
CUARTA MODIFICACIÓN AL PRESUPUESTO DE EGRESOS 2025
CLASIFICACIÓN DEL ESTADO DEL PRESUPUESTO</oddHeader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9AFA5-C270-46AC-8FA1-736842787DB3}">
  <sheetPr>
    <pageSetUpPr fitToPage="1"/>
  </sheetPr>
  <dimension ref="A1:H305"/>
  <sheetViews>
    <sheetView workbookViewId="0">
      <selection activeCell="B16" sqref="B16"/>
    </sheetView>
  </sheetViews>
  <sheetFormatPr baseColWidth="10" defaultRowHeight="14.5" x14ac:dyDescent="0.35"/>
  <cols>
    <col min="1" max="1" width="11" bestFit="1" customWidth="1"/>
    <col min="2" max="2" width="81.36328125" customWidth="1"/>
    <col min="3" max="5" width="19.36328125" style="70" customWidth="1"/>
    <col min="6" max="6" width="15.36328125" bestFit="1" customWidth="1"/>
    <col min="7" max="7" width="14.90625" bestFit="1" customWidth="1"/>
    <col min="8" max="8" width="15.36328125" bestFit="1" customWidth="1"/>
  </cols>
  <sheetData>
    <row r="1" spans="1:8" ht="16.25" customHeight="1" x14ac:dyDescent="0.35">
      <c r="A1" s="91" t="s">
        <v>678</v>
      </c>
      <c r="B1" s="92"/>
      <c r="C1" s="92"/>
      <c r="D1" s="92"/>
      <c r="E1" s="93"/>
    </row>
    <row r="2" spans="1:8" ht="16.25" customHeight="1" x14ac:dyDescent="0.35">
      <c r="A2" s="94" t="s">
        <v>679</v>
      </c>
      <c r="B2" s="95"/>
      <c r="C2" s="95"/>
      <c r="D2" s="95"/>
      <c r="E2" s="96"/>
    </row>
    <row r="3" spans="1:8" ht="14.4" customHeight="1" x14ac:dyDescent="0.35">
      <c r="A3" s="97" t="s">
        <v>680</v>
      </c>
      <c r="B3" s="97" t="s">
        <v>681</v>
      </c>
      <c r="C3" s="99" t="s">
        <v>682</v>
      </c>
      <c r="D3" s="99" t="s">
        <v>683</v>
      </c>
      <c r="E3" s="99" t="s">
        <v>684</v>
      </c>
    </row>
    <row r="4" spans="1:8" ht="15" customHeight="1" thickBot="1" x14ac:dyDescent="0.4">
      <c r="A4" s="98"/>
      <c r="B4" s="98"/>
      <c r="C4" s="100"/>
      <c r="D4" s="100"/>
      <c r="E4" s="100"/>
    </row>
    <row r="5" spans="1:8" ht="16" thickBot="1" x14ac:dyDescent="0.4">
      <c r="A5" s="54"/>
      <c r="B5" s="55" t="s">
        <v>685</v>
      </c>
      <c r="C5" s="56">
        <f>SUM(C6+C51+C57+C62+C192+C216+C239+C251+C286+C297)</f>
        <v>5857960000</v>
      </c>
      <c r="D5" s="56">
        <f>SUM(D6+D51+D57+D62+D192+D216+D239+D251+D286+D297)</f>
        <v>21678000.000000004</v>
      </c>
      <c r="E5" s="56">
        <f>SUM(E6+E51+E57+E62+E192+E216+E239+E251+E286+E297)</f>
        <v>5879638000</v>
      </c>
    </row>
    <row r="6" spans="1:8" ht="16" thickBot="1" x14ac:dyDescent="0.4">
      <c r="A6" s="57">
        <v>1</v>
      </c>
      <c r="B6" s="55" t="s">
        <v>686</v>
      </c>
      <c r="C6" s="56">
        <f>SUM(C7+C16+C27+C28+C29+C30+C31+C50)</f>
        <v>1395745226.76</v>
      </c>
      <c r="D6" s="56">
        <f>SUM(D7+D16+D27+D28+D29+D30+D31+D50)</f>
        <v>-18629503.48</v>
      </c>
      <c r="E6" s="56">
        <f>SUM(E7+E16+E27+E28+E29+E30+E31+E50)</f>
        <v>1377115723.28</v>
      </c>
    </row>
    <row r="7" spans="1:8" ht="16" thickBot="1" x14ac:dyDescent="0.4">
      <c r="A7" s="58">
        <v>1.1000000000000001</v>
      </c>
      <c r="B7" s="59" t="s">
        <v>687</v>
      </c>
      <c r="C7" s="60">
        <f>SUM(C8)</f>
        <v>23318765</v>
      </c>
      <c r="D7" s="60">
        <f>SUM(D8)</f>
        <v>0</v>
      </c>
      <c r="E7" s="61">
        <f>SUM(E8)</f>
        <v>23318765</v>
      </c>
    </row>
    <row r="8" spans="1:8" ht="16" thickBot="1" x14ac:dyDescent="0.4">
      <c r="A8" s="62" t="s">
        <v>688</v>
      </c>
      <c r="B8" s="63" t="s">
        <v>689</v>
      </c>
      <c r="C8" s="64">
        <f>SUM(C9:C15)</f>
        <v>23318765</v>
      </c>
      <c r="D8" s="64">
        <f>SUM(D9:D15)</f>
        <v>0</v>
      </c>
      <c r="E8" s="65">
        <f>SUM(E9:E15)</f>
        <v>23318765</v>
      </c>
    </row>
    <row r="9" spans="1:8" ht="16" thickBot="1" x14ac:dyDescent="0.4">
      <c r="A9" s="66" t="s">
        <v>690</v>
      </c>
      <c r="B9" s="67" t="s">
        <v>691</v>
      </c>
      <c r="C9" s="68">
        <v>0</v>
      </c>
      <c r="D9" s="68"/>
      <c r="E9" s="69">
        <f>C9+D9</f>
        <v>0</v>
      </c>
    </row>
    <row r="10" spans="1:8" ht="31.5" thickBot="1" x14ac:dyDescent="0.4">
      <c r="A10" s="66" t="s">
        <v>692</v>
      </c>
      <c r="B10" s="67" t="s">
        <v>693</v>
      </c>
      <c r="C10" s="68">
        <v>23318765</v>
      </c>
      <c r="D10" s="68"/>
      <c r="E10" s="69">
        <f t="shared" ref="E10:E15" si="0">C10+D10</f>
        <v>23318765</v>
      </c>
    </row>
    <row r="11" spans="1:8" ht="16" thickBot="1" x14ac:dyDescent="0.4">
      <c r="A11" s="66" t="s">
        <v>694</v>
      </c>
      <c r="B11" s="67" t="s">
        <v>695</v>
      </c>
      <c r="C11" s="68">
        <v>0</v>
      </c>
      <c r="D11" s="68"/>
      <c r="E11" s="69">
        <f t="shared" si="0"/>
        <v>0</v>
      </c>
      <c r="H11" s="70"/>
    </row>
    <row r="12" spans="1:8" ht="16" thickBot="1" x14ac:dyDescent="0.4">
      <c r="A12" s="66" t="s">
        <v>696</v>
      </c>
      <c r="B12" s="67" t="s">
        <v>697</v>
      </c>
      <c r="C12" s="68">
        <v>0</v>
      </c>
      <c r="D12" s="68"/>
      <c r="E12" s="69">
        <f t="shared" si="0"/>
        <v>0</v>
      </c>
    </row>
    <row r="13" spans="1:8" ht="16" thickBot="1" x14ac:dyDescent="0.4">
      <c r="A13" s="66" t="s">
        <v>698</v>
      </c>
      <c r="B13" s="67" t="s">
        <v>699</v>
      </c>
      <c r="C13" s="68">
        <v>0</v>
      </c>
      <c r="D13" s="68"/>
      <c r="E13" s="69">
        <f t="shared" si="0"/>
        <v>0</v>
      </c>
    </row>
    <row r="14" spans="1:8" ht="16" thickBot="1" x14ac:dyDescent="0.4">
      <c r="A14" s="66" t="s">
        <v>700</v>
      </c>
      <c r="B14" s="67" t="s">
        <v>701</v>
      </c>
      <c r="C14" s="68">
        <v>0</v>
      </c>
      <c r="D14" s="68"/>
      <c r="E14" s="69">
        <f t="shared" si="0"/>
        <v>0</v>
      </c>
    </row>
    <row r="15" spans="1:8" ht="16" thickBot="1" x14ac:dyDescent="0.4">
      <c r="A15" s="66" t="s">
        <v>702</v>
      </c>
      <c r="B15" s="67" t="s">
        <v>703</v>
      </c>
      <c r="C15" s="68">
        <v>0</v>
      </c>
      <c r="D15" s="68"/>
      <c r="E15" s="69">
        <f t="shared" si="0"/>
        <v>0</v>
      </c>
    </row>
    <row r="16" spans="1:8" ht="16" thickBot="1" x14ac:dyDescent="0.4">
      <c r="A16" s="58">
        <v>1.2</v>
      </c>
      <c r="B16" s="71" t="s">
        <v>704</v>
      </c>
      <c r="C16" s="60">
        <f>SUM(C17,C20,C23)</f>
        <v>1213379299.76</v>
      </c>
      <c r="D16" s="60">
        <f>SUM(D17,D20,D23)</f>
        <v>-18629503.48</v>
      </c>
      <c r="E16" s="61">
        <f>SUM(E17,E20,E23)</f>
        <v>1194749796.28</v>
      </c>
    </row>
    <row r="17" spans="1:5" ht="16" thickBot="1" x14ac:dyDescent="0.4">
      <c r="A17" s="62" t="s">
        <v>705</v>
      </c>
      <c r="B17" s="63" t="s">
        <v>706</v>
      </c>
      <c r="C17" s="64">
        <f>SUM(C18:C19)</f>
        <v>715200786.75999999</v>
      </c>
      <c r="D17" s="64">
        <f>SUM(D18:D19)</f>
        <v>-18629503.48</v>
      </c>
      <c r="E17" s="65">
        <f>SUM(E18:E19)</f>
        <v>696571283.27999997</v>
      </c>
    </row>
    <row r="18" spans="1:5" ht="16" thickBot="1" x14ac:dyDescent="0.4">
      <c r="A18" s="66" t="s">
        <v>707</v>
      </c>
      <c r="B18" s="67" t="s">
        <v>708</v>
      </c>
      <c r="C18" s="68">
        <v>98069968</v>
      </c>
      <c r="D18" s="68">
        <v>0</v>
      </c>
      <c r="E18" s="69">
        <f t="shared" ref="E18:E19" si="1">C18+D18</f>
        <v>98069968</v>
      </c>
    </row>
    <row r="19" spans="1:5" ht="16" thickBot="1" x14ac:dyDescent="0.4">
      <c r="A19" s="66" t="s">
        <v>709</v>
      </c>
      <c r="B19" s="67" t="s">
        <v>710</v>
      </c>
      <c r="C19" s="68">
        <v>617130818.75999999</v>
      </c>
      <c r="D19" s="68">
        <v>-18629503.48</v>
      </c>
      <c r="E19" s="69">
        <f t="shared" si="1"/>
        <v>598501315.27999997</v>
      </c>
    </row>
    <row r="20" spans="1:5" ht="16" thickBot="1" x14ac:dyDescent="0.4">
      <c r="A20" s="62" t="s">
        <v>711</v>
      </c>
      <c r="B20" s="63" t="s">
        <v>712</v>
      </c>
      <c r="C20" s="64">
        <f>SUM(C21:C22)</f>
        <v>428077820</v>
      </c>
      <c r="D20" s="64">
        <f>SUM(D21:D22)</f>
        <v>0</v>
      </c>
      <c r="E20" s="65">
        <f>SUM(E21:E22)</f>
        <v>428077820</v>
      </c>
    </row>
    <row r="21" spans="1:5" ht="16" thickBot="1" x14ac:dyDescent="0.4">
      <c r="A21" s="66" t="s">
        <v>713</v>
      </c>
      <c r="B21" s="67" t="s">
        <v>714</v>
      </c>
      <c r="C21" s="68">
        <v>425198517</v>
      </c>
      <c r="D21" s="68"/>
      <c r="E21" s="69">
        <f t="shared" ref="E21:E22" si="2">C21+D21</f>
        <v>425198517</v>
      </c>
    </row>
    <row r="22" spans="1:5" ht="16" thickBot="1" x14ac:dyDescent="0.4">
      <c r="A22" s="66" t="s">
        <v>715</v>
      </c>
      <c r="B22" s="67" t="s">
        <v>716</v>
      </c>
      <c r="C22" s="68">
        <v>2879303</v>
      </c>
      <c r="D22" s="68"/>
      <c r="E22" s="69">
        <f t="shared" si="2"/>
        <v>2879303</v>
      </c>
    </row>
    <row r="23" spans="1:5" ht="16" thickBot="1" x14ac:dyDescent="0.4">
      <c r="A23" s="62" t="s">
        <v>717</v>
      </c>
      <c r="B23" s="63" t="s">
        <v>718</v>
      </c>
      <c r="C23" s="64">
        <f>SUM(C24:C26)</f>
        <v>70100693</v>
      </c>
      <c r="D23" s="64">
        <f>SUM(D24:D26)</f>
        <v>0</v>
      </c>
      <c r="E23" s="65">
        <f>SUM(E24:E26)</f>
        <v>70100693</v>
      </c>
    </row>
    <row r="24" spans="1:5" ht="16" thickBot="1" x14ac:dyDescent="0.4">
      <c r="A24" s="66" t="s">
        <v>719</v>
      </c>
      <c r="B24" s="67" t="s">
        <v>720</v>
      </c>
      <c r="C24" s="68">
        <v>66134955</v>
      </c>
      <c r="D24" s="68"/>
      <c r="E24" s="69">
        <f t="shared" ref="E24:E26" si="3">C24+D24</f>
        <v>66134955</v>
      </c>
    </row>
    <row r="25" spans="1:5" ht="16" thickBot="1" x14ac:dyDescent="0.4">
      <c r="A25" s="66" t="s">
        <v>721</v>
      </c>
      <c r="B25" s="67" t="s">
        <v>722</v>
      </c>
      <c r="C25" s="68">
        <v>26506</v>
      </c>
      <c r="D25" s="68"/>
      <c r="E25" s="69">
        <f t="shared" si="3"/>
        <v>26506</v>
      </c>
    </row>
    <row r="26" spans="1:5" ht="16" thickBot="1" x14ac:dyDescent="0.4">
      <c r="A26" s="66" t="s">
        <v>723</v>
      </c>
      <c r="B26" s="67" t="s">
        <v>724</v>
      </c>
      <c r="C26" s="68">
        <v>3939232</v>
      </c>
      <c r="D26" s="68"/>
      <c r="E26" s="69">
        <f t="shared" si="3"/>
        <v>3939232</v>
      </c>
    </row>
    <row r="27" spans="1:5" ht="31.5" thickBot="1" x14ac:dyDescent="0.4">
      <c r="A27" s="58">
        <v>1.3</v>
      </c>
      <c r="B27" s="71" t="s">
        <v>725</v>
      </c>
      <c r="C27" s="60">
        <v>0</v>
      </c>
      <c r="D27" s="60">
        <v>0</v>
      </c>
      <c r="E27" s="61">
        <v>0</v>
      </c>
    </row>
    <row r="28" spans="1:5" ht="16" thickBot="1" x14ac:dyDescent="0.4">
      <c r="A28" s="58">
        <v>1.4</v>
      </c>
      <c r="B28" s="71" t="s">
        <v>726</v>
      </c>
      <c r="C28" s="60">
        <v>0</v>
      </c>
      <c r="D28" s="60">
        <v>0</v>
      </c>
      <c r="E28" s="61">
        <v>0</v>
      </c>
    </row>
    <row r="29" spans="1:5" ht="16" thickBot="1" x14ac:dyDescent="0.4">
      <c r="A29" s="58">
        <v>1.5</v>
      </c>
      <c r="B29" s="71" t="s">
        <v>727</v>
      </c>
      <c r="C29" s="60">
        <v>0</v>
      </c>
      <c r="D29" s="60">
        <v>0</v>
      </c>
      <c r="E29" s="61">
        <v>0</v>
      </c>
    </row>
    <row r="30" spans="1:5" ht="16" thickBot="1" x14ac:dyDescent="0.4">
      <c r="A30" s="58">
        <v>1.6</v>
      </c>
      <c r="B30" s="71" t="s">
        <v>728</v>
      </c>
      <c r="C30" s="60">
        <v>0</v>
      </c>
      <c r="D30" s="60">
        <v>0</v>
      </c>
      <c r="E30" s="61">
        <v>0</v>
      </c>
    </row>
    <row r="31" spans="1:5" ht="16" thickBot="1" x14ac:dyDescent="0.4">
      <c r="A31" s="58">
        <v>1.7</v>
      </c>
      <c r="B31" s="71" t="s">
        <v>729</v>
      </c>
      <c r="C31" s="60">
        <f>SUM(C32+C34+C36+C38+C42+C44)</f>
        <v>159047162</v>
      </c>
      <c r="D31" s="60">
        <f>SUM(D32+D34+D36+D38+D42+D44)</f>
        <v>0</v>
      </c>
      <c r="E31" s="61">
        <f>SUM(E32+E34+E36+E38+E42+E44)</f>
        <v>159047162</v>
      </c>
    </row>
    <row r="32" spans="1:5" ht="16" thickBot="1" x14ac:dyDescent="0.4">
      <c r="A32" s="62" t="s">
        <v>97</v>
      </c>
      <c r="B32" s="63" t="s">
        <v>730</v>
      </c>
      <c r="C32" s="64">
        <f>SUM(C33)</f>
        <v>37051272</v>
      </c>
      <c r="D32" s="64">
        <f>SUM(D33)</f>
        <v>0</v>
      </c>
      <c r="E32" s="65">
        <f>SUM(E33)</f>
        <v>37051272</v>
      </c>
    </row>
    <row r="33" spans="1:5" ht="16" thickBot="1" x14ac:dyDescent="0.4">
      <c r="A33" s="66" t="s">
        <v>731</v>
      </c>
      <c r="B33" s="67" t="s">
        <v>732</v>
      </c>
      <c r="C33" s="68">
        <v>37051272</v>
      </c>
      <c r="D33" s="68"/>
      <c r="E33" s="69">
        <f>C33+D33</f>
        <v>37051272</v>
      </c>
    </row>
    <row r="34" spans="1:5" ht="16" thickBot="1" x14ac:dyDescent="0.4">
      <c r="A34" s="62" t="s">
        <v>208</v>
      </c>
      <c r="B34" s="63" t="s">
        <v>733</v>
      </c>
      <c r="C34" s="64">
        <f>SUM(C35)</f>
        <v>75202574</v>
      </c>
      <c r="D34" s="64">
        <f>SUM(D35)</f>
        <v>0</v>
      </c>
      <c r="E34" s="65">
        <f>SUM(E35)</f>
        <v>75202574</v>
      </c>
    </row>
    <row r="35" spans="1:5" ht="16" thickBot="1" x14ac:dyDescent="0.4">
      <c r="A35" s="66" t="s">
        <v>734</v>
      </c>
      <c r="B35" s="67" t="s">
        <v>735</v>
      </c>
      <c r="C35" s="68">
        <v>75202574</v>
      </c>
      <c r="D35" s="68"/>
      <c r="E35" s="69">
        <f>C35+D35</f>
        <v>75202574</v>
      </c>
    </row>
    <row r="36" spans="1:5" ht="16" thickBot="1" x14ac:dyDescent="0.4">
      <c r="A36" s="62" t="s">
        <v>395</v>
      </c>
      <c r="B36" s="63" t="s">
        <v>736</v>
      </c>
      <c r="C36" s="64">
        <f>SUM(C37)</f>
        <v>0</v>
      </c>
      <c r="D36" s="64">
        <f>SUM(D37)</f>
        <v>0</v>
      </c>
      <c r="E36" s="65">
        <f>SUM(E37)</f>
        <v>0</v>
      </c>
    </row>
    <row r="37" spans="1:5" ht="16" thickBot="1" x14ac:dyDescent="0.4">
      <c r="A37" s="66" t="s">
        <v>737</v>
      </c>
      <c r="B37" s="67" t="s">
        <v>738</v>
      </c>
      <c r="C37" s="68">
        <v>0</v>
      </c>
      <c r="D37" s="68"/>
      <c r="E37" s="69">
        <f>C37+D37</f>
        <v>0</v>
      </c>
    </row>
    <row r="38" spans="1:5" ht="16" thickBot="1" x14ac:dyDescent="0.4">
      <c r="A38" s="62" t="s">
        <v>739</v>
      </c>
      <c r="B38" s="63" t="s">
        <v>740</v>
      </c>
      <c r="C38" s="64">
        <f>SUM(C39:C41)</f>
        <v>27686343</v>
      </c>
      <c r="D38" s="64">
        <f>SUM(D39:D41)</f>
        <v>0</v>
      </c>
      <c r="E38" s="65">
        <f>SUM(E39:E41)</f>
        <v>27686343</v>
      </c>
    </row>
    <row r="39" spans="1:5" ht="16" thickBot="1" x14ac:dyDescent="0.4">
      <c r="A39" s="66" t="s">
        <v>741</v>
      </c>
      <c r="B39" s="67" t="s">
        <v>742</v>
      </c>
      <c r="C39" s="68">
        <v>27686343</v>
      </c>
      <c r="D39" s="68"/>
      <c r="E39" s="69">
        <f t="shared" ref="E39:E41" si="4">C39+D39</f>
        <v>27686343</v>
      </c>
    </row>
    <row r="40" spans="1:5" ht="16" thickBot="1" x14ac:dyDescent="0.4">
      <c r="A40" s="66" t="s">
        <v>743</v>
      </c>
      <c r="B40" s="67" t="s">
        <v>744</v>
      </c>
      <c r="C40" s="68">
        <v>0</v>
      </c>
      <c r="D40" s="68"/>
      <c r="E40" s="69">
        <f t="shared" si="4"/>
        <v>0</v>
      </c>
    </row>
    <row r="41" spans="1:5" ht="16" thickBot="1" x14ac:dyDescent="0.4">
      <c r="A41" s="66" t="s">
        <v>745</v>
      </c>
      <c r="B41" s="67" t="s">
        <v>746</v>
      </c>
      <c r="C41" s="68">
        <v>0</v>
      </c>
      <c r="D41" s="68"/>
      <c r="E41" s="69">
        <f t="shared" si="4"/>
        <v>0</v>
      </c>
    </row>
    <row r="42" spans="1:5" ht="16" thickBot="1" x14ac:dyDescent="0.4">
      <c r="A42" s="62" t="s">
        <v>747</v>
      </c>
      <c r="B42" s="63" t="s">
        <v>748</v>
      </c>
      <c r="C42" s="64">
        <f>SUM(C43)</f>
        <v>19106973</v>
      </c>
      <c r="D42" s="64">
        <f>SUM(D43)</f>
        <v>0</v>
      </c>
      <c r="E42" s="65">
        <f>SUM(E43)</f>
        <v>19106973</v>
      </c>
    </row>
    <row r="43" spans="1:5" ht="16" thickBot="1" x14ac:dyDescent="0.4">
      <c r="A43" s="66" t="s">
        <v>749</v>
      </c>
      <c r="B43" s="67" t="s">
        <v>748</v>
      </c>
      <c r="C43" s="68">
        <v>19106973</v>
      </c>
      <c r="D43" s="68"/>
      <c r="E43" s="69">
        <f>C43+D43</f>
        <v>19106973</v>
      </c>
    </row>
    <row r="44" spans="1:5" ht="16" thickBot="1" x14ac:dyDescent="0.4">
      <c r="A44" s="62" t="s">
        <v>750</v>
      </c>
      <c r="B44" s="63" t="s">
        <v>751</v>
      </c>
      <c r="C44" s="64">
        <f>SUM(C45)</f>
        <v>0</v>
      </c>
      <c r="D44" s="64">
        <f>SUM(D45)</f>
        <v>0</v>
      </c>
      <c r="E44" s="65">
        <f>SUM(E45)</f>
        <v>0</v>
      </c>
    </row>
    <row r="45" spans="1:5" ht="16" thickBot="1" x14ac:dyDescent="0.4">
      <c r="A45" s="66" t="s">
        <v>752</v>
      </c>
      <c r="B45" s="67" t="s">
        <v>753</v>
      </c>
      <c r="C45" s="68">
        <v>0</v>
      </c>
      <c r="D45" s="68"/>
      <c r="E45" s="69">
        <f>C45+D45</f>
        <v>0</v>
      </c>
    </row>
    <row r="46" spans="1:5" ht="16" thickBot="1" x14ac:dyDescent="0.4">
      <c r="A46" s="58">
        <v>1.8</v>
      </c>
      <c r="B46" s="71" t="s">
        <v>754</v>
      </c>
      <c r="C46" s="60">
        <f>SUM(C47)</f>
        <v>0</v>
      </c>
      <c r="D46" s="60">
        <f>SUM(D47)</f>
        <v>0</v>
      </c>
      <c r="E46" s="61">
        <f>SUM(E47)</f>
        <v>0</v>
      </c>
    </row>
    <row r="47" spans="1:5" ht="16" thickBot="1" x14ac:dyDescent="0.4">
      <c r="A47" s="58" t="s">
        <v>755</v>
      </c>
      <c r="B47" s="71" t="s">
        <v>756</v>
      </c>
      <c r="C47" s="60">
        <f>SUM(C48:C49)</f>
        <v>0</v>
      </c>
      <c r="D47" s="60">
        <f>SUM(D48:D49)</f>
        <v>0</v>
      </c>
      <c r="E47" s="61">
        <f>SUM(E48:E49)</f>
        <v>0</v>
      </c>
    </row>
    <row r="48" spans="1:5" ht="16" thickBot="1" x14ac:dyDescent="0.4">
      <c r="A48" s="66" t="s">
        <v>757</v>
      </c>
      <c r="B48" s="67" t="s">
        <v>756</v>
      </c>
      <c r="C48" s="68">
        <v>0</v>
      </c>
      <c r="D48" s="68"/>
      <c r="E48" s="69">
        <f t="shared" ref="E48:E49" si="5">C48+D48</f>
        <v>0</v>
      </c>
    </row>
    <row r="49" spans="1:5" ht="16" thickBot="1" x14ac:dyDescent="0.4">
      <c r="A49" s="66" t="s">
        <v>758</v>
      </c>
      <c r="B49" s="67" t="s">
        <v>759</v>
      </c>
      <c r="C49" s="68">
        <v>0</v>
      </c>
      <c r="D49" s="68"/>
      <c r="E49" s="69">
        <f t="shared" si="5"/>
        <v>0</v>
      </c>
    </row>
    <row r="50" spans="1:5" ht="47" thickBot="1" x14ac:dyDescent="0.4">
      <c r="A50" s="58">
        <v>1.9</v>
      </c>
      <c r="B50" s="71" t="s">
        <v>760</v>
      </c>
      <c r="C50" s="60">
        <v>0</v>
      </c>
      <c r="D50" s="60">
        <v>0</v>
      </c>
      <c r="E50" s="61">
        <v>0</v>
      </c>
    </row>
    <row r="51" spans="1:5" ht="16" thickBot="1" x14ac:dyDescent="0.4">
      <c r="A51" s="72">
        <v>2</v>
      </c>
      <c r="B51" s="73" t="s">
        <v>761</v>
      </c>
      <c r="C51" s="74">
        <f>SUM(C52+C53+C54+C55+C56)</f>
        <v>0</v>
      </c>
      <c r="D51" s="74">
        <f>SUM(D52+D53+D54+D55+D56)</f>
        <v>0</v>
      </c>
      <c r="E51" s="75">
        <f>SUM(E52+E53+E54+E55+E56)</f>
        <v>0</v>
      </c>
    </row>
    <row r="52" spans="1:5" ht="16" thickBot="1" x14ac:dyDescent="0.4">
      <c r="A52" s="58">
        <v>2.1</v>
      </c>
      <c r="B52" s="71" t="s">
        <v>762</v>
      </c>
      <c r="C52" s="60">
        <v>0</v>
      </c>
      <c r="D52" s="60">
        <v>0</v>
      </c>
      <c r="E52" s="61">
        <v>0</v>
      </c>
    </row>
    <row r="53" spans="1:5" ht="16" thickBot="1" x14ac:dyDescent="0.4">
      <c r="A53" s="58">
        <v>2.2000000000000002</v>
      </c>
      <c r="B53" s="71" t="s">
        <v>763</v>
      </c>
      <c r="C53" s="60">
        <v>0</v>
      </c>
      <c r="D53" s="60">
        <v>0</v>
      </c>
      <c r="E53" s="61">
        <v>0</v>
      </c>
    </row>
    <row r="54" spans="1:5" ht="16" thickBot="1" x14ac:dyDescent="0.4">
      <c r="A54" s="58">
        <v>2.2999999999999998</v>
      </c>
      <c r="B54" s="71" t="s">
        <v>764</v>
      </c>
      <c r="C54" s="60">
        <v>0</v>
      </c>
      <c r="D54" s="60">
        <v>0</v>
      </c>
      <c r="E54" s="61">
        <v>0</v>
      </c>
    </row>
    <row r="55" spans="1:5" ht="16" thickBot="1" x14ac:dyDescent="0.4">
      <c r="A55" s="58">
        <v>2.4</v>
      </c>
      <c r="B55" s="71" t="s">
        <v>765</v>
      </c>
      <c r="C55" s="60">
        <v>0</v>
      </c>
      <c r="D55" s="60">
        <v>0</v>
      </c>
      <c r="E55" s="61">
        <v>0</v>
      </c>
    </row>
    <row r="56" spans="1:5" ht="16" thickBot="1" x14ac:dyDescent="0.4">
      <c r="A56" s="58">
        <v>2.5</v>
      </c>
      <c r="B56" s="71" t="s">
        <v>766</v>
      </c>
      <c r="C56" s="60">
        <v>0</v>
      </c>
      <c r="D56" s="60">
        <v>0</v>
      </c>
      <c r="E56" s="61">
        <v>0</v>
      </c>
    </row>
    <row r="57" spans="1:5" ht="16" thickBot="1" x14ac:dyDescent="0.4">
      <c r="A57" s="72">
        <v>3</v>
      </c>
      <c r="B57" s="73" t="s">
        <v>767</v>
      </c>
      <c r="C57" s="74">
        <f>SUM(C58+C61)</f>
        <v>0</v>
      </c>
      <c r="D57" s="74">
        <f>SUM(D58+D61)</f>
        <v>0</v>
      </c>
      <c r="E57" s="75">
        <f>SUM(E58+E61)</f>
        <v>0</v>
      </c>
    </row>
    <row r="58" spans="1:5" ht="16" thickBot="1" x14ac:dyDescent="0.4">
      <c r="A58" s="58">
        <v>3.1</v>
      </c>
      <c r="B58" s="71" t="s">
        <v>768</v>
      </c>
      <c r="C58" s="60">
        <f t="shared" ref="C58:E59" si="6">SUM(C59)</f>
        <v>0</v>
      </c>
      <c r="D58" s="60">
        <f t="shared" si="6"/>
        <v>0</v>
      </c>
      <c r="E58" s="61">
        <f t="shared" si="6"/>
        <v>0</v>
      </c>
    </row>
    <row r="59" spans="1:5" ht="16" thickBot="1" x14ac:dyDescent="0.4">
      <c r="A59" s="62" t="s">
        <v>528</v>
      </c>
      <c r="B59" s="63" t="s">
        <v>769</v>
      </c>
      <c r="C59" s="64">
        <f t="shared" si="6"/>
        <v>0</v>
      </c>
      <c r="D59" s="64">
        <f t="shared" si="6"/>
        <v>0</v>
      </c>
      <c r="E59" s="65">
        <f t="shared" si="6"/>
        <v>0</v>
      </c>
    </row>
    <row r="60" spans="1:5" ht="16" thickBot="1" x14ac:dyDescent="0.4">
      <c r="A60" s="66" t="s">
        <v>770</v>
      </c>
      <c r="B60" s="67" t="s">
        <v>771</v>
      </c>
      <c r="C60" s="68">
        <v>0</v>
      </c>
      <c r="D60" s="68"/>
      <c r="E60" s="69">
        <f>C60+D60</f>
        <v>0</v>
      </c>
    </row>
    <row r="61" spans="1:5" ht="47" thickBot="1" x14ac:dyDescent="0.4">
      <c r="A61" s="58">
        <v>3.9</v>
      </c>
      <c r="B61" s="71" t="s">
        <v>772</v>
      </c>
      <c r="C61" s="60">
        <v>0</v>
      </c>
      <c r="D61" s="60">
        <v>0</v>
      </c>
      <c r="E61" s="61">
        <v>0</v>
      </c>
    </row>
    <row r="62" spans="1:5" ht="16" thickBot="1" x14ac:dyDescent="0.4">
      <c r="A62" s="72">
        <v>4</v>
      </c>
      <c r="B62" s="73" t="s">
        <v>773</v>
      </c>
      <c r="C62" s="74">
        <f>SUM(C63+C83+C167+C174+C189)</f>
        <v>1097127242.74</v>
      </c>
      <c r="D62" s="74">
        <f>SUM(D63+D83+D167+D174+D189)</f>
        <v>0</v>
      </c>
      <c r="E62" s="75">
        <f>SUM(E63+E83+E167+E174+E189)</f>
        <v>1097127242.74</v>
      </c>
    </row>
    <row r="63" spans="1:5" ht="31.5" thickBot="1" x14ac:dyDescent="0.4">
      <c r="A63" s="58">
        <v>4.0999999999999996</v>
      </c>
      <c r="B63" s="71" t="s">
        <v>774</v>
      </c>
      <c r="C63" s="60">
        <f>SUM(C64+C70+C72+C77)</f>
        <v>28540752</v>
      </c>
      <c r="D63" s="60">
        <f>SUM(D64+D70+D72+D77)</f>
        <v>0</v>
      </c>
      <c r="E63" s="61">
        <f>SUM(E64+E70+E72+E77)</f>
        <v>28540752</v>
      </c>
    </row>
    <row r="64" spans="1:5" ht="16" thickBot="1" x14ac:dyDescent="0.4">
      <c r="A64" s="62" t="s">
        <v>775</v>
      </c>
      <c r="B64" s="63" t="s">
        <v>776</v>
      </c>
      <c r="C64" s="64">
        <f>SUM(C65:C69)</f>
        <v>23074682</v>
      </c>
      <c r="D64" s="64">
        <f>SUM(D65:D69)</f>
        <v>0</v>
      </c>
      <c r="E64" s="65">
        <f>SUM(E65:E69)</f>
        <v>23074682</v>
      </c>
    </row>
    <row r="65" spans="1:5" ht="16" thickBot="1" x14ac:dyDescent="0.4">
      <c r="A65" s="66" t="s">
        <v>777</v>
      </c>
      <c r="B65" s="67" t="s">
        <v>778</v>
      </c>
      <c r="C65" s="68">
        <v>86009</v>
      </c>
      <c r="D65" s="68"/>
      <c r="E65" s="69">
        <f t="shared" ref="E65:E69" si="7">C65+D65</f>
        <v>86009</v>
      </c>
    </row>
    <row r="66" spans="1:5" ht="16" thickBot="1" x14ac:dyDescent="0.4">
      <c r="A66" s="66" t="s">
        <v>779</v>
      </c>
      <c r="B66" s="67" t="s">
        <v>780</v>
      </c>
      <c r="C66" s="68">
        <v>5405422</v>
      </c>
      <c r="D66" s="68"/>
      <c r="E66" s="69">
        <f t="shared" si="7"/>
        <v>5405422</v>
      </c>
    </row>
    <row r="67" spans="1:5" ht="16" thickBot="1" x14ac:dyDescent="0.4">
      <c r="A67" s="66" t="s">
        <v>781</v>
      </c>
      <c r="B67" s="67" t="s">
        <v>782</v>
      </c>
      <c r="C67" s="68">
        <v>17335274</v>
      </c>
      <c r="D67" s="68"/>
      <c r="E67" s="69">
        <f t="shared" si="7"/>
        <v>17335274</v>
      </c>
    </row>
    <row r="68" spans="1:5" ht="16" thickBot="1" x14ac:dyDescent="0.4">
      <c r="A68" s="66" t="s">
        <v>783</v>
      </c>
      <c r="B68" s="67" t="s">
        <v>784</v>
      </c>
      <c r="C68" s="68">
        <v>190652</v>
      </c>
      <c r="D68" s="68"/>
      <c r="E68" s="69">
        <f t="shared" si="7"/>
        <v>190652</v>
      </c>
    </row>
    <row r="69" spans="1:5" ht="16" thickBot="1" x14ac:dyDescent="0.4">
      <c r="A69" s="66" t="s">
        <v>785</v>
      </c>
      <c r="B69" s="67" t="s">
        <v>786</v>
      </c>
      <c r="C69" s="68">
        <v>57325</v>
      </c>
      <c r="D69" s="68"/>
      <c r="E69" s="69">
        <f t="shared" si="7"/>
        <v>57325</v>
      </c>
    </row>
    <row r="70" spans="1:5" ht="16" thickBot="1" x14ac:dyDescent="0.4">
      <c r="A70" s="62" t="s">
        <v>787</v>
      </c>
      <c r="B70" s="63" t="s">
        <v>788</v>
      </c>
      <c r="C70" s="64">
        <f>SUM(C71)</f>
        <v>2775205</v>
      </c>
      <c r="D70" s="64">
        <f>SUM(D71)</f>
        <v>0</v>
      </c>
      <c r="E70" s="65">
        <f>SUM(E71)</f>
        <v>2775205</v>
      </c>
    </row>
    <row r="71" spans="1:5" ht="16" thickBot="1" x14ac:dyDescent="0.4">
      <c r="A71" s="66" t="s">
        <v>789</v>
      </c>
      <c r="B71" s="67" t="s">
        <v>790</v>
      </c>
      <c r="C71" s="68">
        <v>2775205</v>
      </c>
      <c r="D71" s="68"/>
      <c r="E71" s="69">
        <f>C71+D71</f>
        <v>2775205</v>
      </c>
    </row>
    <row r="72" spans="1:5" ht="16" thickBot="1" x14ac:dyDescent="0.4">
      <c r="A72" s="62" t="s">
        <v>791</v>
      </c>
      <c r="B72" s="63" t="s">
        <v>792</v>
      </c>
      <c r="C72" s="64">
        <f>SUM(C73:C76)</f>
        <v>2096585</v>
      </c>
      <c r="D72" s="64">
        <f>SUM(D73:D76)</f>
        <v>0</v>
      </c>
      <c r="E72" s="65">
        <f>SUM(E73:E76)</f>
        <v>2096585</v>
      </c>
    </row>
    <row r="73" spans="1:5" ht="16" thickBot="1" x14ac:dyDescent="0.4">
      <c r="A73" s="66" t="s">
        <v>793</v>
      </c>
      <c r="B73" s="67" t="s">
        <v>794</v>
      </c>
      <c r="C73" s="68">
        <v>588951</v>
      </c>
      <c r="D73" s="68"/>
      <c r="E73" s="69">
        <f t="shared" ref="E73:E76" si="8">C73+D73</f>
        <v>588951</v>
      </c>
    </row>
    <row r="74" spans="1:5" ht="16" thickBot="1" x14ac:dyDescent="0.4">
      <c r="A74" s="66" t="s">
        <v>795</v>
      </c>
      <c r="B74" s="76" t="s">
        <v>796</v>
      </c>
      <c r="C74" s="68">
        <v>1422608</v>
      </c>
      <c r="D74" s="68"/>
      <c r="E74" s="69">
        <f t="shared" si="8"/>
        <v>1422608</v>
      </c>
    </row>
    <row r="75" spans="1:5" ht="16" thickBot="1" x14ac:dyDescent="0.4">
      <c r="A75" s="66" t="s">
        <v>797</v>
      </c>
      <c r="B75" s="67" t="s">
        <v>798</v>
      </c>
      <c r="C75" s="68">
        <v>0</v>
      </c>
      <c r="D75" s="68"/>
      <c r="E75" s="69">
        <f t="shared" si="8"/>
        <v>0</v>
      </c>
    </row>
    <row r="76" spans="1:5" ht="16" thickBot="1" x14ac:dyDescent="0.4">
      <c r="A76" s="66" t="s">
        <v>799</v>
      </c>
      <c r="B76" s="67" t="s">
        <v>800</v>
      </c>
      <c r="C76" s="68">
        <v>85026</v>
      </c>
      <c r="D76" s="68"/>
      <c r="E76" s="69">
        <f t="shared" si="8"/>
        <v>85026</v>
      </c>
    </row>
    <row r="77" spans="1:5" ht="31.5" thickBot="1" x14ac:dyDescent="0.4">
      <c r="A77" s="62" t="s">
        <v>801</v>
      </c>
      <c r="B77" s="63" t="s">
        <v>802</v>
      </c>
      <c r="C77" s="64">
        <f>SUM(C78:C82)</f>
        <v>594280</v>
      </c>
      <c r="D77" s="64">
        <f>SUM(D78:D82)</f>
        <v>0</v>
      </c>
      <c r="E77" s="65">
        <f>SUM(E78:E82)</f>
        <v>594280</v>
      </c>
    </row>
    <row r="78" spans="1:5" ht="16" thickBot="1" x14ac:dyDescent="0.4">
      <c r="A78" s="66" t="s">
        <v>803</v>
      </c>
      <c r="B78" s="67" t="s">
        <v>804</v>
      </c>
      <c r="C78" s="68">
        <v>594280</v>
      </c>
      <c r="D78" s="68"/>
      <c r="E78" s="69">
        <f t="shared" ref="E78:E82" si="9">C78+D78</f>
        <v>594280</v>
      </c>
    </row>
    <row r="79" spans="1:5" ht="16" thickBot="1" x14ac:dyDescent="0.4">
      <c r="A79" s="66" t="s">
        <v>805</v>
      </c>
      <c r="B79" s="67" t="s">
        <v>806</v>
      </c>
      <c r="C79" s="68">
        <v>0</v>
      </c>
      <c r="D79" s="68"/>
      <c r="E79" s="69">
        <f t="shared" si="9"/>
        <v>0</v>
      </c>
    </row>
    <row r="80" spans="1:5" ht="16" thickBot="1" x14ac:dyDescent="0.4">
      <c r="A80" s="66" t="s">
        <v>807</v>
      </c>
      <c r="B80" s="67" t="s">
        <v>808</v>
      </c>
      <c r="C80" s="68">
        <v>0</v>
      </c>
      <c r="D80" s="68"/>
      <c r="E80" s="69">
        <f t="shared" si="9"/>
        <v>0</v>
      </c>
    </row>
    <row r="81" spans="1:5" ht="16" thickBot="1" x14ac:dyDescent="0.4">
      <c r="A81" s="66" t="s">
        <v>809</v>
      </c>
      <c r="B81" s="67" t="s">
        <v>810</v>
      </c>
      <c r="C81" s="68">
        <v>0</v>
      </c>
      <c r="D81" s="68"/>
      <c r="E81" s="69">
        <f t="shared" si="9"/>
        <v>0</v>
      </c>
    </row>
    <row r="82" spans="1:5" ht="16" thickBot="1" x14ac:dyDescent="0.4">
      <c r="A82" s="66" t="s">
        <v>811</v>
      </c>
      <c r="B82" s="67" t="s">
        <v>812</v>
      </c>
      <c r="C82" s="68">
        <v>0</v>
      </c>
      <c r="D82" s="68"/>
      <c r="E82" s="69">
        <f t="shared" si="9"/>
        <v>0</v>
      </c>
    </row>
    <row r="83" spans="1:5" ht="16" thickBot="1" x14ac:dyDescent="0.4">
      <c r="A83" s="58">
        <v>4.3</v>
      </c>
      <c r="B83" s="71" t="s">
        <v>813</v>
      </c>
      <c r="C83" s="60">
        <f>SUM(C84+C89+C93+C101+C106+C112+C116+C120+C125+C132+C142+C151+C155+C160)</f>
        <v>945075060.74000001</v>
      </c>
      <c r="D83" s="60">
        <f>SUM(D84+D89+D93+D101+D106+D112+D116+D120+D125+D132+D142+D151+D155+D160)</f>
        <v>0</v>
      </c>
      <c r="E83" s="61">
        <f>SUM(E84+E89+E93+E101+E106+E112+E116+E120+E125+E132+E142+E151+E155+E160)</f>
        <v>945075060.74000001</v>
      </c>
    </row>
    <row r="84" spans="1:5" ht="16" thickBot="1" x14ac:dyDescent="0.4">
      <c r="A84" s="62" t="s">
        <v>814</v>
      </c>
      <c r="B84" s="63" t="s">
        <v>815</v>
      </c>
      <c r="C84" s="64">
        <f>SUM(C85:C88)</f>
        <v>66157894.039999999</v>
      </c>
      <c r="D84" s="64">
        <f>SUM(D85:D88)</f>
        <v>0</v>
      </c>
      <c r="E84" s="65">
        <f>SUM(E85:E88)</f>
        <v>66157894.039999999</v>
      </c>
    </row>
    <row r="85" spans="1:5" ht="16" thickBot="1" x14ac:dyDescent="0.4">
      <c r="A85" s="66" t="s">
        <v>816</v>
      </c>
      <c r="B85" s="67" t="s">
        <v>817</v>
      </c>
      <c r="C85" s="68">
        <v>40397132.039999999</v>
      </c>
      <c r="D85" s="68"/>
      <c r="E85" s="69">
        <f t="shared" ref="E85:E88" si="10">C85+D85</f>
        <v>40397132.039999999</v>
      </c>
    </row>
    <row r="86" spans="1:5" ht="16" thickBot="1" x14ac:dyDescent="0.4">
      <c r="A86" s="66" t="s">
        <v>818</v>
      </c>
      <c r="B86" s="67" t="s">
        <v>819</v>
      </c>
      <c r="C86" s="68">
        <v>12355195</v>
      </c>
      <c r="D86" s="68"/>
      <c r="E86" s="69">
        <f t="shared" si="10"/>
        <v>12355195</v>
      </c>
    </row>
    <row r="87" spans="1:5" ht="31.5" thickBot="1" x14ac:dyDescent="0.4">
      <c r="A87" s="66" t="s">
        <v>820</v>
      </c>
      <c r="B87" s="67" t="s">
        <v>821</v>
      </c>
      <c r="C87" s="68">
        <v>5460114</v>
      </c>
      <c r="D87" s="68"/>
      <c r="E87" s="69">
        <f t="shared" si="10"/>
        <v>5460114</v>
      </c>
    </row>
    <row r="88" spans="1:5" ht="16" thickBot="1" x14ac:dyDescent="0.4">
      <c r="A88" s="66" t="s">
        <v>822</v>
      </c>
      <c r="B88" s="67" t="s">
        <v>823</v>
      </c>
      <c r="C88" s="68">
        <v>7945453</v>
      </c>
      <c r="D88" s="68"/>
      <c r="E88" s="69">
        <f t="shared" si="10"/>
        <v>7945453</v>
      </c>
    </row>
    <row r="89" spans="1:5" ht="16" thickBot="1" x14ac:dyDescent="0.4">
      <c r="A89" s="62" t="s">
        <v>824</v>
      </c>
      <c r="B89" s="63" t="s">
        <v>825</v>
      </c>
      <c r="C89" s="64">
        <f>SUM(C90:C92)</f>
        <v>41944017.019999996</v>
      </c>
      <c r="D89" s="64">
        <f>SUM(D90:D92)</f>
        <v>0</v>
      </c>
      <c r="E89" s="65">
        <f>SUM(E90:E92)</f>
        <v>41944017.019999996</v>
      </c>
    </row>
    <row r="90" spans="1:5" ht="16" thickBot="1" x14ac:dyDescent="0.4">
      <c r="A90" s="66" t="s">
        <v>826</v>
      </c>
      <c r="B90" s="67" t="s">
        <v>827</v>
      </c>
      <c r="C90" s="68">
        <v>34325340</v>
      </c>
      <c r="D90" s="68"/>
      <c r="E90" s="69">
        <f t="shared" ref="E90:E92" si="11">C90+D90</f>
        <v>34325340</v>
      </c>
    </row>
    <row r="91" spans="1:5" ht="16" thickBot="1" x14ac:dyDescent="0.4">
      <c r="A91" s="66" t="s">
        <v>828</v>
      </c>
      <c r="B91" s="67" t="s">
        <v>829</v>
      </c>
      <c r="C91" s="68">
        <v>7618677.0199999996</v>
      </c>
      <c r="D91" s="68"/>
      <c r="E91" s="69">
        <f t="shared" si="11"/>
        <v>7618677.0199999996</v>
      </c>
    </row>
    <row r="92" spans="1:5" ht="16" thickBot="1" x14ac:dyDescent="0.4">
      <c r="A92" s="66" t="s">
        <v>830</v>
      </c>
      <c r="B92" s="67" t="s">
        <v>831</v>
      </c>
      <c r="C92" s="68">
        <v>0</v>
      </c>
      <c r="D92" s="68"/>
      <c r="E92" s="69">
        <f t="shared" si="11"/>
        <v>0</v>
      </c>
    </row>
    <row r="93" spans="1:5" ht="31.5" thickBot="1" x14ac:dyDescent="0.4">
      <c r="A93" s="62" t="s">
        <v>832</v>
      </c>
      <c r="B93" s="63" t="s">
        <v>833</v>
      </c>
      <c r="C93" s="64">
        <f>SUM(C94:C100)</f>
        <v>142463853</v>
      </c>
      <c r="D93" s="64">
        <f>SUM(D94:D100)</f>
        <v>0</v>
      </c>
      <c r="E93" s="65">
        <f>SUM(E94:E100)</f>
        <v>142463853</v>
      </c>
    </row>
    <row r="94" spans="1:5" ht="16" thickBot="1" x14ac:dyDescent="0.4">
      <c r="A94" s="66" t="s">
        <v>834</v>
      </c>
      <c r="B94" s="67" t="s">
        <v>835</v>
      </c>
      <c r="C94" s="68">
        <v>108234411</v>
      </c>
      <c r="D94" s="68"/>
      <c r="E94" s="69">
        <f t="shared" ref="E94:E100" si="12">C94+D94</f>
        <v>108234411</v>
      </c>
    </row>
    <row r="95" spans="1:5" ht="16" thickBot="1" x14ac:dyDescent="0.4">
      <c r="A95" s="66" t="s">
        <v>836</v>
      </c>
      <c r="B95" s="67" t="s">
        <v>837</v>
      </c>
      <c r="C95" s="68">
        <v>1329963</v>
      </c>
      <c r="D95" s="68"/>
      <c r="E95" s="69">
        <f t="shared" si="12"/>
        <v>1329963</v>
      </c>
    </row>
    <row r="96" spans="1:5" ht="16" thickBot="1" x14ac:dyDescent="0.4">
      <c r="A96" s="66" t="s">
        <v>838</v>
      </c>
      <c r="B96" s="67" t="s">
        <v>839</v>
      </c>
      <c r="C96" s="68">
        <v>229412</v>
      </c>
      <c r="D96" s="68"/>
      <c r="E96" s="69">
        <f>C96+D96</f>
        <v>229412</v>
      </c>
    </row>
    <row r="97" spans="1:5" ht="16" thickBot="1" x14ac:dyDescent="0.4">
      <c r="A97" s="66" t="s">
        <v>840</v>
      </c>
      <c r="B97" s="67" t="s">
        <v>841</v>
      </c>
      <c r="C97" s="68">
        <v>0</v>
      </c>
      <c r="D97" s="68"/>
      <c r="E97" s="69">
        <f t="shared" si="12"/>
        <v>0</v>
      </c>
    </row>
    <row r="98" spans="1:5" ht="16" thickBot="1" x14ac:dyDescent="0.4">
      <c r="A98" s="66" t="s">
        <v>842</v>
      </c>
      <c r="B98" s="67" t="s">
        <v>843</v>
      </c>
      <c r="C98" s="68">
        <v>0</v>
      </c>
      <c r="D98" s="68"/>
      <c r="E98" s="69">
        <f t="shared" si="12"/>
        <v>0</v>
      </c>
    </row>
    <row r="99" spans="1:5" ht="16" thickBot="1" x14ac:dyDescent="0.4">
      <c r="A99" s="66" t="s">
        <v>844</v>
      </c>
      <c r="B99" s="67" t="s">
        <v>845</v>
      </c>
      <c r="C99" s="68">
        <v>10261505</v>
      </c>
      <c r="D99" s="68"/>
      <c r="E99" s="69">
        <f t="shared" si="12"/>
        <v>10261505</v>
      </c>
    </row>
    <row r="100" spans="1:5" ht="16" thickBot="1" x14ac:dyDescent="0.4">
      <c r="A100" s="66" t="s">
        <v>846</v>
      </c>
      <c r="B100" s="67" t="s">
        <v>847</v>
      </c>
      <c r="C100" s="68">
        <v>22408562</v>
      </c>
      <c r="D100" s="68"/>
      <c r="E100" s="69">
        <f t="shared" si="12"/>
        <v>22408562</v>
      </c>
    </row>
    <row r="101" spans="1:5" ht="16" thickBot="1" x14ac:dyDescent="0.4">
      <c r="A101" s="62" t="s">
        <v>848</v>
      </c>
      <c r="B101" s="63" t="s">
        <v>849</v>
      </c>
      <c r="C101" s="64">
        <f>SUM(C102:C105)</f>
        <v>1329301</v>
      </c>
      <c r="D101" s="64">
        <f>SUM(D102:D105)</f>
        <v>0</v>
      </c>
      <c r="E101" s="65">
        <f>SUM(E102:E105)</f>
        <v>1329301</v>
      </c>
    </row>
    <row r="102" spans="1:5" ht="16" thickBot="1" x14ac:dyDescent="0.4">
      <c r="A102" s="66" t="s">
        <v>850</v>
      </c>
      <c r="B102" s="67" t="s">
        <v>851</v>
      </c>
      <c r="C102" s="68">
        <v>1039562</v>
      </c>
      <c r="D102" s="68"/>
      <c r="E102" s="69">
        <f t="shared" ref="E102:E105" si="13">C102+D102</f>
        <v>1039562</v>
      </c>
    </row>
    <row r="103" spans="1:5" ht="16" thickBot="1" x14ac:dyDescent="0.4">
      <c r="A103" s="66" t="s">
        <v>852</v>
      </c>
      <c r="B103" s="67" t="s">
        <v>853</v>
      </c>
      <c r="C103" s="68">
        <v>289739</v>
      </c>
      <c r="D103" s="68"/>
      <c r="E103" s="69">
        <f t="shared" si="13"/>
        <v>289739</v>
      </c>
    </row>
    <row r="104" spans="1:5" ht="16" thickBot="1" x14ac:dyDescent="0.4">
      <c r="A104" s="66" t="s">
        <v>854</v>
      </c>
      <c r="B104" s="67" t="s">
        <v>855</v>
      </c>
      <c r="C104" s="68">
        <v>0</v>
      </c>
      <c r="D104" s="68"/>
      <c r="E104" s="69">
        <f t="shared" si="13"/>
        <v>0</v>
      </c>
    </row>
    <row r="105" spans="1:5" ht="16" thickBot="1" x14ac:dyDescent="0.4">
      <c r="A105" s="66" t="s">
        <v>856</v>
      </c>
      <c r="B105" s="67" t="s">
        <v>857</v>
      </c>
      <c r="C105" s="68">
        <v>0</v>
      </c>
      <c r="D105" s="68"/>
      <c r="E105" s="69">
        <f t="shared" si="13"/>
        <v>0</v>
      </c>
    </row>
    <row r="106" spans="1:5" ht="16" thickBot="1" x14ac:dyDescent="0.4">
      <c r="A106" s="62" t="s">
        <v>858</v>
      </c>
      <c r="B106" s="63" t="s">
        <v>859</v>
      </c>
      <c r="C106" s="64">
        <f>SUM(C107:C111)</f>
        <v>81806363</v>
      </c>
      <c r="D106" s="64">
        <f>SUM(D107:D111)</f>
        <v>0</v>
      </c>
      <c r="E106" s="65">
        <f>SUM(E107:E111)</f>
        <v>81806363</v>
      </c>
    </row>
    <row r="107" spans="1:5" ht="16" thickBot="1" x14ac:dyDescent="0.4">
      <c r="A107" s="66" t="s">
        <v>860</v>
      </c>
      <c r="B107" s="67" t="s">
        <v>861</v>
      </c>
      <c r="C107" s="68">
        <v>2262963</v>
      </c>
      <c r="D107" s="68"/>
      <c r="E107" s="69">
        <f t="shared" ref="E107:E111" si="14">C107+D107</f>
        <v>2262963</v>
      </c>
    </row>
    <row r="108" spans="1:5" ht="16" thickBot="1" x14ac:dyDescent="0.4">
      <c r="A108" s="66" t="s">
        <v>862</v>
      </c>
      <c r="B108" s="67" t="s">
        <v>863</v>
      </c>
      <c r="C108" s="68">
        <v>74591235</v>
      </c>
      <c r="D108" s="68"/>
      <c r="E108" s="69">
        <f t="shared" si="14"/>
        <v>74591235</v>
      </c>
    </row>
    <row r="109" spans="1:5" ht="16" thickBot="1" x14ac:dyDescent="0.4">
      <c r="A109" s="66" t="s">
        <v>864</v>
      </c>
      <c r="B109" s="67" t="s">
        <v>865</v>
      </c>
      <c r="C109" s="68">
        <v>0</v>
      </c>
      <c r="D109" s="68"/>
      <c r="E109" s="69">
        <f t="shared" si="14"/>
        <v>0</v>
      </c>
    </row>
    <row r="110" spans="1:5" ht="16" thickBot="1" x14ac:dyDescent="0.4">
      <c r="A110" s="66" t="s">
        <v>866</v>
      </c>
      <c r="B110" s="67" t="s">
        <v>867</v>
      </c>
      <c r="C110" s="68">
        <v>3648246</v>
      </c>
      <c r="D110" s="68"/>
      <c r="E110" s="69">
        <f t="shared" si="14"/>
        <v>3648246</v>
      </c>
    </row>
    <row r="111" spans="1:5" ht="16" thickBot="1" x14ac:dyDescent="0.4">
      <c r="A111" s="66" t="s">
        <v>868</v>
      </c>
      <c r="B111" s="67" t="s">
        <v>869</v>
      </c>
      <c r="C111" s="68">
        <v>1303919</v>
      </c>
      <c r="D111" s="68"/>
      <c r="E111" s="69">
        <f t="shared" si="14"/>
        <v>1303919</v>
      </c>
    </row>
    <row r="112" spans="1:5" ht="16" thickBot="1" x14ac:dyDescent="0.4">
      <c r="A112" s="62" t="s">
        <v>870</v>
      </c>
      <c r="B112" s="63" t="s">
        <v>871</v>
      </c>
      <c r="C112" s="64">
        <f>SUM(C113:C115)</f>
        <v>38839</v>
      </c>
      <c r="D112" s="64">
        <f>SUM(D113:D115)</f>
        <v>0</v>
      </c>
      <c r="E112" s="65">
        <f>SUM(E113:E115)</f>
        <v>38839</v>
      </c>
    </row>
    <row r="113" spans="1:5" ht="16" thickBot="1" x14ac:dyDescent="0.4">
      <c r="A113" s="66" t="s">
        <v>872</v>
      </c>
      <c r="B113" s="67" t="s">
        <v>873</v>
      </c>
      <c r="C113" s="68">
        <v>0</v>
      </c>
      <c r="D113" s="68"/>
      <c r="E113" s="69">
        <f t="shared" ref="E113:E115" si="15">C113+D113</f>
        <v>0</v>
      </c>
    </row>
    <row r="114" spans="1:5" ht="16" thickBot="1" x14ac:dyDescent="0.4">
      <c r="A114" s="66" t="s">
        <v>874</v>
      </c>
      <c r="B114" s="67" t="s">
        <v>875</v>
      </c>
      <c r="C114" s="68">
        <v>38839</v>
      </c>
      <c r="D114" s="68"/>
      <c r="E114" s="69">
        <f t="shared" si="15"/>
        <v>38839</v>
      </c>
    </row>
    <row r="115" spans="1:5" ht="16" thickBot="1" x14ac:dyDescent="0.4">
      <c r="A115" s="66" t="s">
        <v>876</v>
      </c>
      <c r="B115" s="67" t="s">
        <v>877</v>
      </c>
      <c r="C115" s="68">
        <v>0</v>
      </c>
      <c r="D115" s="68"/>
      <c r="E115" s="69">
        <f t="shared" si="15"/>
        <v>0</v>
      </c>
    </row>
    <row r="116" spans="1:5" ht="16" thickBot="1" x14ac:dyDescent="0.4">
      <c r="A116" s="62" t="s">
        <v>878</v>
      </c>
      <c r="B116" s="63" t="s">
        <v>879</v>
      </c>
      <c r="C116" s="64">
        <f>SUM(C117:C119)</f>
        <v>0</v>
      </c>
      <c r="D116" s="64">
        <f>SUM(D117:D119)</f>
        <v>0</v>
      </c>
      <c r="E116" s="65">
        <f>SUM(E117:E119)</f>
        <v>0</v>
      </c>
    </row>
    <row r="117" spans="1:5" ht="31.5" thickBot="1" x14ac:dyDescent="0.4">
      <c r="A117" s="66" t="s">
        <v>880</v>
      </c>
      <c r="B117" s="67" t="s">
        <v>881</v>
      </c>
      <c r="C117" s="68">
        <v>0</v>
      </c>
      <c r="D117" s="68"/>
      <c r="E117" s="69">
        <f t="shared" ref="E117:E119" si="16">C117+D117</f>
        <v>0</v>
      </c>
    </row>
    <row r="118" spans="1:5" ht="31.5" thickBot="1" x14ac:dyDescent="0.4">
      <c r="A118" s="66" t="s">
        <v>882</v>
      </c>
      <c r="B118" s="67" t="s">
        <v>883</v>
      </c>
      <c r="C118" s="68">
        <v>0</v>
      </c>
      <c r="D118" s="68"/>
      <c r="E118" s="69">
        <f t="shared" si="16"/>
        <v>0</v>
      </c>
    </row>
    <row r="119" spans="1:5" ht="31.5" thickBot="1" x14ac:dyDescent="0.4">
      <c r="A119" s="66" t="s">
        <v>884</v>
      </c>
      <c r="B119" s="67" t="s">
        <v>885</v>
      </c>
      <c r="C119" s="68">
        <v>0</v>
      </c>
      <c r="D119" s="68"/>
      <c r="E119" s="69">
        <f t="shared" si="16"/>
        <v>0</v>
      </c>
    </row>
    <row r="120" spans="1:5" ht="16" thickBot="1" x14ac:dyDescent="0.4">
      <c r="A120" s="62" t="s">
        <v>886</v>
      </c>
      <c r="B120" s="63" t="s">
        <v>887</v>
      </c>
      <c r="C120" s="64">
        <f>SUM(C121:C124)</f>
        <v>120256</v>
      </c>
      <c r="D120" s="64">
        <f>SUM(D121:D124)</f>
        <v>0</v>
      </c>
      <c r="E120" s="65">
        <f>SUM(E121:E124)</f>
        <v>120256</v>
      </c>
    </row>
    <row r="121" spans="1:5" ht="16" thickBot="1" x14ac:dyDescent="0.4">
      <c r="A121" s="66" t="s">
        <v>888</v>
      </c>
      <c r="B121" s="67" t="s">
        <v>889</v>
      </c>
      <c r="C121" s="68">
        <v>114239</v>
      </c>
      <c r="D121" s="68"/>
      <c r="E121" s="69">
        <f t="shared" ref="E121:E124" si="17">C121+D121</f>
        <v>114239</v>
      </c>
    </row>
    <row r="122" spans="1:5" ht="16" thickBot="1" x14ac:dyDescent="0.4">
      <c r="A122" s="66" t="s">
        <v>890</v>
      </c>
      <c r="B122" s="67" t="s">
        <v>891</v>
      </c>
      <c r="C122" s="68">
        <v>916</v>
      </c>
      <c r="D122" s="68"/>
      <c r="E122" s="69">
        <f t="shared" si="17"/>
        <v>916</v>
      </c>
    </row>
    <row r="123" spans="1:5" ht="16" thickBot="1" x14ac:dyDescent="0.4">
      <c r="A123" s="66" t="s">
        <v>892</v>
      </c>
      <c r="B123" s="67" t="s">
        <v>893</v>
      </c>
      <c r="C123" s="68">
        <v>0</v>
      </c>
      <c r="D123" s="68"/>
      <c r="E123" s="69">
        <f t="shared" si="17"/>
        <v>0</v>
      </c>
    </row>
    <row r="124" spans="1:5" ht="16" thickBot="1" x14ac:dyDescent="0.4">
      <c r="A124" s="66" t="s">
        <v>894</v>
      </c>
      <c r="B124" s="67" t="s">
        <v>895</v>
      </c>
      <c r="C124" s="68">
        <v>5101</v>
      </c>
      <c r="D124" s="68"/>
      <c r="E124" s="69">
        <f t="shared" si="17"/>
        <v>5101</v>
      </c>
    </row>
    <row r="125" spans="1:5" ht="31.5" thickBot="1" x14ac:dyDescent="0.4">
      <c r="A125" s="62" t="s">
        <v>896</v>
      </c>
      <c r="B125" s="63" t="s">
        <v>897</v>
      </c>
      <c r="C125" s="64">
        <f>SUM(C126:C131)</f>
        <v>23806640</v>
      </c>
      <c r="D125" s="64">
        <f>SUM(D126:D131)</f>
        <v>0</v>
      </c>
      <c r="E125" s="65">
        <f>SUM(E126:E131)</f>
        <v>23806640</v>
      </c>
    </row>
    <row r="126" spans="1:5" ht="16" thickBot="1" x14ac:dyDescent="0.4">
      <c r="A126" s="66" t="s">
        <v>898</v>
      </c>
      <c r="B126" s="67" t="s">
        <v>899</v>
      </c>
      <c r="C126" s="68">
        <v>5035185</v>
      </c>
      <c r="D126" s="68"/>
      <c r="E126" s="69">
        <f t="shared" ref="E126:E131" si="18">C126+D126</f>
        <v>5035185</v>
      </c>
    </row>
    <row r="127" spans="1:5" ht="16" thickBot="1" x14ac:dyDescent="0.4">
      <c r="A127" s="66" t="s">
        <v>900</v>
      </c>
      <c r="B127" s="67" t="s">
        <v>901</v>
      </c>
      <c r="C127" s="68">
        <v>0</v>
      </c>
      <c r="D127" s="68"/>
      <c r="E127" s="69">
        <f t="shared" si="18"/>
        <v>0</v>
      </c>
    </row>
    <row r="128" spans="1:5" ht="16" thickBot="1" x14ac:dyDescent="0.4">
      <c r="A128" s="66" t="s">
        <v>902</v>
      </c>
      <c r="B128" s="67" t="s">
        <v>903</v>
      </c>
      <c r="C128" s="68">
        <v>0</v>
      </c>
      <c r="D128" s="68"/>
      <c r="E128" s="69">
        <f t="shared" si="18"/>
        <v>0</v>
      </c>
    </row>
    <row r="129" spans="1:5" ht="16" thickBot="1" x14ac:dyDescent="0.4">
      <c r="A129" s="66" t="s">
        <v>904</v>
      </c>
      <c r="B129" s="67" t="s">
        <v>905</v>
      </c>
      <c r="C129" s="68">
        <v>0</v>
      </c>
      <c r="D129" s="68"/>
      <c r="E129" s="69">
        <f t="shared" si="18"/>
        <v>0</v>
      </c>
    </row>
    <row r="130" spans="1:5" ht="16" thickBot="1" x14ac:dyDescent="0.4">
      <c r="A130" s="66" t="s">
        <v>906</v>
      </c>
      <c r="B130" s="67" t="s">
        <v>907</v>
      </c>
      <c r="C130" s="68">
        <v>0</v>
      </c>
      <c r="D130" s="68"/>
      <c r="E130" s="69">
        <f t="shared" si="18"/>
        <v>0</v>
      </c>
    </row>
    <row r="131" spans="1:5" ht="16" thickBot="1" x14ac:dyDescent="0.4">
      <c r="A131" s="66" t="s">
        <v>908</v>
      </c>
      <c r="B131" s="67" t="s">
        <v>857</v>
      </c>
      <c r="C131" s="68">
        <v>18771455</v>
      </c>
      <c r="D131" s="68"/>
      <c r="E131" s="69">
        <f t="shared" si="18"/>
        <v>18771455</v>
      </c>
    </row>
    <row r="132" spans="1:5" ht="16" thickBot="1" x14ac:dyDescent="0.4">
      <c r="A132" s="62" t="s">
        <v>909</v>
      </c>
      <c r="B132" s="63" t="s">
        <v>910</v>
      </c>
      <c r="C132" s="64">
        <f>SUM(C133:C141)</f>
        <v>537164458.68000007</v>
      </c>
      <c r="D132" s="64">
        <f>SUM(D133:D141)</f>
        <v>0</v>
      </c>
      <c r="E132" s="65">
        <f>SUM(E133:E141)</f>
        <v>537164458.68000007</v>
      </c>
    </row>
    <row r="133" spans="1:5" ht="16" thickBot="1" x14ac:dyDescent="0.4">
      <c r="A133" s="66" t="s">
        <v>911</v>
      </c>
      <c r="B133" s="67" t="s">
        <v>912</v>
      </c>
      <c r="C133" s="68">
        <v>178371892.68000001</v>
      </c>
      <c r="D133" s="68"/>
      <c r="E133" s="69">
        <f t="shared" ref="E133:E141" si="19">C133+D133</f>
        <v>178371892.68000001</v>
      </c>
    </row>
    <row r="134" spans="1:5" ht="16" thickBot="1" x14ac:dyDescent="0.4">
      <c r="A134" s="66" t="s">
        <v>913</v>
      </c>
      <c r="B134" s="67" t="s">
        <v>914</v>
      </c>
      <c r="C134" s="68">
        <v>36765402</v>
      </c>
      <c r="D134" s="68"/>
      <c r="E134" s="69">
        <f t="shared" si="19"/>
        <v>36765402</v>
      </c>
    </row>
    <row r="135" spans="1:5" ht="16" thickBot="1" x14ac:dyDescent="0.4">
      <c r="A135" s="66" t="s">
        <v>915</v>
      </c>
      <c r="B135" s="67" t="s">
        <v>916</v>
      </c>
      <c r="C135" s="68">
        <v>24545894</v>
      </c>
      <c r="D135" s="68"/>
      <c r="E135" s="69">
        <f t="shared" si="19"/>
        <v>24545894</v>
      </c>
    </row>
    <row r="136" spans="1:5" ht="16" thickBot="1" x14ac:dyDescent="0.4">
      <c r="A136" s="66" t="s">
        <v>917</v>
      </c>
      <c r="B136" s="67" t="s">
        <v>918</v>
      </c>
      <c r="C136" s="68">
        <v>7001865</v>
      </c>
      <c r="D136" s="68"/>
      <c r="E136" s="69">
        <f t="shared" si="19"/>
        <v>7001865</v>
      </c>
    </row>
    <row r="137" spans="1:5" ht="16" thickBot="1" x14ac:dyDescent="0.4">
      <c r="A137" s="66" t="s">
        <v>919</v>
      </c>
      <c r="B137" s="67" t="s">
        <v>920</v>
      </c>
      <c r="C137" s="68">
        <v>56521532</v>
      </c>
      <c r="D137" s="68"/>
      <c r="E137" s="69">
        <f t="shared" si="19"/>
        <v>56521532</v>
      </c>
    </row>
    <row r="138" spans="1:5" ht="16" thickBot="1" x14ac:dyDescent="0.4">
      <c r="A138" s="66" t="s">
        <v>921</v>
      </c>
      <c r="B138" s="67" t="s">
        <v>922</v>
      </c>
      <c r="C138" s="68">
        <v>11227019</v>
      </c>
      <c r="D138" s="68"/>
      <c r="E138" s="69">
        <f>C138+D138</f>
        <v>11227019</v>
      </c>
    </row>
    <row r="139" spans="1:5" ht="16" thickBot="1" x14ac:dyDescent="0.4">
      <c r="A139" s="66" t="s">
        <v>923</v>
      </c>
      <c r="B139" s="67" t="s">
        <v>924</v>
      </c>
      <c r="C139" s="68">
        <v>217202059</v>
      </c>
      <c r="D139" s="68"/>
      <c r="E139" s="69">
        <f>C139+D139</f>
        <v>217202059</v>
      </c>
    </row>
    <row r="140" spans="1:5" ht="16" thickBot="1" x14ac:dyDescent="0.4">
      <c r="A140" s="66" t="s">
        <v>925</v>
      </c>
      <c r="B140" s="67" t="s">
        <v>926</v>
      </c>
      <c r="C140" s="68">
        <v>5355700</v>
      </c>
      <c r="D140" s="68"/>
      <c r="E140" s="69">
        <f t="shared" si="19"/>
        <v>5355700</v>
      </c>
    </row>
    <row r="141" spans="1:5" ht="16" thickBot="1" x14ac:dyDescent="0.4">
      <c r="A141" s="66" t="s">
        <v>927</v>
      </c>
      <c r="B141" s="67" t="s">
        <v>928</v>
      </c>
      <c r="C141" s="68">
        <v>173095</v>
      </c>
      <c r="D141" s="68"/>
      <c r="E141" s="69">
        <f t="shared" si="19"/>
        <v>173095</v>
      </c>
    </row>
    <row r="142" spans="1:5" ht="16" thickBot="1" x14ac:dyDescent="0.4">
      <c r="A142" s="62" t="s">
        <v>929</v>
      </c>
      <c r="B142" s="63" t="s">
        <v>930</v>
      </c>
      <c r="C142" s="64">
        <f>SUM(C143:C150)</f>
        <v>1917605</v>
      </c>
      <c r="D142" s="64">
        <f>SUM(D143:D150)</f>
        <v>0</v>
      </c>
      <c r="E142" s="65">
        <f>SUM(E143:E150)</f>
        <v>1917605</v>
      </c>
    </row>
    <row r="143" spans="1:5" ht="16" thickBot="1" x14ac:dyDescent="0.4">
      <c r="A143" s="66" t="s">
        <v>931</v>
      </c>
      <c r="B143" s="67" t="s">
        <v>932</v>
      </c>
      <c r="C143" s="68">
        <v>260690</v>
      </c>
      <c r="D143" s="68"/>
      <c r="E143" s="69">
        <f t="shared" ref="E143:E150" si="20">C143+D143</f>
        <v>260690</v>
      </c>
    </row>
    <row r="144" spans="1:5" ht="16" thickBot="1" x14ac:dyDescent="0.4">
      <c r="A144" s="66" t="s">
        <v>933</v>
      </c>
      <c r="B144" s="67" t="s">
        <v>934</v>
      </c>
      <c r="C144" s="68">
        <v>15</v>
      </c>
      <c r="D144" s="68"/>
      <c r="E144" s="69">
        <f t="shared" si="20"/>
        <v>15</v>
      </c>
    </row>
    <row r="145" spans="1:5" ht="16" thickBot="1" x14ac:dyDescent="0.4">
      <c r="A145" s="66" t="s">
        <v>935</v>
      </c>
      <c r="B145" s="67" t="s">
        <v>936</v>
      </c>
      <c r="C145" s="68">
        <v>0</v>
      </c>
      <c r="D145" s="68"/>
      <c r="E145" s="69">
        <f t="shared" si="20"/>
        <v>0</v>
      </c>
    </row>
    <row r="146" spans="1:5" ht="16" thickBot="1" x14ac:dyDescent="0.4">
      <c r="A146" s="66" t="s">
        <v>937</v>
      </c>
      <c r="B146" s="67" t="s">
        <v>938</v>
      </c>
      <c r="C146" s="68">
        <v>0</v>
      </c>
      <c r="D146" s="68"/>
      <c r="E146" s="69">
        <f t="shared" si="20"/>
        <v>0</v>
      </c>
    </row>
    <row r="147" spans="1:5" ht="16" thickBot="1" x14ac:dyDescent="0.4">
      <c r="A147" s="66" t="s">
        <v>939</v>
      </c>
      <c r="B147" s="67" t="s">
        <v>940</v>
      </c>
      <c r="C147" s="68">
        <v>0</v>
      </c>
      <c r="D147" s="68"/>
      <c r="E147" s="69">
        <f t="shared" si="20"/>
        <v>0</v>
      </c>
    </row>
    <row r="148" spans="1:5" ht="16" thickBot="1" x14ac:dyDescent="0.4">
      <c r="A148" s="66" t="s">
        <v>941</v>
      </c>
      <c r="B148" s="67" t="s">
        <v>942</v>
      </c>
      <c r="C148" s="68">
        <v>1600696</v>
      </c>
      <c r="D148" s="68"/>
      <c r="E148" s="69">
        <f t="shared" si="20"/>
        <v>1600696</v>
      </c>
    </row>
    <row r="149" spans="1:5" ht="16" thickBot="1" x14ac:dyDescent="0.4">
      <c r="A149" s="66" t="s">
        <v>943</v>
      </c>
      <c r="B149" s="67" t="s">
        <v>944</v>
      </c>
      <c r="C149" s="68">
        <v>0</v>
      </c>
      <c r="D149" s="68"/>
      <c r="E149" s="69">
        <f t="shared" si="20"/>
        <v>0</v>
      </c>
    </row>
    <row r="150" spans="1:5" ht="16" thickBot="1" x14ac:dyDescent="0.4">
      <c r="A150" s="66" t="s">
        <v>945</v>
      </c>
      <c r="B150" s="67" t="s">
        <v>946</v>
      </c>
      <c r="C150" s="68">
        <v>56204</v>
      </c>
      <c r="D150" s="68"/>
      <c r="E150" s="69">
        <f t="shared" si="20"/>
        <v>56204</v>
      </c>
    </row>
    <row r="151" spans="1:5" ht="16" thickBot="1" x14ac:dyDescent="0.4">
      <c r="A151" s="62" t="s">
        <v>947</v>
      </c>
      <c r="B151" s="63" t="s">
        <v>948</v>
      </c>
      <c r="C151" s="64">
        <f>SUM(C152:C154)</f>
        <v>676357</v>
      </c>
      <c r="D151" s="64">
        <f>SUM(D152:D154)</f>
        <v>0</v>
      </c>
      <c r="E151" s="65">
        <f>SUM(E152:E154)</f>
        <v>676357</v>
      </c>
    </row>
    <row r="152" spans="1:5" ht="16" thickBot="1" x14ac:dyDescent="0.4">
      <c r="A152" s="66" t="s">
        <v>949</v>
      </c>
      <c r="B152" s="67" t="s">
        <v>950</v>
      </c>
      <c r="C152" s="68">
        <v>114670</v>
      </c>
      <c r="D152" s="68"/>
      <c r="E152" s="69">
        <f t="shared" ref="E152:E154" si="21">C152+D152</f>
        <v>114670</v>
      </c>
    </row>
    <row r="153" spans="1:5" ht="16" thickBot="1" x14ac:dyDescent="0.4">
      <c r="A153" s="66" t="s">
        <v>951</v>
      </c>
      <c r="B153" s="67" t="s">
        <v>952</v>
      </c>
      <c r="C153" s="68">
        <v>405634</v>
      </c>
      <c r="D153" s="68"/>
      <c r="E153" s="69">
        <f t="shared" si="21"/>
        <v>405634</v>
      </c>
    </row>
    <row r="154" spans="1:5" ht="16" thickBot="1" x14ac:dyDescent="0.4">
      <c r="A154" s="66" t="s">
        <v>953</v>
      </c>
      <c r="B154" s="67" t="s">
        <v>954</v>
      </c>
      <c r="C154" s="68">
        <v>156053</v>
      </c>
      <c r="D154" s="68"/>
      <c r="E154" s="69">
        <f t="shared" si="21"/>
        <v>156053</v>
      </c>
    </row>
    <row r="155" spans="1:5" ht="16" thickBot="1" x14ac:dyDescent="0.4">
      <c r="A155" s="62" t="s">
        <v>955</v>
      </c>
      <c r="B155" s="63" t="s">
        <v>956</v>
      </c>
      <c r="C155" s="64">
        <f>SUM(C156:C159)</f>
        <v>39850832</v>
      </c>
      <c r="D155" s="64">
        <f>SUM(D156:D159)</f>
        <v>0</v>
      </c>
      <c r="E155" s="65">
        <f>SUM(E156:E159)</f>
        <v>39850832</v>
      </c>
    </row>
    <row r="156" spans="1:5" ht="16" thickBot="1" x14ac:dyDescent="0.4">
      <c r="A156" s="66" t="s">
        <v>957</v>
      </c>
      <c r="B156" s="67" t="s">
        <v>958</v>
      </c>
      <c r="C156" s="68">
        <v>19154385</v>
      </c>
      <c r="D156" s="68"/>
      <c r="E156" s="69">
        <f t="shared" ref="E156:E159" si="22">C156+D156</f>
        <v>19154385</v>
      </c>
    </row>
    <row r="157" spans="1:5" ht="16" thickBot="1" x14ac:dyDescent="0.4">
      <c r="A157" s="66" t="s">
        <v>959</v>
      </c>
      <c r="B157" s="67" t="s">
        <v>960</v>
      </c>
      <c r="C157" s="68">
        <v>0</v>
      </c>
      <c r="D157" s="68"/>
      <c r="E157" s="69">
        <f t="shared" si="22"/>
        <v>0</v>
      </c>
    </row>
    <row r="158" spans="1:5" ht="16" thickBot="1" x14ac:dyDescent="0.4">
      <c r="A158" s="66" t="s">
        <v>961</v>
      </c>
      <c r="B158" s="67" t="s">
        <v>962</v>
      </c>
      <c r="C158" s="68">
        <v>2703671</v>
      </c>
      <c r="D158" s="68"/>
      <c r="E158" s="69">
        <f t="shared" si="22"/>
        <v>2703671</v>
      </c>
    </row>
    <row r="159" spans="1:5" ht="16" thickBot="1" x14ac:dyDescent="0.4">
      <c r="A159" s="66" t="s">
        <v>963</v>
      </c>
      <c r="B159" s="67" t="s">
        <v>964</v>
      </c>
      <c r="C159" s="68">
        <v>17992776</v>
      </c>
      <c r="D159" s="68"/>
      <c r="E159" s="69">
        <f t="shared" si="22"/>
        <v>17992776</v>
      </c>
    </row>
    <row r="160" spans="1:5" ht="16" thickBot="1" x14ac:dyDescent="0.4">
      <c r="A160" s="62" t="s">
        <v>965</v>
      </c>
      <c r="B160" s="63" t="s">
        <v>966</v>
      </c>
      <c r="C160" s="64">
        <f>SUM(C161:C166)</f>
        <v>7798645</v>
      </c>
      <c r="D160" s="64">
        <f>SUM(D161:D166)</f>
        <v>0</v>
      </c>
      <c r="E160" s="65">
        <f>SUM(E161:E166)</f>
        <v>7798645</v>
      </c>
    </row>
    <row r="161" spans="1:5" ht="16" thickBot="1" x14ac:dyDescent="0.4">
      <c r="A161" s="66" t="s">
        <v>967</v>
      </c>
      <c r="B161" s="67" t="s">
        <v>968</v>
      </c>
      <c r="C161" s="68">
        <v>31329</v>
      </c>
      <c r="D161" s="68"/>
      <c r="E161" s="69">
        <f t="shared" ref="E161:E166" si="23">C161+D161</f>
        <v>31329</v>
      </c>
    </row>
    <row r="162" spans="1:5" ht="16" thickBot="1" x14ac:dyDescent="0.4">
      <c r="A162" s="66" t="s">
        <v>969</v>
      </c>
      <c r="B162" s="67" t="s">
        <v>970</v>
      </c>
      <c r="C162" s="68">
        <v>330997</v>
      </c>
      <c r="D162" s="68"/>
      <c r="E162" s="69">
        <f t="shared" si="23"/>
        <v>330997</v>
      </c>
    </row>
    <row r="163" spans="1:5" ht="16" thickBot="1" x14ac:dyDescent="0.4">
      <c r="A163" s="66" t="s">
        <v>971</v>
      </c>
      <c r="B163" s="67" t="s">
        <v>972</v>
      </c>
      <c r="C163" s="68">
        <v>1751</v>
      </c>
      <c r="D163" s="68"/>
      <c r="E163" s="69">
        <f t="shared" si="23"/>
        <v>1751</v>
      </c>
    </row>
    <row r="164" spans="1:5" ht="16" thickBot="1" x14ac:dyDescent="0.4">
      <c r="A164" s="66" t="s">
        <v>973</v>
      </c>
      <c r="B164" s="67" t="s">
        <v>974</v>
      </c>
      <c r="C164" s="68">
        <v>0</v>
      </c>
      <c r="D164" s="68"/>
      <c r="E164" s="69">
        <f t="shared" si="23"/>
        <v>0</v>
      </c>
    </row>
    <row r="165" spans="1:5" ht="16" thickBot="1" x14ac:dyDescent="0.4">
      <c r="A165" s="66" t="s">
        <v>975</v>
      </c>
      <c r="B165" s="67" t="s">
        <v>976</v>
      </c>
      <c r="C165" s="68">
        <v>3188733</v>
      </c>
      <c r="D165" s="68"/>
      <c r="E165" s="69">
        <f t="shared" si="23"/>
        <v>3188733</v>
      </c>
    </row>
    <row r="166" spans="1:5" ht="16" thickBot="1" x14ac:dyDescent="0.4">
      <c r="A166" s="66" t="s">
        <v>977</v>
      </c>
      <c r="B166" s="67" t="s">
        <v>978</v>
      </c>
      <c r="C166" s="68">
        <v>4245835</v>
      </c>
      <c r="D166" s="68"/>
      <c r="E166" s="69">
        <f t="shared" si="23"/>
        <v>4245835</v>
      </c>
    </row>
    <row r="167" spans="1:5" ht="16" thickBot="1" x14ac:dyDescent="0.4">
      <c r="A167" s="58">
        <v>4.4000000000000004</v>
      </c>
      <c r="B167" s="71" t="s">
        <v>979</v>
      </c>
      <c r="C167" s="60">
        <f>SUM(C168)</f>
        <v>15797604</v>
      </c>
      <c r="D167" s="60">
        <f>SUM(D168)</f>
        <v>0</v>
      </c>
      <c r="E167" s="61">
        <f>SUM(E168)</f>
        <v>15797604</v>
      </c>
    </row>
    <row r="168" spans="1:5" ht="16" thickBot="1" x14ac:dyDescent="0.4">
      <c r="A168" s="62" t="s">
        <v>980</v>
      </c>
      <c r="B168" s="63" t="s">
        <v>981</v>
      </c>
      <c r="C168" s="64">
        <f>SUM(C169:C173)</f>
        <v>15797604</v>
      </c>
      <c r="D168" s="64">
        <f>SUM(D169:D173)</f>
        <v>0</v>
      </c>
      <c r="E168" s="65">
        <f>SUM(E169:E173)</f>
        <v>15797604</v>
      </c>
    </row>
    <row r="169" spans="1:5" ht="16" thickBot="1" x14ac:dyDescent="0.4">
      <c r="A169" s="66" t="s">
        <v>982</v>
      </c>
      <c r="B169" s="67" t="s">
        <v>983</v>
      </c>
      <c r="C169" s="68">
        <v>13796</v>
      </c>
      <c r="D169" s="68"/>
      <c r="E169" s="69">
        <f t="shared" ref="E169:E173" si="24">C169+D169</f>
        <v>13796</v>
      </c>
    </row>
    <row r="170" spans="1:5" ht="16" thickBot="1" x14ac:dyDescent="0.4">
      <c r="A170" s="66" t="s">
        <v>984</v>
      </c>
      <c r="B170" s="67" t="s">
        <v>985</v>
      </c>
      <c r="C170" s="68">
        <v>548828</v>
      </c>
      <c r="D170" s="68"/>
      <c r="E170" s="69">
        <f t="shared" si="24"/>
        <v>548828</v>
      </c>
    </row>
    <row r="171" spans="1:5" ht="16" thickBot="1" x14ac:dyDescent="0.4">
      <c r="A171" s="66" t="s">
        <v>986</v>
      </c>
      <c r="B171" s="67" t="s">
        <v>987</v>
      </c>
      <c r="C171" s="68">
        <v>0</v>
      </c>
      <c r="D171" s="68"/>
      <c r="E171" s="69">
        <f t="shared" si="24"/>
        <v>0</v>
      </c>
    </row>
    <row r="172" spans="1:5" ht="16" thickBot="1" x14ac:dyDescent="0.4">
      <c r="A172" s="66" t="s">
        <v>988</v>
      </c>
      <c r="B172" s="67" t="s">
        <v>989</v>
      </c>
      <c r="C172" s="68">
        <v>12365661</v>
      </c>
      <c r="D172" s="68"/>
      <c r="E172" s="69">
        <f t="shared" si="24"/>
        <v>12365661</v>
      </c>
    </row>
    <row r="173" spans="1:5" ht="16" thickBot="1" x14ac:dyDescent="0.4">
      <c r="A173" s="66" t="s">
        <v>990</v>
      </c>
      <c r="B173" s="67" t="s">
        <v>991</v>
      </c>
      <c r="C173" s="68">
        <v>2869319</v>
      </c>
      <c r="D173" s="68"/>
      <c r="E173" s="69">
        <f t="shared" si="24"/>
        <v>2869319</v>
      </c>
    </row>
    <row r="174" spans="1:5" ht="16" thickBot="1" x14ac:dyDescent="0.4">
      <c r="A174" s="58">
        <v>4.5</v>
      </c>
      <c r="B174" s="71" t="s">
        <v>992</v>
      </c>
      <c r="C174" s="60">
        <f>SUM(C175+C177+C179+C181+C185+C187)</f>
        <v>107713826</v>
      </c>
      <c r="D174" s="60">
        <f>SUM(D175+D177+D179+D181+D185+D187)</f>
        <v>0</v>
      </c>
      <c r="E174" s="61">
        <f>SUM(E175+E177+E179+E181+E185+E187)</f>
        <v>107713826</v>
      </c>
    </row>
    <row r="175" spans="1:5" ht="16" thickBot="1" x14ac:dyDescent="0.4">
      <c r="A175" s="62" t="s">
        <v>993</v>
      </c>
      <c r="B175" s="63" t="s">
        <v>730</v>
      </c>
      <c r="C175" s="64">
        <f>SUM(C176)</f>
        <v>26886809</v>
      </c>
      <c r="D175" s="64">
        <f>SUM(D176)</f>
        <v>0</v>
      </c>
      <c r="E175" s="65">
        <f>SUM(E176)</f>
        <v>26886809</v>
      </c>
    </row>
    <row r="176" spans="1:5" ht="16" thickBot="1" x14ac:dyDescent="0.4">
      <c r="A176" s="66" t="s">
        <v>994</v>
      </c>
      <c r="B176" s="67" t="s">
        <v>732</v>
      </c>
      <c r="C176" s="68">
        <v>26886809</v>
      </c>
      <c r="D176" s="68"/>
      <c r="E176" s="69">
        <f>C176+D176</f>
        <v>26886809</v>
      </c>
    </row>
    <row r="177" spans="1:5" ht="16" thickBot="1" x14ac:dyDescent="0.4">
      <c r="A177" s="62" t="s">
        <v>995</v>
      </c>
      <c r="B177" s="63" t="s">
        <v>733</v>
      </c>
      <c r="C177" s="64">
        <f>SUM(C178)</f>
        <v>39736561</v>
      </c>
      <c r="D177" s="64">
        <f>SUM(D178)</f>
        <v>0</v>
      </c>
      <c r="E177" s="65">
        <f>SUM(E178)</f>
        <v>39736561</v>
      </c>
    </row>
    <row r="178" spans="1:5" ht="16" thickBot="1" x14ac:dyDescent="0.4">
      <c r="A178" s="66" t="s">
        <v>996</v>
      </c>
      <c r="B178" s="67" t="s">
        <v>735</v>
      </c>
      <c r="C178" s="68">
        <v>39736561</v>
      </c>
      <c r="D178" s="68"/>
      <c r="E178" s="69">
        <f>C178+D178</f>
        <v>39736561</v>
      </c>
    </row>
    <row r="179" spans="1:5" ht="16" thickBot="1" x14ac:dyDescent="0.4">
      <c r="A179" s="62" t="s">
        <v>997</v>
      </c>
      <c r="B179" s="63" t="s">
        <v>736</v>
      </c>
      <c r="C179" s="64">
        <f>SUM(C180)</f>
        <v>4602220</v>
      </c>
      <c r="D179" s="64">
        <f>SUM(D180)</f>
        <v>0</v>
      </c>
      <c r="E179" s="65">
        <f>SUM(E180)</f>
        <v>4602220</v>
      </c>
    </row>
    <row r="180" spans="1:5" ht="16" thickBot="1" x14ac:dyDescent="0.4">
      <c r="A180" s="66" t="s">
        <v>998</v>
      </c>
      <c r="B180" s="67" t="s">
        <v>738</v>
      </c>
      <c r="C180" s="68">
        <v>4602220</v>
      </c>
      <c r="D180" s="68"/>
      <c r="E180" s="69">
        <f>C180+D180</f>
        <v>4602220</v>
      </c>
    </row>
    <row r="181" spans="1:5" ht="16" thickBot="1" x14ac:dyDescent="0.4">
      <c r="A181" s="62" t="s">
        <v>999</v>
      </c>
      <c r="B181" s="63" t="s">
        <v>740</v>
      </c>
      <c r="C181" s="64">
        <f>SUM(C182:C184)</f>
        <v>12072873</v>
      </c>
      <c r="D181" s="64">
        <f>SUM(D182:D184)</f>
        <v>0</v>
      </c>
      <c r="E181" s="65">
        <f>SUM(E182:E184)</f>
        <v>12072873</v>
      </c>
    </row>
    <row r="182" spans="1:5" ht="16" thickBot="1" x14ac:dyDescent="0.4">
      <c r="A182" s="66" t="s">
        <v>1000</v>
      </c>
      <c r="B182" s="67" t="s">
        <v>742</v>
      </c>
      <c r="C182" s="68">
        <v>12072873</v>
      </c>
      <c r="D182" s="68"/>
      <c r="E182" s="69">
        <f t="shared" ref="E182:E184" si="25">C182+D182</f>
        <v>12072873</v>
      </c>
    </row>
    <row r="183" spans="1:5" ht="16" thickBot="1" x14ac:dyDescent="0.4">
      <c r="A183" s="66" t="s">
        <v>1001</v>
      </c>
      <c r="B183" s="67" t="s">
        <v>744</v>
      </c>
      <c r="C183" s="68">
        <v>0</v>
      </c>
      <c r="D183" s="68"/>
      <c r="E183" s="69">
        <f t="shared" si="25"/>
        <v>0</v>
      </c>
    </row>
    <row r="184" spans="1:5" ht="16" thickBot="1" x14ac:dyDescent="0.4">
      <c r="A184" s="66" t="s">
        <v>1002</v>
      </c>
      <c r="B184" s="67" t="s">
        <v>746</v>
      </c>
      <c r="C184" s="68">
        <v>0</v>
      </c>
      <c r="D184" s="68"/>
      <c r="E184" s="69">
        <f t="shared" si="25"/>
        <v>0</v>
      </c>
    </row>
    <row r="185" spans="1:5" ht="16" thickBot="1" x14ac:dyDescent="0.4">
      <c r="A185" s="62" t="s">
        <v>1003</v>
      </c>
      <c r="B185" s="63" t="s">
        <v>748</v>
      </c>
      <c r="C185" s="64">
        <f>SUM(C186)</f>
        <v>24415363</v>
      </c>
      <c r="D185" s="64">
        <f>SUM(D186)</f>
        <v>0</v>
      </c>
      <c r="E185" s="65">
        <f>SUM(E186)</f>
        <v>24415363</v>
      </c>
    </row>
    <row r="186" spans="1:5" ht="16" thickBot="1" x14ac:dyDescent="0.4">
      <c r="A186" s="66" t="s">
        <v>1004</v>
      </c>
      <c r="B186" s="67" t="s">
        <v>748</v>
      </c>
      <c r="C186" s="68">
        <v>24415363</v>
      </c>
      <c r="D186" s="68"/>
      <c r="E186" s="69">
        <f>C186+D186</f>
        <v>24415363</v>
      </c>
    </row>
    <row r="187" spans="1:5" ht="16" thickBot="1" x14ac:dyDescent="0.4">
      <c r="A187" s="62" t="s">
        <v>1005</v>
      </c>
      <c r="B187" s="63" t="s">
        <v>751</v>
      </c>
      <c r="C187" s="64">
        <f>SUM(C188)</f>
        <v>0</v>
      </c>
      <c r="D187" s="64">
        <f>SUM(D188)</f>
        <v>0</v>
      </c>
      <c r="E187" s="65">
        <f>SUM(E188)</f>
        <v>0</v>
      </c>
    </row>
    <row r="188" spans="1:5" ht="16" thickBot="1" x14ac:dyDescent="0.4">
      <c r="A188" s="66" t="s">
        <v>1006</v>
      </c>
      <c r="B188" s="67" t="s">
        <v>753</v>
      </c>
      <c r="C188" s="68">
        <v>0</v>
      </c>
      <c r="D188" s="68"/>
      <c r="E188" s="69">
        <f>C188+D188</f>
        <v>0</v>
      </c>
    </row>
    <row r="189" spans="1:5" ht="47" thickBot="1" x14ac:dyDescent="0.4">
      <c r="A189" s="58">
        <v>4.9000000000000004</v>
      </c>
      <c r="B189" s="71" t="s">
        <v>1007</v>
      </c>
      <c r="C189" s="60">
        <f t="shared" ref="C189:E190" si="26">SUM(C190)</f>
        <v>0</v>
      </c>
      <c r="D189" s="60">
        <f t="shared" si="26"/>
        <v>0</v>
      </c>
      <c r="E189" s="61">
        <f t="shared" si="26"/>
        <v>0</v>
      </c>
    </row>
    <row r="190" spans="1:5" ht="31.5" thickBot="1" x14ac:dyDescent="0.4">
      <c r="A190" s="62" t="s">
        <v>1008</v>
      </c>
      <c r="B190" s="63" t="s">
        <v>1009</v>
      </c>
      <c r="C190" s="64">
        <f t="shared" si="26"/>
        <v>0</v>
      </c>
      <c r="D190" s="64">
        <f t="shared" si="26"/>
        <v>0</v>
      </c>
      <c r="E190" s="65">
        <f t="shared" si="26"/>
        <v>0</v>
      </c>
    </row>
    <row r="191" spans="1:5" ht="31.5" thickBot="1" x14ac:dyDescent="0.4">
      <c r="A191" s="66" t="s">
        <v>1010</v>
      </c>
      <c r="B191" s="67" t="s">
        <v>1011</v>
      </c>
      <c r="C191" s="68">
        <v>0</v>
      </c>
      <c r="D191" s="68"/>
      <c r="E191" s="69">
        <f>C191+D191</f>
        <v>0</v>
      </c>
    </row>
    <row r="192" spans="1:5" ht="16" thickBot="1" x14ac:dyDescent="0.4">
      <c r="A192" s="72">
        <v>5</v>
      </c>
      <c r="B192" s="73" t="s">
        <v>1012</v>
      </c>
      <c r="C192" s="74">
        <f>SUM(C193+C215)</f>
        <v>112833350</v>
      </c>
      <c r="D192" s="74">
        <f>SUM(D193+D215)</f>
        <v>0</v>
      </c>
      <c r="E192" s="75">
        <f>SUM(E193+E215)</f>
        <v>112833350</v>
      </c>
    </row>
    <row r="193" spans="1:5" ht="16" thickBot="1" x14ac:dyDescent="0.4">
      <c r="A193" s="58">
        <v>5.0999999999999996</v>
      </c>
      <c r="B193" s="71" t="s">
        <v>1012</v>
      </c>
      <c r="C193" s="60">
        <f>SUM(C194+C200+C205)</f>
        <v>112833350</v>
      </c>
      <c r="D193" s="60">
        <f>SUM(D194+D200+D205)</f>
        <v>0</v>
      </c>
      <c r="E193" s="61">
        <f>SUM(E194+E200+E205)</f>
        <v>112833350</v>
      </c>
    </row>
    <row r="194" spans="1:5" ht="16" thickBot="1" x14ac:dyDescent="0.4">
      <c r="A194" s="62" t="s">
        <v>1013</v>
      </c>
      <c r="B194" s="63" t="s">
        <v>1014</v>
      </c>
      <c r="C194" s="64">
        <f>SUM(C195:C199)</f>
        <v>1589403</v>
      </c>
      <c r="D194" s="64">
        <f>SUM(D195:D199)</f>
        <v>0</v>
      </c>
      <c r="E194" s="65">
        <f>SUM(E195:E199)</f>
        <v>1589403</v>
      </c>
    </row>
    <row r="195" spans="1:5" ht="16" thickBot="1" x14ac:dyDescent="0.4">
      <c r="A195" s="66" t="s">
        <v>1015</v>
      </c>
      <c r="B195" s="67" t="s">
        <v>804</v>
      </c>
      <c r="C195" s="68">
        <v>0</v>
      </c>
      <c r="D195" s="68"/>
      <c r="E195" s="69">
        <f t="shared" ref="E195:E199" si="27">C195+D195</f>
        <v>0</v>
      </c>
    </row>
    <row r="196" spans="1:5" ht="16" thickBot="1" x14ac:dyDescent="0.4">
      <c r="A196" s="66" t="s">
        <v>1016</v>
      </c>
      <c r="B196" s="67" t="s">
        <v>806</v>
      </c>
      <c r="C196" s="68">
        <v>0</v>
      </c>
      <c r="D196" s="68"/>
      <c r="E196" s="69">
        <f t="shared" si="27"/>
        <v>0</v>
      </c>
    </row>
    <row r="197" spans="1:5" ht="16" thickBot="1" x14ac:dyDescent="0.4">
      <c r="A197" s="66" t="s">
        <v>1017</v>
      </c>
      <c r="B197" s="67" t="s">
        <v>808</v>
      </c>
      <c r="C197" s="68">
        <v>0</v>
      </c>
      <c r="D197" s="68"/>
      <c r="E197" s="69">
        <f t="shared" si="27"/>
        <v>0</v>
      </c>
    </row>
    <row r="198" spans="1:5" ht="16" thickBot="1" x14ac:dyDescent="0.4">
      <c r="A198" s="66" t="s">
        <v>1018</v>
      </c>
      <c r="B198" s="67" t="s">
        <v>810</v>
      </c>
      <c r="C198" s="68">
        <v>0</v>
      </c>
      <c r="D198" s="68"/>
      <c r="E198" s="69">
        <f t="shared" si="27"/>
        <v>0</v>
      </c>
    </row>
    <row r="199" spans="1:5" ht="16" thickBot="1" x14ac:dyDescent="0.4">
      <c r="A199" s="66" t="s">
        <v>1019</v>
      </c>
      <c r="B199" s="67" t="s">
        <v>812</v>
      </c>
      <c r="C199" s="68">
        <v>1589403</v>
      </c>
      <c r="D199" s="68"/>
      <c r="E199" s="69">
        <f t="shared" si="27"/>
        <v>1589403</v>
      </c>
    </row>
    <row r="200" spans="1:5" ht="16" thickBot="1" x14ac:dyDescent="0.4">
      <c r="A200" s="62" t="s">
        <v>1020</v>
      </c>
      <c r="B200" s="63" t="s">
        <v>1021</v>
      </c>
      <c r="C200" s="64">
        <f>SUM(C201:C204)</f>
        <v>0</v>
      </c>
      <c r="D200" s="64">
        <f>SUM(D201:D204)</f>
        <v>0</v>
      </c>
      <c r="E200" s="65">
        <f>SUM(E201:E204)</f>
        <v>0</v>
      </c>
    </row>
    <row r="201" spans="1:5" ht="16" thickBot="1" x14ac:dyDescent="0.4">
      <c r="A201" s="66" t="s">
        <v>1022</v>
      </c>
      <c r="B201" s="67" t="s">
        <v>794</v>
      </c>
      <c r="C201" s="68">
        <v>0</v>
      </c>
      <c r="D201" s="68"/>
      <c r="E201" s="69">
        <f t="shared" ref="E201:E204" si="28">C201+D201</f>
        <v>0</v>
      </c>
    </row>
    <row r="202" spans="1:5" ht="16" thickBot="1" x14ac:dyDescent="0.4">
      <c r="A202" s="66" t="s">
        <v>1023</v>
      </c>
      <c r="B202" s="67" t="s">
        <v>796</v>
      </c>
      <c r="C202" s="68">
        <v>0</v>
      </c>
      <c r="D202" s="68"/>
      <c r="E202" s="69">
        <f t="shared" si="28"/>
        <v>0</v>
      </c>
    </row>
    <row r="203" spans="1:5" ht="16" thickBot="1" x14ac:dyDescent="0.4">
      <c r="A203" s="66" t="s">
        <v>1024</v>
      </c>
      <c r="B203" s="67" t="s">
        <v>798</v>
      </c>
      <c r="C203" s="68">
        <v>0</v>
      </c>
      <c r="D203" s="68"/>
      <c r="E203" s="69">
        <f t="shared" si="28"/>
        <v>0</v>
      </c>
    </row>
    <row r="204" spans="1:5" ht="16" thickBot="1" x14ac:dyDescent="0.4">
      <c r="A204" s="66" t="s">
        <v>1025</v>
      </c>
      <c r="B204" s="67" t="s">
        <v>1026</v>
      </c>
      <c r="C204" s="68">
        <v>0</v>
      </c>
      <c r="D204" s="68"/>
      <c r="E204" s="69">
        <f t="shared" si="28"/>
        <v>0</v>
      </c>
    </row>
    <row r="205" spans="1:5" ht="16" thickBot="1" x14ac:dyDescent="0.4">
      <c r="A205" s="62" t="s">
        <v>1027</v>
      </c>
      <c r="B205" s="63" t="s">
        <v>1028</v>
      </c>
      <c r="C205" s="64">
        <f>SUM(C206:C214)</f>
        <v>111243947</v>
      </c>
      <c r="D205" s="64">
        <f>SUM(D206:D214)</f>
        <v>0</v>
      </c>
      <c r="E205" s="65">
        <f>SUM(E206:E214)</f>
        <v>111243947</v>
      </c>
    </row>
    <row r="206" spans="1:5" ht="16" thickBot="1" x14ac:dyDescent="0.4">
      <c r="A206" s="66" t="s">
        <v>1029</v>
      </c>
      <c r="B206" s="67" t="s">
        <v>1030</v>
      </c>
      <c r="C206" s="68">
        <v>9351798</v>
      </c>
      <c r="D206" s="68"/>
      <c r="E206" s="69">
        <f t="shared" ref="E206:E214" si="29">C206+D206</f>
        <v>9351798</v>
      </c>
    </row>
    <row r="207" spans="1:5" ht="16" thickBot="1" x14ac:dyDescent="0.4">
      <c r="A207" s="66" t="s">
        <v>1031</v>
      </c>
      <c r="B207" s="67" t="s">
        <v>1032</v>
      </c>
      <c r="C207" s="68">
        <v>100301</v>
      </c>
      <c r="D207" s="68"/>
      <c r="E207" s="69">
        <f t="shared" si="29"/>
        <v>100301</v>
      </c>
    </row>
    <row r="208" spans="1:5" ht="16" thickBot="1" x14ac:dyDescent="0.4">
      <c r="A208" s="66" t="s">
        <v>1033</v>
      </c>
      <c r="B208" s="67" t="s">
        <v>1034</v>
      </c>
      <c r="C208" s="68">
        <v>0</v>
      </c>
      <c r="D208" s="68"/>
      <c r="E208" s="69">
        <f t="shared" si="29"/>
        <v>0</v>
      </c>
    </row>
    <row r="209" spans="1:5" ht="16" thickBot="1" x14ac:dyDescent="0.4">
      <c r="A209" s="66" t="s">
        <v>1035</v>
      </c>
      <c r="B209" s="67" t="s">
        <v>1036</v>
      </c>
      <c r="C209" s="68">
        <v>0</v>
      </c>
      <c r="D209" s="68"/>
      <c r="E209" s="69">
        <f t="shared" si="29"/>
        <v>0</v>
      </c>
    </row>
    <row r="210" spans="1:5" ht="16" thickBot="1" x14ac:dyDescent="0.4">
      <c r="A210" s="66" t="s">
        <v>1037</v>
      </c>
      <c r="B210" s="67" t="s">
        <v>1038</v>
      </c>
      <c r="C210" s="68">
        <v>0</v>
      </c>
      <c r="D210" s="68"/>
      <c r="E210" s="69">
        <f t="shared" si="29"/>
        <v>0</v>
      </c>
    </row>
    <row r="211" spans="1:5" ht="16" thickBot="1" x14ac:dyDescent="0.4">
      <c r="A211" s="66" t="s">
        <v>1039</v>
      </c>
      <c r="B211" s="67" t="s">
        <v>1040</v>
      </c>
      <c r="C211" s="68">
        <v>0</v>
      </c>
      <c r="D211" s="68"/>
      <c r="E211" s="69">
        <f t="shared" si="29"/>
        <v>0</v>
      </c>
    </row>
    <row r="212" spans="1:5" ht="16" thickBot="1" x14ac:dyDescent="0.4">
      <c r="A212" s="66" t="s">
        <v>1041</v>
      </c>
      <c r="B212" s="67" t="s">
        <v>1042</v>
      </c>
      <c r="C212" s="68">
        <v>0</v>
      </c>
      <c r="D212" s="68"/>
      <c r="E212" s="69">
        <f t="shared" si="29"/>
        <v>0</v>
      </c>
    </row>
    <row r="213" spans="1:5" ht="16" thickBot="1" x14ac:dyDescent="0.4">
      <c r="A213" s="66" t="s">
        <v>1043</v>
      </c>
      <c r="B213" s="67" t="s">
        <v>1044</v>
      </c>
      <c r="C213" s="68">
        <v>38143</v>
      </c>
      <c r="D213" s="68"/>
      <c r="E213" s="69">
        <f t="shared" si="29"/>
        <v>38143</v>
      </c>
    </row>
    <row r="214" spans="1:5" ht="16" thickBot="1" x14ac:dyDescent="0.4">
      <c r="A214" s="66" t="s">
        <v>1045</v>
      </c>
      <c r="B214" s="67" t="s">
        <v>1046</v>
      </c>
      <c r="C214" s="68">
        <v>101753705</v>
      </c>
      <c r="D214" s="68"/>
      <c r="E214" s="69">
        <f t="shared" si="29"/>
        <v>101753705</v>
      </c>
    </row>
    <row r="215" spans="1:5" ht="47" thickBot="1" x14ac:dyDescent="0.4">
      <c r="A215" s="58">
        <v>5.9</v>
      </c>
      <c r="B215" s="71" t="s">
        <v>1047</v>
      </c>
      <c r="C215" s="60">
        <v>0</v>
      </c>
      <c r="D215" s="60">
        <v>0</v>
      </c>
      <c r="E215" s="61">
        <v>0</v>
      </c>
    </row>
    <row r="216" spans="1:5" ht="16" thickBot="1" x14ac:dyDescent="0.4">
      <c r="A216" s="72">
        <v>6</v>
      </c>
      <c r="B216" s="73" t="s">
        <v>1048</v>
      </c>
      <c r="C216" s="74">
        <f>SUM(C217+C232+C233+C236)</f>
        <v>749000072.19000006</v>
      </c>
      <c r="D216" s="74">
        <f>SUM(D217+D232+D233+D236)</f>
        <v>0</v>
      </c>
      <c r="E216" s="75">
        <f>SUM(E217+E232+E233+E236)</f>
        <v>749000072.19000006</v>
      </c>
    </row>
    <row r="217" spans="1:5" ht="16" thickBot="1" x14ac:dyDescent="0.4">
      <c r="A217" s="58">
        <v>6.1</v>
      </c>
      <c r="B217" s="71" t="s">
        <v>1048</v>
      </c>
      <c r="C217" s="60">
        <f>SUM(C218+C220+C222+C224+C226+C228+C230)</f>
        <v>153461674.19</v>
      </c>
      <c r="D217" s="60">
        <f>SUM(D218+D220+D222+D224+D226+D228+D230)</f>
        <v>0</v>
      </c>
      <c r="E217" s="61">
        <f>SUM(E218+E220+E222+E224+E226+E228+E230)</f>
        <v>153461674.19</v>
      </c>
    </row>
    <row r="218" spans="1:5" ht="16" thickBot="1" x14ac:dyDescent="0.4">
      <c r="A218" s="62" t="s">
        <v>1049</v>
      </c>
      <c r="B218" s="63" t="s">
        <v>733</v>
      </c>
      <c r="C218" s="64">
        <f>SUM(C219)</f>
        <v>13675928</v>
      </c>
      <c r="D218" s="64">
        <f>SUM(D219)</f>
        <v>0</v>
      </c>
      <c r="E218" s="65">
        <f>SUM(E219)</f>
        <v>13675928</v>
      </c>
    </row>
    <row r="219" spans="1:5" ht="16" thickBot="1" x14ac:dyDescent="0.4">
      <c r="A219" s="66" t="s">
        <v>1050</v>
      </c>
      <c r="B219" s="67" t="s">
        <v>735</v>
      </c>
      <c r="C219" s="68">
        <v>13675928</v>
      </c>
      <c r="D219" s="68"/>
      <c r="E219" s="69">
        <f>C219+D219</f>
        <v>13675928</v>
      </c>
    </row>
    <row r="220" spans="1:5" ht="16" thickBot="1" x14ac:dyDescent="0.4">
      <c r="A220" s="62" t="s">
        <v>1051</v>
      </c>
      <c r="B220" s="63" t="s">
        <v>1052</v>
      </c>
      <c r="C220" s="64">
        <f>SUM(C221)</f>
        <v>917738</v>
      </c>
      <c r="D220" s="64">
        <f>SUM(D221)</f>
        <v>0</v>
      </c>
      <c r="E220" s="65">
        <f>SUM(E221)</f>
        <v>917738</v>
      </c>
    </row>
    <row r="221" spans="1:5" ht="16" thickBot="1" x14ac:dyDescent="0.4">
      <c r="A221" s="66" t="s">
        <v>1053</v>
      </c>
      <c r="B221" s="67" t="s">
        <v>1052</v>
      </c>
      <c r="C221" s="68">
        <v>917738</v>
      </c>
      <c r="D221" s="68"/>
      <c r="E221" s="69">
        <f>C221+D221</f>
        <v>917738</v>
      </c>
    </row>
    <row r="222" spans="1:5" ht="16" thickBot="1" x14ac:dyDescent="0.4">
      <c r="A222" s="62" t="s">
        <v>1054</v>
      </c>
      <c r="B222" s="63" t="s">
        <v>1055</v>
      </c>
      <c r="C222" s="64">
        <f>SUM(C223)</f>
        <v>22364695.190000001</v>
      </c>
      <c r="D222" s="64">
        <f>SUM(D223)</f>
        <v>0</v>
      </c>
      <c r="E222" s="65">
        <f>SUM(E223)</f>
        <v>22364695.190000001</v>
      </c>
    </row>
    <row r="223" spans="1:5" ht="16" thickBot="1" x14ac:dyDescent="0.4">
      <c r="A223" s="66" t="s">
        <v>1056</v>
      </c>
      <c r="B223" s="67" t="s">
        <v>1055</v>
      </c>
      <c r="C223" s="68">
        <v>22364695.190000001</v>
      </c>
      <c r="D223" s="68"/>
      <c r="E223" s="69">
        <f>C223+D223</f>
        <v>22364695.190000001</v>
      </c>
    </row>
    <row r="224" spans="1:5" ht="16" thickBot="1" x14ac:dyDescent="0.4">
      <c r="A224" s="62" t="s">
        <v>1057</v>
      </c>
      <c r="B224" s="63" t="s">
        <v>1058</v>
      </c>
      <c r="C224" s="64">
        <f>SUM(C225)</f>
        <v>0</v>
      </c>
      <c r="D224" s="64">
        <f>SUM(D225)</f>
        <v>0</v>
      </c>
      <c r="E224" s="65">
        <f>SUM(E225)</f>
        <v>0</v>
      </c>
    </row>
    <row r="225" spans="1:5" ht="16" thickBot="1" x14ac:dyDescent="0.4">
      <c r="A225" s="66" t="s">
        <v>1059</v>
      </c>
      <c r="B225" s="67" t="s">
        <v>1060</v>
      </c>
      <c r="C225" s="68">
        <v>0</v>
      </c>
      <c r="D225" s="68"/>
      <c r="E225" s="69">
        <f>C225+D225</f>
        <v>0</v>
      </c>
    </row>
    <row r="226" spans="1:5" ht="16" thickBot="1" x14ac:dyDescent="0.4">
      <c r="A226" s="62" t="s">
        <v>1061</v>
      </c>
      <c r="B226" s="63" t="s">
        <v>1062</v>
      </c>
      <c r="C226" s="64">
        <f>SUM(C227)</f>
        <v>0</v>
      </c>
      <c r="D226" s="64">
        <f>SUM(D227)</f>
        <v>0</v>
      </c>
      <c r="E226" s="65">
        <f>SUM(E227)</f>
        <v>0</v>
      </c>
    </row>
    <row r="227" spans="1:5" ht="16" thickBot="1" x14ac:dyDescent="0.4">
      <c r="A227" s="66" t="s">
        <v>1063</v>
      </c>
      <c r="B227" s="67" t="s">
        <v>1062</v>
      </c>
      <c r="C227" s="68">
        <v>0</v>
      </c>
      <c r="D227" s="68"/>
      <c r="E227" s="69">
        <f>C227+D227</f>
        <v>0</v>
      </c>
    </row>
    <row r="228" spans="1:5" ht="16" thickBot="1" x14ac:dyDescent="0.4">
      <c r="A228" s="62" t="s">
        <v>1064</v>
      </c>
      <c r="B228" s="63" t="s">
        <v>1065</v>
      </c>
      <c r="C228" s="64">
        <f>SUM(C229)</f>
        <v>0</v>
      </c>
      <c r="D228" s="64">
        <f>SUM(D229)</f>
        <v>0</v>
      </c>
      <c r="E228" s="65">
        <f>SUM(E229)</f>
        <v>0</v>
      </c>
    </row>
    <row r="229" spans="1:5" ht="16" thickBot="1" x14ac:dyDescent="0.4">
      <c r="A229" s="66" t="s">
        <v>1066</v>
      </c>
      <c r="B229" s="67" t="s">
        <v>1065</v>
      </c>
      <c r="C229" s="68">
        <v>0</v>
      </c>
      <c r="D229" s="68"/>
      <c r="E229" s="69">
        <f>C229+D229</f>
        <v>0</v>
      </c>
    </row>
    <row r="230" spans="1:5" ht="16" thickBot="1" x14ac:dyDescent="0.4">
      <c r="A230" s="62" t="s">
        <v>1067</v>
      </c>
      <c r="B230" s="63" t="s">
        <v>1068</v>
      </c>
      <c r="C230" s="64">
        <f>SUM(C231)</f>
        <v>116503313</v>
      </c>
      <c r="D230" s="64">
        <f>SUM(D231)</f>
        <v>0</v>
      </c>
      <c r="E230" s="65">
        <f>SUM(E231)</f>
        <v>116503313</v>
      </c>
    </row>
    <row r="231" spans="1:5" ht="16" thickBot="1" x14ac:dyDescent="0.4">
      <c r="A231" s="66" t="s">
        <v>1069</v>
      </c>
      <c r="B231" s="67" t="s">
        <v>1070</v>
      </c>
      <c r="C231" s="68">
        <v>116503313</v>
      </c>
      <c r="D231" s="68"/>
      <c r="E231" s="69">
        <f>C231+D231</f>
        <v>116503313</v>
      </c>
    </row>
    <row r="232" spans="1:5" ht="16" thickBot="1" x14ac:dyDescent="0.4">
      <c r="A232" s="58">
        <v>6.2</v>
      </c>
      <c r="B232" s="71" t="s">
        <v>1071</v>
      </c>
      <c r="C232" s="60">
        <v>0</v>
      </c>
      <c r="D232" s="60">
        <v>0</v>
      </c>
      <c r="E232" s="61">
        <v>0</v>
      </c>
    </row>
    <row r="233" spans="1:5" ht="16" thickBot="1" x14ac:dyDescent="0.4">
      <c r="A233" s="58">
        <v>6.3</v>
      </c>
      <c r="B233" s="71" t="s">
        <v>1072</v>
      </c>
      <c r="C233" s="60">
        <f t="shared" ref="C233:E234" si="30">SUM(C234)</f>
        <v>538398</v>
      </c>
      <c r="D233" s="60">
        <f t="shared" si="30"/>
        <v>0</v>
      </c>
      <c r="E233" s="61">
        <f t="shared" si="30"/>
        <v>538398</v>
      </c>
    </row>
    <row r="234" spans="1:5" ht="16" thickBot="1" x14ac:dyDescent="0.4">
      <c r="A234" s="62" t="s">
        <v>1073</v>
      </c>
      <c r="B234" s="63" t="s">
        <v>751</v>
      </c>
      <c r="C234" s="64">
        <f t="shared" si="30"/>
        <v>538398</v>
      </c>
      <c r="D234" s="64">
        <f t="shared" si="30"/>
        <v>0</v>
      </c>
      <c r="E234" s="65">
        <f t="shared" si="30"/>
        <v>538398</v>
      </c>
    </row>
    <row r="235" spans="1:5" ht="16" thickBot="1" x14ac:dyDescent="0.4">
      <c r="A235" s="66" t="s">
        <v>1074</v>
      </c>
      <c r="B235" s="67" t="s">
        <v>1075</v>
      </c>
      <c r="C235" s="68">
        <v>538398</v>
      </c>
      <c r="D235" s="68"/>
      <c r="E235" s="69">
        <f>C235+D235</f>
        <v>538398</v>
      </c>
    </row>
    <row r="236" spans="1:5" ht="47" thickBot="1" x14ac:dyDescent="0.4">
      <c r="A236" s="58">
        <v>6.9</v>
      </c>
      <c r="B236" s="71" t="s">
        <v>1076</v>
      </c>
      <c r="C236" s="60">
        <f t="shared" ref="C236:E237" si="31">SUM(C237)</f>
        <v>595000000</v>
      </c>
      <c r="D236" s="60">
        <f t="shared" si="31"/>
        <v>0</v>
      </c>
      <c r="E236" s="61">
        <f t="shared" si="31"/>
        <v>595000000</v>
      </c>
    </row>
    <row r="237" spans="1:5" ht="31.5" thickBot="1" x14ac:dyDescent="0.4">
      <c r="A237" s="58" t="s">
        <v>1077</v>
      </c>
      <c r="B237" s="71" t="s">
        <v>1078</v>
      </c>
      <c r="C237" s="60">
        <f t="shared" si="31"/>
        <v>595000000</v>
      </c>
      <c r="D237" s="60">
        <f t="shared" si="31"/>
        <v>0</v>
      </c>
      <c r="E237" s="61">
        <f t="shared" si="31"/>
        <v>595000000</v>
      </c>
    </row>
    <row r="238" spans="1:5" ht="31.5" thickBot="1" x14ac:dyDescent="0.4">
      <c r="A238" s="66" t="s">
        <v>1079</v>
      </c>
      <c r="B238" s="67" t="s">
        <v>1080</v>
      </c>
      <c r="C238" s="68">
        <v>595000000</v>
      </c>
      <c r="D238" s="68"/>
      <c r="E238" s="69">
        <f>C238+D238</f>
        <v>595000000</v>
      </c>
    </row>
    <row r="239" spans="1:5" ht="31.5" thickBot="1" x14ac:dyDescent="0.4">
      <c r="A239" s="72">
        <v>7</v>
      </c>
      <c r="B239" s="73" t="s">
        <v>1081</v>
      </c>
      <c r="C239" s="74">
        <f>SUM(C240+C241+C242+C243+C244+C245+C246+C247+C248+C249)</f>
        <v>0</v>
      </c>
      <c r="D239" s="74">
        <f>SUM(D240+D241+D242+D243+D244+D245+D246+D247+D248+D249)</f>
        <v>0</v>
      </c>
      <c r="E239" s="75">
        <f>SUM(E240+E241+E242+E243+E244+E245+E246+E247+E248+E249)</f>
        <v>0</v>
      </c>
    </row>
    <row r="240" spans="1:5" ht="31.5" thickBot="1" x14ac:dyDescent="0.4">
      <c r="A240" s="58">
        <v>7.1</v>
      </c>
      <c r="B240" s="71" t="s">
        <v>1082</v>
      </c>
      <c r="C240" s="60">
        <v>0</v>
      </c>
      <c r="D240" s="60">
        <v>0</v>
      </c>
      <c r="E240" s="61">
        <v>0</v>
      </c>
    </row>
    <row r="241" spans="1:7" ht="31.5" thickBot="1" x14ac:dyDescent="0.4">
      <c r="A241" s="58">
        <v>7.2</v>
      </c>
      <c r="B241" s="71" t="s">
        <v>1083</v>
      </c>
      <c r="C241" s="60">
        <v>0</v>
      </c>
      <c r="D241" s="60">
        <v>0</v>
      </c>
      <c r="E241" s="61">
        <v>0</v>
      </c>
    </row>
    <row r="242" spans="1:7" ht="47" thickBot="1" x14ac:dyDescent="0.4">
      <c r="A242" s="58">
        <v>7.3</v>
      </c>
      <c r="B242" s="71" t="s">
        <v>1084</v>
      </c>
      <c r="C242" s="60">
        <v>0</v>
      </c>
      <c r="D242" s="60">
        <v>0</v>
      </c>
      <c r="E242" s="61">
        <v>0</v>
      </c>
    </row>
    <row r="243" spans="1:7" ht="47" thickBot="1" x14ac:dyDescent="0.4">
      <c r="A243" s="58">
        <v>7.4</v>
      </c>
      <c r="B243" s="71" t="s">
        <v>1085</v>
      </c>
      <c r="C243" s="60">
        <v>0</v>
      </c>
      <c r="D243" s="60">
        <v>0</v>
      </c>
      <c r="E243" s="61">
        <v>0</v>
      </c>
    </row>
    <row r="244" spans="1:7" ht="47" thickBot="1" x14ac:dyDescent="0.4">
      <c r="A244" s="58">
        <v>7.5</v>
      </c>
      <c r="B244" s="71" t="s">
        <v>1086</v>
      </c>
      <c r="C244" s="60">
        <v>0</v>
      </c>
      <c r="D244" s="60">
        <v>0</v>
      </c>
      <c r="E244" s="61">
        <v>0</v>
      </c>
    </row>
    <row r="245" spans="1:7" ht="47" thickBot="1" x14ac:dyDescent="0.4">
      <c r="A245" s="58">
        <v>7.6</v>
      </c>
      <c r="B245" s="71" t="s">
        <v>1087</v>
      </c>
      <c r="C245" s="60">
        <v>0</v>
      </c>
      <c r="D245" s="60">
        <v>0</v>
      </c>
      <c r="E245" s="61">
        <v>0</v>
      </c>
    </row>
    <row r="246" spans="1:7" ht="47" thickBot="1" x14ac:dyDescent="0.4">
      <c r="A246" s="58">
        <v>7.7</v>
      </c>
      <c r="B246" s="71" t="s">
        <v>1088</v>
      </c>
      <c r="C246" s="60">
        <v>0</v>
      </c>
      <c r="D246" s="60">
        <v>0</v>
      </c>
      <c r="E246" s="61">
        <v>0</v>
      </c>
    </row>
    <row r="247" spans="1:7" ht="47" thickBot="1" x14ac:dyDescent="0.4">
      <c r="A247" s="58">
        <v>7.8</v>
      </c>
      <c r="B247" s="71" t="s">
        <v>1089</v>
      </c>
      <c r="C247" s="60">
        <v>0</v>
      </c>
      <c r="D247" s="60">
        <v>0</v>
      </c>
      <c r="E247" s="61">
        <v>0</v>
      </c>
    </row>
    <row r="248" spans="1:7" ht="16" thickBot="1" x14ac:dyDescent="0.4">
      <c r="A248" s="58">
        <v>7.9</v>
      </c>
      <c r="B248" s="71" t="s">
        <v>1090</v>
      </c>
      <c r="C248" s="60">
        <f t="shared" ref="C248:E249" si="32">SUM(C249)</f>
        <v>0</v>
      </c>
      <c r="D248" s="60">
        <f t="shared" si="32"/>
        <v>0</v>
      </c>
      <c r="E248" s="61">
        <f t="shared" si="32"/>
        <v>0</v>
      </c>
    </row>
    <row r="249" spans="1:7" ht="16" thickBot="1" x14ac:dyDescent="0.4">
      <c r="A249" s="77" t="s">
        <v>1091</v>
      </c>
      <c r="B249" s="63" t="s">
        <v>1092</v>
      </c>
      <c r="C249" s="64">
        <f t="shared" si="32"/>
        <v>0</v>
      </c>
      <c r="D249" s="64">
        <f t="shared" si="32"/>
        <v>0</v>
      </c>
      <c r="E249" s="65">
        <f t="shared" si="32"/>
        <v>0</v>
      </c>
    </row>
    <row r="250" spans="1:7" ht="16" thickBot="1" x14ac:dyDescent="0.4">
      <c r="A250" s="66" t="s">
        <v>1093</v>
      </c>
      <c r="B250" s="67" t="s">
        <v>1094</v>
      </c>
      <c r="C250" s="68">
        <v>0</v>
      </c>
      <c r="D250" s="68"/>
      <c r="E250" s="69">
        <f>C250+D250</f>
        <v>0</v>
      </c>
    </row>
    <row r="251" spans="1:7" ht="47" thickBot="1" x14ac:dyDescent="0.4">
      <c r="A251" s="72">
        <v>8</v>
      </c>
      <c r="B251" s="73" t="s">
        <v>1095</v>
      </c>
      <c r="C251" s="74">
        <f>SUM(C252+C267+C273+C278+C285)</f>
        <v>2477465708.3099999</v>
      </c>
      <c r="D251" s="74">
        <f>SUM(D252+D267+D273+D278+D285)</f>
        <v>40307503.480000004</v>
      </c>
      <c r="E251" s="75">
        <f>SUM(E252+E267+E273+E278+E285)</f>
        <v>2517773211.79</v>
      </c>
    </row>
    <row r="252" spans="1:7" ht="16" thickBot="1" x14ac:dyDescent="0.4">
      <c r="A252" s="58">
        <v>8.1</v>
      </c>
      <c r="B252" s="71" t="s">
        <v>1096</v>
      </c>
      <c r="C252" s="60">
        <f>SUM(C253+C265)</f>
        <v>1602169502.1500001</v>
      </c>
      <c r="D252" s="60">
        <f>SUM(D253+D265)</f>
        <v>37058961.640000001</v>
      </c>
      <c r="E252" s="61">
        <f>SUM(E253+E265)</f>
        <v>1639228463.79</v>
      </c>
    </row>
    <row r="253" spans="1:7" ht="16" thickBot="1" x14ac:dyDescent="0.4">
      <c r="A253" s="62" t="s">
        <v>1097</v>
      </c>
      <c r="B253" s="63" t="s">
        <v>1098</v>
      </c>
      <c r="C253" s="64">
        <f>SUM(C254:C264)</f>
        <v>1371580171.3800001</v>
      </c>
      <c r="D253" s="64">
        <f>SUM(D254:D264)</f>
        <v>26058961.640000001</v>
      </c>
      <c r="E253" s="65">
        <f>SUM(E254:E264)</f>
        <v>1397639133.02</v>
      </c>
      <c r="F253" s="70"/>
      <c r="G253" s="78"/>
    </row>
    <row r="254" spans="1:7" ht="16" thickBot="1" x14ac:dyDescent="0.4">
      <c r="A254" s="66" t="s">
        <v>1099</v>
      </c>
      <c r="B254" s="67" t="s">
        <v>1100</v>
      </c>
      <c r="C254" s="68">
        <v>863737933.38000011</v>
      </c>
      <c r="D254" s="68">
        <v>16631896.640000001</v>
      </c>
      <c r="E254" s="69">
        <f t="shared" ref="E254:E264" si="33">C254+D254</f>
        <v>880369830.0200001</v>
      </c>
      <c r="G254" s="1"/>
    </row>
    <row r="255" spans="1:7" ht="16" thickBot="1" x14ac:dyDescent="0.4">
      <c r="A255" s="66" t="s">
        <v>1101</v>
      </c>
      <c r="B255" s="67" t="s">
        <v>1102</v>
      </c>
      <c r="C255" s="68">
        <v>199224965</v>
      </c>
      <c r="D255" s="68">
        <v>4203297</v>
      </c>
      <c r="E255" s="69">
        <f t="shared" si="33"/>
        <v>203428262</v>
      </c>
      <c r="G255" s="2"/>
    </row>
    <row r="256" spans="1:7" ht="16" thickBot="1" x14ac:dyDescent="0.4">
      <c r="A256" s="66" t="s">
        <v>1103</v>
      </c>
      <c r="B256" s="67" t="s">
        <v>1104</v>
      </c>
      <c r="C256" s="68">
        <v>82968947</v>
      </c>
      <c r="D256" s="68">
        <v>1569705</v>
      </c>
      <c r="E256" s="69">
        <f t="shared" si="33"/>
        <v>84538652</v>
      </c>
      <c r="G256" s="70"/>
    </row>
    <row r="257" spans="1:8" ht="16" thickBot="1" x14ac:dyDescent="0.4">
      <c r="A257" s="66" t="s">
        <v>1105</v>
      </c>
      <c r="B257" s="67" t="s">
        <v>1106</v>
      </c>
      <c r="C257" s="68">
        <v>0</v>
      </c>
      <c r="D257" s="68">
        <v>0</v>
      </c>
      <c r="E257" s="69">
        <f t="shared" si="33"/>
        <v>0</v>
      </c>
    </row>
    <row r="258" spans="1:8" ht="16" thickBot="1" x14ac:dyDescent="0.4">
      <c r="A258" s="66" t="s">
        <v>1107</v>
      </c>
      <c r="B258" s="67" t="s">
        <v>1108</v>
      </c>
      <c r="C258" s="68">
        <v>0</v>
      </c>
      <c r="D258" s="68">
        <v>0</v>
      </c>
      <c r="E258" s="69">
        <f t="shared" si="33"/>
        <v>0</v>
      </c>
    </row>
    <row r="259" spans="1:8" ht="16" thickBot="1" x14ac:dyDescent="0.4">
      <c r="A259" s="66" t="s">
        <v>1109</v>
      </c>
      <c r="B259" s="67" t="s">
        <v>1110</v>
      </c>
      <c r="C259" s="68">
        <v>19974905</v>
      </c>
      <c r="D259" s="68">
        <v>332384</v>
      </c>
      <c r="E259" s="69">
        <f t="shared" si="33"/>
        <v>20307289</v>
      </c>
    </row>
    <row r="260" spans="1:8" ht="16" thickBot="1" x14ac:dyDescent="0.4">
      <c r="A260" s="66" t="s">
        <v>1111</v>
      </c>
      <c r="B260" s="67" t="s">
        <v>1112</v>
      </c>
      <c r="C260" s="68">
        <v>0</v>
      </c>
      <c r="D260" s="68">
        <v>0</v>
      </c>
      <c r="E260" s="69">
        <f t="shared" si="33"/>
        <v>0</v>
      </c>
    </row>
    <row r="261" spans="1:8" ht="16" thickBot="1" x14ac:dyDescent="0.4">
      <c r="A261" s="66" t="s">
        <v>1113</v>
      </c>
      <c r="B261" s="67" t="s">
        <v>1114</v>
      </c>
      <c r="C261" s="68">
        <v>0</v>
      </c>
      <c r="D261" s="68">
        <v>0</v>
      </c>
      <c r="E261" s="69">
        <f t="shared" si="33"/>
        <v>0</v>
      </c>
    </row>
    <row r="262" spans="1:8" ht="16" thickBot="1" x14ac:dyDescent="0.4">
      <c r="A262" s="66" t="s">
        <v>1115</v>
      </c>
      <c r="B262" s="67" t="s">
        <v>1116</v>
      </c>
      <c r="C262" s="68">
        <v>30209080</v>
      </c>
      <c r="D262" s="68">
        <v>357311</v>
      </c>
      <c r="E262" s="69">
        <f t="shared" si="33"/>
        <v>30566391</v>
      </c>
    </row>
    <row r="263" spans="1:8" ht="16" thickBot="1" x14ac:dyDescent="0.4">
      <c r="A263" s="66" t="s">
        <v>1117</v>
      </c>
      <c r="B263" s="67" t="s">
        <v>1118</v>
      </c>
      <c r="C263" s="68">
        <v>175464341</v>
      </c>
      <c r="D263" s="68">
        <v>2964368</v>
      </c>
      <c r="E263" s="69">
        <f t="shared" si="33"/>
        <v>178428709</v>
      </c>
      <c r="F263" s="70"/>
    </row>
    <row r="264" spans="1:8" ht="16" thickBot="1" x14ac:dyDescent="0.4">
      <c r="A264" s="66" t="s">
        <v>1119</v>
      </c>
      <c r="B264" s="67" t="s">
        <v>1120</v>
      </c>
      <c r="C264" s="68">
        <v>0</v>
      </c>
      <c r="D264" s="68">
        <v>0</v>
      </c>
      <c r="E264" s="69">
        <f t="shared" si="33"/>
        <v>0</v>
      </c>
    </row>
    <row r="265" spans="1:8" ht="16" thickBot="1" x14ac:dyDescent="0.4">
      <c r="A265" s="62" t="s">
        <v>1121</v>
      </c>
      <c r="B265" s="63" t="s">
        <v>1122</v>
      </c>
      <c r="C265" s="64">
        <f>SUM(C266)</f>
        <v>230589330.77000001</v>
      </c>
      <c r="D265" s="64">
        <f>SUM(D266)</f>
        <v>11000000</v>
      </c>
      <c r="E265" s="65">
        <f>SUM(E266)</f>
        <v>241589330.77000001</v>
      </c>
    </row>
    <row r="266" spans="1:8" ht="16" thickBot="1" x14ac:dyDescent="0.4">
      <c r="A266" s="66" t="s">
        <v>1123</v>
      </c>
      <c r="B266" s="67" t="s">
        <v>1124</v>
      </c>
      <c r="C266" s="68">
        <v>230589330.77000001</v>
      </c>
      <c r="D266" s="68">
        <v>11000000</v>
      </c>
      <c r="E266" s="69">
        <f>C266+D266</f>
        <v>241589330.77000001</v>
      </c>
    </row>
    <row r="267" spans="1:8" ht="16" thickBot="1" x14ac:dyDescent="0.4">
      <c r="A267" s="58">
        <v>8.1999999999999993</v>
      </c>
      <c r="B267" s="71" t="s">
        <v>1125</v>
      </c>
      <c r="C267" s="60">
        <f>SUM(C268)</f>
        <v>835527670</v>
      </c>
      <c r="D267" s="60">
        <f>SUM(D268)</f>
        <v>1248000</v>
      </c>
      <c r="E267" s="61">
        <f>SUM(E268)</f>
        <v>836775670</v>
      </c>
      <c r="H267" s="70"/>
    </row>
    <row r="268" spans="1:8" ht="16" thickBot="1" x14ac:dyDescent="0.4">
      <c r="A268" s="62" t="s">
        <v>1126</v>
      </c>
      <c r="B268" s="63" t="s">
        <v>1127</v>
      </c>
      <c r="C268" s="64">
        <f>SUM(C269:C272)</f>
        <v>835527670</v>
      </c>
      <c r="D268" s="64">
        <f>SUM(D269:D272)</f>
        <v>1248000</v>
      </c>
      <c r="E268" s="65">
        <f>SUM(E269:E272)</f>
        <v>836775670</v>
      </c>
    </row>
    <row r="269" spans="1:8" ht="16" thickBot="1" x14ac:dyDescent="0.4">
      <c r="A269" s="66" t="s">
        <v>1128</v>
      </c>
      <c r="B269" s="67" t="s">
        <v>1129</v>
      </c>
      <c r="C269" s="68">
        <v>104705670.06</v>
      </c>
      <c r="D269" s="68">
        <v>0</v>
      </c>
      <c r="E269" s="69">
        <f>C269+D269</f>
        <v>104705670.06</v>
      </c>
      <c r="G269" s="70"/>
    </row>
    <row r="270" spans="1:8" ht="31.5" thickBot="1" x14ac:dyDescent="0.4">
      <c r="A270" s="66" t="s">
        <v>1130</v>
      </c>
      <c r="B270" s="67" t="s">
        <v>1131</v>
      </c>
      <c r="C270" s="68">
        <v>2499999.94</v>
      </c>
      <c r="D270" s="68">
        <v>0</v>
      </c>
      <c r="E270" s="69">
        <f>C270+D270</f>
        <v>2499999.94</v>
      </c>
      <c r="G270" s="70"/>
    </row>
    <row r="271" spans="1:8" ht="16" thickBot="1" x14ac:dyDescent="0.4">
      <c r="A271" s="66" t="s">
        <v>1132</v>
      </c>
      <c r="B271" s="67" t="s">
        <v>1133</v>
      </c>
      <c r="C271" s="68">
        <v>723159678</v>
      </c>
      <c r="D271" s="68">
        <v>0</v>
      </c>
      <c r="E271" s="69">
        <f>C271+D271</f>
        <v>723159678</v>
      </c>
    </row>
    <row r="272" spans="1:8" ht="31.5" thickBot="1" x14ac:dyDescent="0.4">
      <c r="A272" s="66" t="s">
        <v>1134</v>
      </c>
      <c r="B272" s="67" t="s">
        <v>1135</v>
      </c>
      <c r="C272" s="68">
        <v>5162322</v>
      </c>
      <c r="D272" s="68">
        <v>1248000</v>
      </c>
      <c r="E272" s="69">
        <f>C272+D272</f>
        <v>6410322</v>
      </c>
      <c r="G272" s="70"/>
    </row>
    <row r="273" spans="1:8" ht="16" thickBot="1" x14ac:dyDescent="0.4">
      <c r="A273" s="58">
        <v>8.3000000000000007</v>
      </c>
      <c r="B273" s="71" t="s">
        <v>1136</v>
      </c>
      <c r="C273" s="60">
        <f>SUM(C274)</f>
        <v>10733999.16</v>
      </c>
      <c r="D273" s="60">
        <f>SUM(D274)</f>
        <v>1499999.84</v>
      </c>
      <c r="E273" s="61">
        <f>SUM(E274)</f>
        <v>12233999</v>
      </c>
    </row>
    <row r="274" spans="1:8" ht="16" thickBot="1" x14ac:dyDescent="0.4">
      <c r="A274" s="62" t="s">
        <v>1137</v>
      </c>
      <c r="B274" s="63" t="s">
        <v>1138</v>
      </c>
      <c r="C274" s="64">
        <f>SUM(C275:C277)</f>
        <v>10733999.16</v>
      </c>
      <c r="D274" s="64">
        <f>SUM(D275:D277)</f>
        <v>1499999.84</v>
      </c>
      <c r="E274" s="65">
        <f>SUM(E275:E277)</f>
        <v>12233999</v>
      </c>
    </row>
    <row r="275" spans="1:8" ht="16" thickBot="1" x14ac:dyDescent="0.4">
      <c r="A275" s="66" t="s">
        <v>1139</v>
      </c>
      <c r="B275" s="67" t="s">
        <v>1140</v>
      </c>
      <c r="C275" s="68">
        <v>9500000</v>
      </c>
      <c r="D275" s="68">
        <v>1500000</v>
      </c>
      <c r="E275" s="69">
        <f t="shared" ref="E275:E277" si="34">C275+D275</f>
        <v>11000000</v>
      </c>
    </row>
    <row r="276" spans="1:8" ht="16" thickBot="1" x14ac:dyDescent="0.4">
      <c r="A276" s="66" t="s">
        <v>1141</v>
      </c>
      <c r="B276" s="67" t="s">
        <v>1142</v>
      </c>
      <c r="C276" s="68">
        <v>1233999.1599999999</v>
      </c>
      <c r="D276" s="68">
        <v>-0.16</v>
      </c>
      <c r="E276" s="69">
        <f t="shared" si="34"/>
        <v>1233999</v>
      </c>
    </row>
    <row r="277" spans="1:8" ht="16" thickBot="1" x14ac:dyDescent="0.4">
      <c r="A277" s="66" t="s">
        <v>1143</v>
      </c>
      <c r="B277" s="67" t="s">
        <v>1144</v>
      </c>
      <c r="C277" s="68">
        <v>0</v>
      </c>
      <c r="D277" s="68"/>
      <c r="E277" s="69">
        <f t="shared" si="34"/>
        <v>0</v>
      </c>
    </row>
    <row r="278" spans="1:8" ht="16" thickBot="1" x14ac:dyDescent="0.4">
      <c r="A278" s="58">
        <v>8.4</v>
      </c>
      <c r="B278" s="71" t="s">
        <v>1145</v>
      </c>
      <c r="C278" s="64">
        <f>SUM(C279)</f>
        <v>29034537</v>
      </c>
      <c r="D278" s="64">
        <f>SUM(D279)</f>
        <v>500542</v>
      </c>
      <c r="E278" s="65">
        <f>SUM(E279)</f>
        <v>29535079</v>
      </c>
    </row>
    <row r="279" spans="1:8" ht="16" thickBot="1" x14ac:dyDescent="0.4">
      <c r="A279" s="58" t="s">
        <v>1146</v>
      </c>
      <c r="B279" s="71" t="s">
        <v>1147</v>
      </c>
      <c r="C279" s="64">
        <f>SUM(C280:C284)</f>
        <v>29034537</v>
      </c>
      <c r="D279" s="64">
        <f>SUM(D280:D284)</f>
        <v>500542</v>
      </c>
      <c r="E279" s="65">
        <f>SUM(E280:E284)</f>
        <v>29535079</v>
      </c>
    </row>
    <row r="280" spans="1:8" ht="16" thickBot="1" x14ac:dyDescent="0.4">
      <c r="A280" s="66" t="s">
        <v>1148</v>
      </c>
      <c r="B280" s="67" t="s">
        <v>1149</v>
      </c>
      <c r="C280" s="68">
        <v>0</v>
      </c>
      <c r="D280" s="68"/>
      <c r="E280" s="69">
        <f t="shared" ref="E280:E284" si="35">C280+D280</f>
        <v>0</v>
      </c>
    </row>
    <row r="281" spans="1:8" ht="16" thickBot="1" x14ac:dyDescent="0.4">
      <c r="A281" s="66" t="s">
        <v>1150</v>
      </c>
      <c r="B281" s="67" t="s">
        <v>1151</v>
      </c>
      <c r="C281" s="68">
        <v>4849966</v>
      </c>
      <c r="D281" s="68">
        <v>71080</v>
      </c>
      <c r="E281" s="69">
        <f t="shared" si="35"/>
        <v>4921046</v>
      </c>
      <c r="H281" s="70"/>
    </row>
    <row r="282" spans="1:8" ht="16" thickBot="1" x14ac:dyDescent="0.4">
      <c r="A282" s="66" t="s">
        <v>1152</v>
      </c>
      <c r="B282" s="67" t="s">
        <v>1153</v>
      </c>
      <c r="C282" s="68">
        <v>24184571</v>
      </c>
      <c r="D282" s="68">
        <v>429462</v>
      </c>
      <c r="E282" s="69">
        <f t="shared" si="35"/>
        <v>24614033</v>
      </c>
      <c r="G282" s="70"/>
      <c r="H282" s="70"/>
    </row>
    <row r="283" spans="1:8" ht="16" thickBot="1" x14ac:dyDescent="0.4">
      <c r="A283" s="66" t="s">
        <v>1154</v>
      </c>
      <c r="B283" s="67" t="s">
        <v>1155</v>
      </c>
      <c r="C283" s="68">
        <v>0</v>
      </c>
      <c r="D283" s="68"/>
      <c r="E283" s="69">
        <f t="shared" si="35"/>
        <v>0</v>
      </c>
      <c r="G283" s="70"/>
    </row>
    <row r="284" spans="1:8" ht="16" thickBot="1" x14ac:dyDescent="0.4">
      <c r="A284" s="66" t="s">
        <v>1156</v>
      </c>
      <c r="B284" s="67" t="s">
        <v>1157</v>
      </c>
      <c r="C284" s="68">
        <v>0</v>
      </c>
      <c r="D284" s="68"/>
      <c r="E284" s="69">
        <f t="shared" si="35"/>
        <v>0</v>
      </c>
    </row>
    <row r="285" spans="1:8" ht="16" thickBot="1" x14ac:dyDescent="0.4">
      <c r="A285" s="58">
        <v>8.5</v>
      </c>
      <c r="B285" s="71" t="s">
        <v>1158</v>
      </c>
      <c r="C285" s="60">
        <v>0</v>
      </c>
      <c r="D285" s="60">
        <v>0</v>
      </c>
      <c r="E285" s="61">
        <v>0</v>
      </c>
    </row>
    <row r="286" spans="1:8" ht="31.5" thickBot="1" x14ac:dyDescent="0.4">
      <c r="A286" s="72">
        <v>9</v>
      </c>
      <c r="B286" s="73" t="s">
        <v>1159</v>
      </c>
      <c r="C286" s="74">
        <f>SUM(C287+C290+C295+C296)</f>
        <v>25788400</v>
      </c>
      <c r="D286" s="74">
        <f>SUM(D287+D290+D295+D296)</f>
        <v>0</v>
      </c>
      <c r="E286" s="75">
        <f>SUM(E287+E290+E295+E296)</f>
        <v>25788400</v>
      </c>
    </row>
    <row r="287" spans="1:8" ht="16" thickBot="1" x14ac:dyDescent="0.4">
      <c r="A287" s="58">
        <v>9.1</v>
      </c>
      <c r="B287" s="71" t="s">
        <v>1160</v>
      </c>
      <c r="C287" s="60">
        <f t="shared" ref="C287:E288" si="36">SUM(C288)</f>
        <v>0</v>
      </c>
      <c r="D287" s="60">
        <f t="shared" si="36"/>
        <v>0</v>
      </c>
      <c r="E287" s="61">
        <f t="shared" si="36"/>
        <v>0</v>
      </c>
    </row>
    <row r="288" spans="1:8" ht="16" thickBot="1" x14ac:dyDescent="0.4">
      <c r="A288" s="62" t="s">
        <v>1161</v>
      </c>
      <c r="B288" s="63" t="s">
        <v>1162</v>
      </c>
      <c r="C288" s="64">
        <f t="shared" si="36"/>
        <v>0</v>
      </c>
      <c r="D288" s="64">
        <f t="shared" si="36"/>
        <v>0</v>
      </c>
      <c r="E288" s="65">
        <f t="shared" si="36"/>
        <v>0</v>
      </c>
    </row>
    <row r="289" spans="1:5" ht="16" thickBot="1" x14ac:dyDescent="0.4">
      <c r="A289" s="66" t="s">
        <v>1163</v>
      </c>
      <c r="B289" s="67" t="s">
        <v>1162</v>
      </c>
      <c r="C289" s="68">
        <v>0</v>
      </c>
      <c r="D289" s="68"/>
      <c r="E289" s="69">
        <f>C289+D289</f>
        <v>0</v>
      </c>
    </row>
    <row r="290" spans="1:5" ht="16" thickBot="1" x14ac:dyDescent="0.4">
      <c r="A290" s="58">
        <v>9.3000000000000007</v>
      </c>
      <c r="B290" s="71" t="s">
        <v>537</v>
      </c>
      <c r="C290" s="60">
        <f t="shared" ref="C290:E291" si="37">SUM(C291)</f>
        <v>25788400</v>
      </c>
      <c r="D290" s="60">
        <f t="shared" si="37"/>
        <v>0</v>
      </c>
      <c r="E290" s="61">
        <f t="shared" si="37"/>
        <v>25788400</v>
      </c>
    </row>
    <row r="291" spans="1:5" ht="16" thickBot="1" x14ac:dyDescent="0.4">
      <c r="A291" s="62" t="s">
        <v>1164</v>
      </c>
      <c r="B291" s="63" t="s">
        <v>1165</v>
      </c>
      <c r="C291" s="64">
        <f t="shared" si="37"/>
        <v>25788400</v>
      </c>
      <c r="D291" s="64">
        <f t="shared" si="37"/>
        <v>0</v>
      </c>
      <c r="E291" s="65">
        <f t="shared" si="37"/>
        <v>25788400</v>
      </c>
    </row>
    <row r="292" spans="1:5" ht="16" thickBot="1" x14ac:dyDescent="0.4">
      <c r="A292" s="66" t="s">
        <v>1166</v>
      </c>
      <c r="B292" s="67" t="s">
        <v>1165</v>
      </c>
      <c r="C292" s="68">
        <v>25788400</v>
      </c>
      <c r="D292" s="68"/>
      <c r="E292" s="69">
        <f>C292+D292</f>
        <v>25788400</v>
      </c>
    </row>
    <row r="293" spans="1:5" ht="16" thickBot="1" x14ac:dyDescent="0.4">
      <c r="A293" s="62" t="s">
        <v>1167</v>
      </c>
      <c r="B293" s="63" t="s">
        <v>1168</v>
      </c>
      <c r="C293" s="64">
        <v>0</v>
      </c>
      <c r="D293" s="64">
        <v>0</v>
      </c>
      <c r="E293" s="65">
        <v>0</v>
      </c>
    </row>
    <row r="294" spans="1:5" ht="16" thickBot="1" x14ac:dyDescent="0.4">
      <c r="A294" s="66" t="s">
        <v>1169</v>
      </c>
      <c r="B294" s="67" t="s">
        <v>1168</v>
      </c>
      <c r="C294" s="68">
        <v>0</v>
      </c>
      <c r="D294" s="68"/>
      <c r="E294" s="69">
        <f>C294+D294</f>
        <v>0</v>
      </c>
    </row>
    <row r="295" spans="1:5" ht="16" thickBot="1" x14ac:dyDescent="0.4">
      <c r="A295" s="58">
        <v>9.5</v>
      </c>
      <c r="B295" s="71" t="s">
        <v>1170</v>
      </c>
      <c r="C295" s="60">
        <v>0</v>
      </c>
      <c r="D295" s="60">
        <v>0</v>
      </c>
      <c r="E295" s="61">
        <v>0</v>
      </c>
    </row>
    <row r="296" spans="1:5" ht="31.5" thickBot="1" x14ac:dyDescent="0.4">
      <c r="A296" s="58">
        <v>9.6999999999999993</v>
      </c>
      <c r="B296" s="71" t="s">
        <v>1171</v>
      </c>
      <c r="C296" s="60">
        <v>0</v>
      </c>
      <c r="D296" s="60">
        <v>0</v>
      </c>
      <c r="E296" s="61">
        <v>0</v>
      </c>
    </row>
    <row r="297" spans="1:5" ht="16" thickBot="1" x14ac:dyDescent="0.4">
      <c r="A297" s="72">
        <v>10</v>
      </c>
      <c r="B297" s="73" t="s">
        <v>1172</v>
      </c>
      <c r="C297" s="74">
        <f>SUM(C298+C304+C305)</f>
        <v>0</v>
      </c>
      <c r="D297" s="74">
        <f>SUM(D298+D304+D305)</f>
        <v>0</v>
      </c>
      <c r="E297" s="75">
        <f>SUM(E298+E304+E305)</f>
        <v>0</v>
      </c>
    </row>
    <row r="298" spans="1:5" ht="16" thickBot="1" x14ac:dyDescent="0.4">
      <c r="A298" s="58">
        <v>10.1</v>
      </c>
      <c r="B298" s="71" t="s">
        <v>1173</v>
      </c>
      <c r="C298" s="60">
        <f>SUM(C299)</f>
        <v>0</v>
      </c>
      <c r="D298" s="60">
        <f>SUM(D299)</f>
        <v>0</v>
      </c>
      <c r="E298" s="61">
        <f>SUM(E299)</f>
        <v>0</v>
      </c>
    </row>
    <row r="299" spans="1:5" ht="16" thickBot="1" x14ac:dyDescent="0.4">
      <c r="A299" s="62" t="s">
        <v>1174</v>
      </c>
      <c r="B299" s="63" t="s">
        <v>1175</v>
      </c>
      <c r="C299" s="64">
        <f>SUM(C300:C303)</f>
        <v>0</v>
      </c>
      <c r="D299" s="64">
        <f>SUM(D300:D303)</f>
        <v>0</v>
      </c>
      <c r="E299" s="65">
        <f>SUM(E300:E303)</f>
        <v>0</v>
      </c>
    </row>
    <row r="300" spans="1:5" ht="16" thickBot="1" x14ac:dyDescent="0.4">
      <c r="A300" s="66" t="s">
        <v>1176</v>
      </c>
      <c r="B300" s="67" t="s">
        <v>1177</v>
      </c>
      <c r="C300" s="68">
        <v>0</v>
      </c>
      <c r="D300" s="68"/>
      <c r="E300" s="69">
        <f t="shared" ref="E300:E303" si="38">C300+D300</f>
        <v>0</v>
      </c>
    </row>
    <row r="301" spans="1:5" ht="16" thickBot="1" x14ac:dyDescent="0.4">
      <c r="A301" s="66" t="s">
        <v>1178</v>
      </c>
      <c r="B301" s="67" t="s">
        <v>1179</v>
      </c>
      <c r="C301" s="68">
        <v>0</v>
      </c>
      <c r="D301" s="68"/>
      <c r="E301" s="69">
        <f t="shared" si="38"/>
        <v>0</v>
      </c>
    </row>
    <row r="302" spans="1:5" ht="16" thickBot="1" x14ac:dyDescent="0.4">
      <c r="A302" s="66" t="s">
        <v>1180</v>
      </c>
      <c r="B302" s="67" t="s">
        <v>1181</v>
      </c>
      <c r="C302" s="68">
        <v>0</v>
      </c>
      <c r="D302" s="68"/>
      <c r="E302" s="69">
        <f t="shared" si="38"/>
        <v>0</v>
      </c>
    </row>
    <row r="303" spans="1:5" ht="16" thickBot="1" x14ac:dyDescent="0.4">
      <c r="A303" s="66" t="s">
        <v>1182</v>
      </c>
      <c r="B303" s="67" t="s">
        <v>1183</v>
      </c>
      <c r="C303" s="68">
        <v>0</v>
      </c>
      <c r="D303" s="68"/>
      <c r="E303" s="69">
        <f t="shared" si="38"/>
        <v>0</v>
      </c>
    </row>
    <row r="304" spans="1:5" ht="16" thickBot="1" x14ac:dyDescent="0.4">
      <c r="A304" s="58">
        <v>10.199999999999999</v>
      </c>
      <c r="B304" s="71" t="s">
        <v>1184</v>
      </c>
      <c r="C304" s="60">
        <v>0</v>
      </c>
      <c r="D304" s="60">
        <v>0</v>
      </c>
      <c r="E304" s="61">
        <v>0</v>
      </c>
    </row>
    <row r="305" spans="1:5" ht="16" thickBot="1" x14ac:dyDescent="0.4">
      <c r="A305" s="79">
        <v>10.3</v>
      </c>
      <c r="B305" s="80" t="s">
        <v>1185</v>
      </c>
      <c r="C305" s="81">
        <v>0</v>
      </c>
      <c r="D305" s="81">
        <v>0</v>
      </c>
      <c r="E305" s="82">
        <v>0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ageMargins left="0.70866141732283472" right="0.70866141732283472" top="0.74803149606299213" bottom="0.74803149606299213" header="0.31496062992125984" footer="0.31496062992125984"/>
  <pageSetup scale="50" fitToHeight="0" orientation="portrait" verticalDpi="0" r:id="rId1"/>
  <headerFooter>
    <oddFooter>&amp;C&amp;P de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0FC33-326E-4510-9F54-FF7ACEE4D815}">
  <sheetPr>
    <pageSetUpPr fitToPage="1"/>
  </sheetPr>
  <dimension ref="A1:M40"/>
  <sheetViews>
    <sheetView topLeftCell="A6" workbookViewId="0">
      <selection activeCell="G12" sqref="G12"/>
    </sheetView>
  </sheetViews>
  <sheetFormatPr baseColWidth="10" defaultRowHeight="14.5" x14ac:dyDescent="0.35"/>
  <cols>
    <col min="3" max="3" width="52.08984375" customWidth="1"/>
    <col min="4" max="4" width="16.36328125" bestFit="1" customWidth="1"/>
    <col min="5" max="5" width="17.453125" customWidth="1"/>
    <col min="6" max="7" width="15.81640625" bestFit="1" customWidth="1"/>
    <col min="8" max="8" width="17" customWidth="1"/>
    <col min="10" max="10" width="13.81640625" bestFit="1" customWidth="1"/>
    <col min="11" max="11" width="14.81640625" style="26" hidden="1" customWidth="1"/>
    <col min="12" max="12" width="13.81640625" bestFit="1" customWidth="1"/>
    <col min="13" max="13" width="14.81640625" bestFit="1" customWidth="1"/>
  </cols>
  <sheetData>
    <row r="1" spans="1:13" ht="15" thickBot="1" x14ac:dyDescent="0.4">
      <c r="A1" s="120" t="s">
        <v>624</v>
      </c>
      <c r="B1" s="121"/>
      <c r="C1" s="121"/>
      <c r="D1" s="121"/>
      <c r="E1" s="121"/>
      <c r="F1" s="121"/>
      <c r="G1" s="121"/>
      <c r="H1" s="122"/>
    </row>
    <row r="2" spans="1:13" ht="15" thickBot="1" x14ac:dyDescent="0.4">
      <c r="A2" s="28"/>
      <c r="B2" s="29"/>
      <c r="C2" s="29"/>
      <c r="D2" s="29"/>
      <c r="E2" s="123" t="s">
        <v>625</v>
      </c>
      <c r="F2" s="123"/>
      <c r="G2" s="123"/>
      <c r="H2" s="124"/>
    </row>
    <row r="3" spans="1:13" ht="15" thickBot="1" x14ac:dyDescent="0.4">
      <c r="A3" s="30" t="s">
        <v>626</v>
      </c>
      <c r="B3" s="30" t="s">
        <v>627</v>
      </c>
      <c r="C3" s="125" t="s">
        <v>628</v>
      </c>
      <c r="D3" s="124"/>
      <c r="E3" s="30" t="s">
        <v>629</v>
      </c>
      <c r="F3" s="31" t="s">
        <v>630</v>
      </c>
      <c r="G3" s="31" t="s">
        <v>631</v>
      </c>
      <c r="H3" s="31" t="s">
        <v>632</v>
      </c>
    </row>
    <row r="4" spans="1:13" ht="46.75" customHeight="1" x14ac:dyDescent="0.35">
      <c r="A4" s="32">
        <v>1</v>
      </c>
      <c r="B4" s="33" t="s">
        <v>633</v>
      </c>
      <c r="C4" s="109" t="s">
        <v>634</v>
      </c>
      <c r="D4" s="110"/>
      <c r="E4" s="34">
        <f>SUM(F4:H4)</f>
        <v>149565404.81999999</v>
      </c>
      <c r="F4" s="35">
        <v>43425125.32</v>
      </c>
      <c r="G4" s="35">
        <v>67035966</v>
      </c>
      <c r="H4" s="35">
        <v>39104313.5</v>
      </c>
      <c r="J4" s="26"/>
      <c r="K4" s="26">
        <v>160000000</v>
      </c>
      <c r="L4" s="26"/>
    </row>
    <row r="5" spans="1:13" ht="46.75" customHeight="1" x14ac:dyDescent="0.35">
      <c r="A5" s="36">
        <v>2</v>
      </c>
      <c r="B5" s="37" t="s">
        <v>635</v>
      </c>
      <c r="C5" s="126" t="s">
        <v>636</v>
      </c>
      <c r="D5" s="127"/>
      <c r="E5" s="34">
        <f t="shared" ref="E5:E14" si="0">SUM(F5:H5)</f>
        <v>198809104.53999999</v>
      </c>
      <c r="F5" s="34">
        <v>30880167.829999998</v>
      </c>
      <c r="G5" s="34">
        <v>106060381.08</v>
      </c>
      <c r="H5" s="34">
        <v>61868555.630000003</v>
      </c>
      <c r="K5" s="26">
        <v>150000000</v>
      </c>
    </row>
    <row r="6" spans="1:13" ht="46.75" customHeight="1" x14ac:dyDescent="0.35">
      <c r="A6" s="32">
        <v>3</v>
      </c>
      <c r="B6" s="33" t="s">
        <v>637</v>
      </c>
      <c r="C6" s="109" t="s">
        <v>638</v>
      </c>
      <c r="D6" s="110"/>
      <c r="E6" s="35">
        <f t="shared" si="0"/>
        <v>69942043.780000001</v>
      </c>
      <c r="F6" s="35">
        <v>11003662.07</v>
      </c>
      <c r="G6" s="35">
        <v>37224241.079999998</v>
      </c>
      <c r="H6" s="35">
        <v>21714140.629999999</v>
      </c>
      <c r="K6" s="26">
        <v>70000000</v>
      </c>
    </row>
    <row r="7" spans="1:13" ht="46.75" customHeight="1" x14ac:dyDescent="0.35">
      <c r="A7" s="32">
        <v>4</v>
      </c>
      <c r="B7" s="33" t="s">
        <v>639</v>
      </c>
      <c r="C7" s="109" t="s">
        <v>640</v>
      </c>
      <c r="D7" s="110"/>
      <c r="E7" s="35">
        <f t="shared" si="0"/>
        <v>99990737.799999997</v>
      </c>
      <c r="F7" s="35">
        <v>15920585.84</v>
      </c>
      <c r="G7" s="35">
        <v>53096938.079999998</v>
      </c>
      <c r="H7" s="35">
        <v>30973213.879999999</v>
      </c>
      <c r="K7" s="26">
        <v>100000000</v>
      </c>
    </row>
    <row r="8" spans="1:13" ht="46.75" customHeight="1" x14ac:dyDescent="0.35">
      <c r="A8" s="32">
        <v>5</v>
      </c>
      <c r="B8" s="33" t="s">
        <v>641</v>
      </c>
      <c r="C8" s="118" t="s">
        <v>642</v>
      </c>
      <c r="D8" s="119"/>
      <c r="E8" s="35">
        <f t="shared" si="0"/>
        <v>64988825.909999996</v>
      </c>
      <c r="F8" s="35">
        <v>10670142.199999999</v>
      </c>
      <c r="G8" s="35">
        <v>34306537.079999998</v>
      </c>
      <c r="H8" s="35">
        <v>20012146.629999999</v>
      </c>
      <c r="K8" s="26">
        <v>65000000</v>
      </c>
    </row>
    <row r="9" spans="1:13" ht="46.75" customHeight="1" x14ac:dyDescent="0.35">
      <c r="A9" s="32">
        <v>6</v>
      </c>
      <c r="B9" s="33" t="s">
        <v>643</v>
      </c>
      <c r="C9" s="118" t="s">
        <v>644</v>
      </c>
      <c r="D9" s="119"/>
      <c r="E9" s="35">
        <f t="shared" si="0"/>
        <v>49496927.560000002</v>
      </c>
      <c r="F9" s="35">
        <v>7340966.3600000003</v>
      </c>
      <c r="G9" s="35">
        <v>26624817.599999998</v>
      </c>
      <c r="H9" s="35">
        <v>15531143.599999998</v>
      </c>
      <c r="K9" s="26">
        <v>49999999.9966667</v>
      </c>
    </row>
    <row r="10" spans="1:13" ht="46.75" customHeight="1" x14ac:dyDescent="0.35">
      <c r="A10" s="32">
        <v>7</v>
      </c>
      <c r="B10" s="33" t="s">
        <v>645</v>
      </c>
      <c r="C10" s="118" t="s">
        <v>646</v>
      </c>
      <c r="D10" s="119"/>
      <c r="E10" s="35">
        <f t="shared" si="0"/>
        <v>64789396.539999999</v>
      </c>
      <c r="F10" s="35">
        <v>10259586.35</v>
      </c>
      <c r="G10" s="35">
        <v>34439880.119999997</v>
      </c>
      <c r="H10" s="35">
        <v>20089930.07</v>
      </c>
      <c r="K10" s="26">
        <v>65000000</v>
      </c>
    </row>
    <row r="11" spans="1:13" ht="46.75" customHeight="1" x14ac:dyDescent="0.35">
      <c r="A11" s="36">
        <v>8</v>
      </c>
      <c r="B11" s="37" t="s">
        <v>647</v>
      </c>
      <c r="C11" s="126" t="s">
        <v>648</v>
      </c>
      <c r="D11" s="127"/>
      <c r="E11" s="34">
        <f t="shared" si="0"/>
        <v>108749959.14</v>
      </c>
      <c r="F11" s="34">
        <v>32415209.73</v>
      </c>
      <c r="G11" s="34">
        <v>48211420.68</v>
      </c>
      <c r="H11" s="34">
        <v>28123328.73</v>
      </c>
      <c r="K11" s="26">
        <v>120000000</v>
      </c>
      <c r="M11" s="38"/>
    </row>
    <row r="12" spans="1:13" ht="46.75" customHeight="1" x14ac:dyDescent="0.35">
      <c r="A12" s="32">
        <v>9</v>
      </c>
      <c r="B12" s="33" t="s">
        <v>649</v>
      </c>
      <c r="C12" s="118" t="s">
        <v>642</v>
      </c>
      <c r="D12" s="119"/>
      <c r="E12" s="35">
        <f>SUM(F12:H12)</f>
        <v>119170453.88</v>
      </c>
      <c r="F12" s="35">
        <v>20397735.600000001</v>
      </c>
      <c r="G12" s="35">
        <v>62382769.439999998</v>
      </c>
      <c r="H12" s="35">
        <v>36389948.840000004</v>
      </c>
      <c r="K12" s="26">
        <v>120000000</v>
      </c>
    </row>
    <row r="13" spans="1:13" ht="46.75" customHeight="1" x14ac:dyDescent="0.35">
      <c r="A13" s="32">
        <v>10</v>
      </c>
      <c r="B13" s="33" t="s">
        <v>650</v>
      </c>
      <c r="C13" s="109" t="s">
        <v>651</v>
      </c>
      <c r="D13" s="110"/>
      <c r="E13" s="34">
        <f t="shared" si="0"/>
        <v>109986516.50999999</v>
      </c>
      <c r="F13" s="39">
        <v>32603944.460000001</v>
      </c>
      <c r="G13" s="39">
        <v>48873203.399999999</v>
      </c>
      <c r="H13" s="39">
        <v>28509368.649999999</v>
      </c>
      <c r="K13" s="26">
        <v>100000000</v>
      </c>
      <c r="M13" s="38"/>
    </row>
    <row r="14" spans="1:13" ht="64.400000000000006" customHeight="1" x14ac:dyDescent="0.35">
      <c r="A14" s="32">
        <v>11</v>
      </c>
      <c r="B14" s="33" t="s">
        <v>647</v>
      </c>
      <c r="C14" s="109" t="s">
        <v>652</v>
      </c>
      <c r="D14" s="110"/>
      <c r="E14" s="35">
        <f t="shared" si="0"/>
        <v>99990149.200000003</v>
      </c>
      <c r="F14" s="39">
        <v>41213080.340000004</v>
      </c>
      <c r="G14" s="39">
        <v>37122359.280000001</v>
      </c>
      <c r="H14" s="39">
        <v>21654709.579999998</v>
      </c>
      <c r="K14" s="26">
        <v>350000000</v>
      </c>
    </row>
    <row r="15" spans="1:13" ht="63.65" customHeight="1" thickBot="1" x14ac:dyDescent="0.4">
      <c r="A15" s="32">
        <v>12</v>
      </c>
      <c r="B15" s="33" t="s">
        <v>653</v>
      </c>
      <c r="C15" s="111" t="s">
        <v>654</v>
      </c>
      <c r="D15" s="112"/>
      <c r="E15" s="40">
        <f>G15+F15+H15</f>
        <v>200000000</v>
      </c>
      <c r="F15" s="41">
        <v>97199793.899999619</v>
      </c>
      <c r="G15" s="41">
        <v>62500000</v>
      </c>
      <c r="H15" s="41">
        <v>40300206.100000381</v>
      </c>
    </row>
    <row r="16" spans="1:13" ht="15" thickBot="1" x14ac:dyDescent="0.4">
      <c r="A16" s="101" t="s">
        <v>655</v>
      </c>
      <c r="B16" s="102"/>
      <c r="C16" s="113"/>
      <c r="D16" s="114"/>
      <c r="E16" s="42">
        <f t="shared" ref="E16" si="1">SUM(E4:E15)</f>
        <v>1335479519.6800001</v>
      </c>
      <c r="F16" s="42">
        <f>SUM(F4:F15)</f>
        <v>353329999.99999964</v>
      </c>
      <c r="G16" s="42">
        <f>SUM(G4:G15)</f>
        <v>617878513.83999991</v>
      </c>
      <c r="H16" s="42">
        <f>SUM(H4:H15)</f>
        <v>364271005.84000033</v>
      </c>
    </row>
    <row r="17" spans="1:13" x14ac:dyDescent="0.35">
      <c r="A17" s="43"/>
      <c r="B17" s="44"/>
      <c r="C17" s="44"/>
      <c r="D17" s="44"/>
      <c r="E17" s="44"/>
      <c r="F17" s="44"/>
      <c r="G17" s="44"/>
      <c r="H17" s="44"/>
      <c r="L17" s="49"/>
    </row>
    <row r="18" spans="1:13" x14ac:dyDescent="0.35">
      <c r="A18" s="43"/>
      <c r="B18" s="44"/>
      <c r="C18" s="44"/>
      <c r="D18" s="44"/>
      <c r="E18" s="44"/>
      <c r="F18" s="44"/>
      <c r="G18" s="44"/>
      <c r="H18" s="44"/>
      <c r="L18" s="49"/>
    </row>
    <row r="19" spans="1:13" x14ac:dyDescent="0.35">
      <c r="A19" s="43"/>
      <c r="B19" s="44"/>
      <c r="C19" s="44"/>
      <c r="D19" s="44"/>
      <c r="E19" s="44"/>
      <c r="F19" s="44"/>
      <c r="G19" s="44"/>
      <c r="H19" s="44"/>
    </row>
    <row r="20" spans="1:13" x14ac:dyDescent="0.35">
      <c r="A20" s="115"/>
      <c r="B20" s="116"/>
      <c r="C20" s="116"/>
      <c r="D20" s="117" t="s">
        <v>625</v>
      </c>
      <c r="E20" s="117"/>
      <c r="F20" s="117"/>
      <c r="G20" s="117"/>
      <c r="H20" s="117"/>
    </row>
    <row r="21" spans="1:13" x14ac:dyDescent="0.35">
      <c r="A21" s="106" t="s">
        <v>656</v>
      </c>
      <c r="B21" s="107"/>
      <c r="C21" s="108"/>
      <c r="D21" s="45" t="s">
        <v>629</v>
      </c>
      <c r="E21" s="46" t="s">
        <v>657</v>
      </c>
      <c r="F21" s="46" t="s">
        <v>630</v>
      </c>
      <c r="G21" s="46" t="s">
        <v>631</v>
      </c>
      <c r="H21" s="46" t="s">
        <v>632</v>
      </c>
    </row>
    <row r="22" spans="1:13" ht="30" customHeight="1" x14ac:dyDescent="0.35">
      <c r="A22" s="103" t="s">
        <v>658</v>
      </c>
      <c r="B22" s="103"/>
      <c r="C22" s="103"/>
      <c r="D22" s="47">
        <v>85260000</v>
      </c>
      <c r="E22" s="47">
        <v>4872000</v>
      </c>
      <c r="F22" s="47">
        <v>29232000</v>
      </c>
      <c r="G22" s="47">
        <v>29232000</v>
      </c>
      <c r="H22" s="47">
        <v>21924000</v>
      </c>
    </row>
    <row r="23" spans="1:13" ht="33.65" customHeight="1" x14ac:dyDescent="0.35">
      <c r="A23" s="103" t="s">
        <v>659</v>
      </c>
      <c r="B23" s="103"/>
      <c r="C23" s="103"/>
      <c r="D23" s="47">
        <v>24004255.43</v>
      </c>
      <c r="E23" s="48"/>
      <c r="F23" s="47">
        <v>8109050.7599999998</v>
      </c>
      <c r="G23" s="47">
        <v>8732945.1600000001</v>
      </c>
      <c r="H23" s="47">
        <v>7162259.5099999998</v>
      </c>
    </row>
    <row r="24" spans="1:13" ht="37.75" customHeight="1" x14ac:dyDescent="0.35">
      <c r="A24" s="103" t="s">
        <v>660</v>
      </c>
      <c r="B24" s="103"/>
      <c r="C24" s="103"/>
      <c r="D24" s="47">
        <v>22826544.640000001</v>
      </c>
      <c r="E24" s="48"/>
      <c r="F24" s="47">
        <v>8306768.4900000002</v>
      </c>
      <c r="G24" s="47">
        <v>8306768.4900000002</v>
      </c>
      <c r="H24" s="47">
        <v>6213007.6699999999</v>
      </c>
    </row>
    <row r="25" spans="1:13" ht="36.65" customHeight="1" x14ac:dyDescent="0.35">
      <c r="A25" s="103" t="s">
        <v>661</v>
      </c>
      <c r="B25" s="103"/>
      <c r="C25" s="103"/>
      <c r="D25" s="47">
        <v>37975658.75</v>
      </c>
      <c r="E25" s="48"/>
      <c r="F25" s="47">
        <v>13356175.300000001</v>
      </c>
      <c r="G25" s="47">
        <v>13356175.300000001</v>
      </c>
      <c r="H25" s="47">
        <v>11107143.33</v>
      </c>
    </row>
    <row r="26" spans="1:13" ht="31.75" customHeight="1" x14ac:dyDescent="0.35">
      <c r="A26" s="103" t="s">
        <v>662</v>
      </c>
      <c r="B26" s="103"/>
      <c r="C26" s="103"/>
      <c r="D26" s="47">
        <v>30000000</v>
      </c>
      <c r="E26" s="48"/>
      <c r="F26" s="47">
        <v>10000000</v>
      </c>
      <c r="G26" s="47">
        <v>10000000</v>
      </c>
      <c r="H26" s="47">
        <v>10000000</v>
      </c>
    </row>
    <row r="27" spans="1:13" ht="25.25" customHeight="1" x14ac:dyDescent="0.35">
      <c r="A27" s="103" t="s">
        <v>663</v>
      </c>
      <c r="B27" s="103"/>
      <c r="C27" s="103"/>
      <c r="D27" s="47">
        <v>41000000</v>
      </c>
      <c r="E27" s="48"/>
      <c r="F27" s="47">
        <v>17000000</v>
      </c>
      <c r="G27" s="47">
        <v>17000000</v>
      </c>
      <c r="H27" s="47">
        <v>17000000</v>
      </c>
    </row>
    <row r="28" spans="1:13" ht="39.5" customHeight="1" x14ac:dyDescent="0.35">
      <c r="A28" s="103" t="s">
        <v>664</v>
      </c>
      <c r="B28" s="103"/>
      <c r="C28" s="103"/>
      <c r="D28" s="47">
        <f>SUM(F28:H28)</f>
        <v>90900000</v>
      </c>
      <c r="E28" s="48"/>
      <c r="F28" s="47">
        <v>25100000</v>
      </c>
      <c r="G28" s="47">
        <v>37600000</v>
      </c>
      <c r="H28" s="47">
        <v>28200000</v>
      </c>
    </row>
    <row r="29" spans="1:13" ht="38" customHeight="1" x14ac:dyDescent="0.35">
      <c r="A29" s="103" t="s">
        <v>665</v>
      </c>
      <c r="B29" s="103"/>
      <c r="C29" s="103"/>
      <c r="D29" s="47">
        <f>SUM(F29:H29)</f>
        <v>17000000</v>
      </c>
      <c r="E29" s="48"/>
      <c r="F29" s="47">
        <v>5100000</v>
      </c>
      <c r="G29" s="47">
        <v>6800000</v>
      </c>
      <c r="H29" s="47">
        <v>5100000</v>
      </c>
    </row>
    <row r="30" spans="1:13" ht="44" customHeight="1" x14ac:dyDescent="0.35">
      <c r="A30" s="103" t="s">
        <v>666</v>
      </c>
      <c r="B30" s="103"/>
      <c r="C30" s="103"/>
      <c r="D30" s="47">
        <f>SUM(F30:H30)</f>
        <v>185000000</v>
      </c>
      <c r="E30" s="48"/>
      <c r="F30" s="47">
        <v>70000000</v>
      </c>
      <c r="G30" s="47">
        <v>70000000</v>
      </c>
      <c r="H30" s="47">
        <v>45000000</v>
      </c>
      <c r="L30" s="26"/>
      <c r="M30" s="26"/>
    </row>
    <row r="31" spans="1:13" ht="30" customHeight="1" x14ac:dyDescent="0.35">
      <c r="A31" s="103" t="s">
        <v>667</v>
      </c>
      <c r="B31" s="103"/>
      <c r="C31" s="103"/>
      <c r="D31" s="47">
        <f>SUM(F31:H31)</f>
        <v>256600000</v>
      </c>
      <c r="E31" s="48"/>
      <c r="F31" s="47">
        <v>64100000</v>
      </c>
      <c r="G31" s="47">
        <v>110000000</v>
      </c>
      <c r="H31" s="47">
        <v>82500000</v>
      </c>
    </row>
    <row r="32" spans="1:13" ht="44" customHeight="1" x14ac:dyDescent="0.35">
      <c r="A32" s="103" t="s">
        <v>668</v>
      </c>
      <c r="B32" s="103"/>
      <c r="C32" s="103"/>
      <c r="D32" s="47">
        <f>SUM(F32:H32)</f>
        <v>84000000</v>
      </c>
      <c r="E32" s="48"/>
      <c r="F32" s="47">
        <v>23000000</v>
      </c>
      <c r="G32" s="47">
        <v>37000000</v>
      </c>
      <c r="H32" s="47">
        <v>24000000</v>
      </c>
      <c r="J32" s="49"/>
    </row>
    <row r="33" spans="1:12" ht="49.75" customHeight="1" x14ac:dyDescent="0.35">
      <c r="A33" s="103" t="s">
        <v>669</v>
      </c>
      <c r="B33" s="103"/>
      <c r="C33" s="103"/>
      <c r="D33" s="104" t="s">
        <v>670</v>
      </c>
      <c r="E33" s="105"/>
      <c r="F33" s="47">
        <v>40000000</v>
      </c>
      <c r="G33" s="47">
        <v>40000000</v>
      </c>
      <c r="H33" s="47">
        <v>30000000</v>
      </c>
    </row>
    <row r="34" spans="1:12" ht="45" customHeight="1" x14ac:dyDescent="0.35">
      <c r="A34" s="103" t="s">
        <v>671</v>
      </c>
      <c r="B34" s="103"/>
      <c r="C34" s="103"/>
      <c r="D34" s="50">
        <v>250000000</v>
      </c>
      <c r="E34" s="51"/>
      <c r="F34" s="47">
        <v>20000000</v>
      </c>
      <c r="G34" s="47">
        <v>145000000</v>
      </c>
      <c r="H34" s="47">
        <v>85000000</v>
      </c>
    </row>
    <row r="35" spans="1:12" ht="31.25" customHeight="1" x14ac:dyDescent="0.35">
      <c r="A35" s="103" t="s">
        <v>672</v>
      </c>
      <c r="B35" s="103"/>
      <c r="C35" s="103"/>
      <c r="D35" s="50">
        <f>SUM(F35:H35)</f>
        <v>20700000</v>
      </c>
      <c r="E35" s="51"/>
      <c r="F35" s="47">
        <v>17400000</v>
      </c>
      <c r="G35" s="47">
        <v>1400000</v>
      </c>
      <c r="H35" s="47">
        <v>1900000</v>
      </c>
      <c r="J35" s="49"/>
      <c r="L35" s="49"/>
    </row>
    <row r="36" spans="1:12" ht="22.75" customHeight="1" x14ac:dyDescent="0.35">
      <c r="A36" s="103" t="s">
        <v>673</v>
      </c>
      <c r="B36" s="103"/>
      <c r="C36" s="103"/>
      <c r="D36" s="50">
        <f t="shared" ref="D36:D38" si="2">SUM(F36:H36)</f>
        <v>7700000</v>
      </c>
      <c r="E36" s="51"/>
      <c r="F36" s="47">
        <v>2800000</v>
      </c>
      <c r="G36" s="47">
        <v>2800000</v>
      </c>
      <c r="H36" s="47">
        <v>2100000</v>
      </c>
    </row>
    <row r="37" spans="1:12" ht="33" customHeight="1" x14ac:dyDescent="0.35">
      <c r="A37" s="103" t="s">
        <v>674</v>
      </c>
      <c r="B37" s="103"/>
      <c r="C37" s="103"/>
      <c r="D37" s="50">
        <f t="shared" si="2"/>
        <v>11550000</v>
      </c>
      <c r="E37" s="51"/>
      <c r="F37" s="47">
        <v>4200000</v>
      </c>
      <c r="G37" s="47">
        <v>4200000</v>
      </c>
      <c r="H37" s="47">
        <v>3150000</v>
      </c>
    </row>
    <row r="38" spans="1:12" ht="33" customHeight="1" x14ac:dyDescent="0.35">
      <c r="A38" s="103" t="s">
        <v>675</v>
      </c>
      <c r="B38" s="103"/>
      <c r="C38" s="103"/>
      <c r="D38" s="50">
        <f t="shared" si="2"/>
        <v>520000000</v>
      </c>
      <c r="E38" s="51"/>
      <c r="F38" s="47">
        <v>120000000</v>
      </c>
      <c r="G38" s="47">
        <v>250000000</v>
      </c>
      <c r="H38" s="47">
        <v>150000000</v>
      </c>
    </row>
    <row r="39" spans="1:12" ht="40.75" customHeight="1" thickBot="1" x14ac:dyDescent="0.4">
      <c r="A39" s="103" t="s">
        <v>1186</v>
      </c>
      <c r="B39" s="103"/>
      <c r="C39" s="103"/>
      <c r="D39" s="50">
        <f t="shared" ref="D39" si="3">SUM(F39:H39)</f>
        <v>159919502.01999998</v>
      </c>
      <c r="E39" s="51"/>
      <c r="F39" s="47">
        <v>24395534.98</v>
      </c>
      <c r="G39" s="47">
        <v>77442266.879999995</v>
      </c>
      <c r="H39" s="47">
        <v>58081700.159999996</v>
      </c>
    </row>
    <row r="40" spans="1:12" ht="15" thickBot="1" x14ac:dyDescent="0.4">
      <c r="A40" s="101" t="s">
        <v>685</v>
      </c>
      <c r="B40" s="102"/>
      <c r="C40" s="102"/>
      <c r="D40" s="83">
        <f>SUM(E40:H40)</f>
        <v>1964279796.0300002</v>
      </c>
      <c r="E40" s="42">
        <f>E22</f>
        <v>4872000</v>
      </c>
      <c r="F40" s="42">
        <f>SUM(F22:F39)</f>
        <v>502099529.53000003</v>
      </c>
      <c r="G40" s="42">
        <f t="shared" ref="G40:H40" si="4">SUM(G22:G39)</f>
        <v>868870155.83000004</v>
      </c>
      <c r="H40" s="42">
        <f t="shared" si="4"/>
        <v>588438110.66999996</v>
      </c>
    </row>
  </sheetData>
  <mergeCells count="39">
    <mergeCell ref="C12:D12"/>
    <mergeCell ref="A1:H1"/>
    <mergeCell ref="E2:H2"/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C13:D13"/>
    <mergeCell ref="C14:D14"/>
    <mergeCell ref="C15:D15"/>
    <mergeCell ref="A16:D16"/>
    <mergeCell ref="A20:C20"/>
    <mergeCell ref="D20:H20"/>
    <mergeCell ref="A32:C32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40:C40"/>
    <mergeCell ref="A39:C39"/>
    <mergeCell ref="A38:C38"/>
    <mergeCell ref="A33:C33"/>
    <mergeCell ref="D33:E33"/>
    <mergeCell ref="A34:C34"/>
    <mergeCell ref="A35:C35"/>
    <mergeCell ref="A36:C36"/>
    <mergeCell ref="A37:C37"/>
  </mergeCells>
  <pageMargins left="0.70866141732283472" right="0.70866141732283472" top="0.74803149606299213" bottom="0.74803149606299213" header="0.31496062992125984" footer="0.31496062992125984"/>
  <pageSetup scale="71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3C2F6-1F2D-4B96-A7A4-747F442E147D}">
  <dimension ref="A3:B24"/>
  <sheetViews>
    <sheetView tabSelected="1" view="pageLayout" zoomScaleNormal="100" workbookViewId="0">
      <selection activeCell="C11" sqref="C11"/>
    </sheetView>
  </sheetViews>
  <sheetFormatPr baseColWidth="10" defaultRowHeight="14.5" x14ac:dyDescent="0.35"/>
  <cols>
    <col min="1" max="1" width="87.6328125" bestFit="1" customWidth="1"/>
    <col min="2" max="4" width="15.54296875" bestFit="1" customWidth="1"/>
  </cols>
  <sheetData>
    <row r="3" spans="1:2" x14ac:dyDescent="0.35">
      <c r="A3" s="7" t="s">
        <v>615</v>
      </c>
      <c r="B3" s="9" t="s">
        <v>614</v>
      </c>
    </row>
    <row r="4" spans="1:2" x14ac:dyDescent="0.35">
      <c r="A4" s="8" t="s">
        <v>145</v>
      </c>
      <c r="B4" s="1">
        <v>610000</v>
      </c>
    </row>
    <row r="5" spans="1:2" x14ac:dyDescent="0.35">
      <c r="A5" s="8" t="s">
        <v>228</v>
      </c>
      <c r="B5" s="1">
        <v>623999</v>
      </c>
    </row>
    <row r="6" spans="1:2" x14ac:dyDescent="0.35">
      <c r="A6" s="8" t="s">
        <v>676</v>
      </c>
      <c r="B6" s="1">
        <v>647219.19999999995</v>
      </c>
    </row>
    <row r="7" spans="1:2" x14ac:dyDescent="0.35">
      <c r="A7" s="8" t="s">
        <v>596</v>
      </c>
      <c r="B7" s="1">
        <v>10480931.33</v>
      </c>
    </row>
    <row r="8" spans="1:2" x14ac:dyDescent="0.35">
      <c r="A8" s="8" t="s">
        <v>607</v>
      </c>
      <c r="B8" s="1">
        <v>107205670</v>
      </c>
    </row>
    <row r="9" spans="1:2" x14ac:dyDescent="0.35">
      <c r="A9" s="8" t="s">
        <v>590</v>
      </c>
      <c r="B9" s="1">
        <v>2181893.9700000002</v>
      </c>
    </row>
    <row r="10" spans="1:2" x14ac:dyDescent="0.35">
      <c r="A10" s="8" t="s">
        <v>192</v>
      </c>
      <c r="B10" s="1">
        <v>729570000</v>
      </c>
    </row>
    <row r="11" spans="1:2" x14ac:dyDescent="0.35">
      <c r="A11" s="8" t="s">
        <v>54</v>
      </c>
      <c r="B11" s="1">
        <v>0</v>
      </c>
    </row>
    <row r="12" spans="1:2" x14ac:dyDescent="0.35">
      <c r="A12" s="8" t="s">
        <v>130</v>
      </c>
      <c r="B12" s="1">
        <v>241589330.77000001</v>
      </c>
    </row>
    <row r="13" spans="1:2" x14ac:dyDescent="0.35">
      <c r="A13" s="8" t="s">
        <v>592</v>
      </c>
      <c r="B13" s="1">
        <v>0</v>
      </c>
    </row>
    <row r="14" spans="1:2" x14ac:dyDescent="0.35">
      <c r="A14" s="8" t="s">
        <v>65</v>
      </c>
      <c r="B14" s="1">
        <v>1427174212.01</v>
      </c>
    </row>
    <row r="15" spans="1:2" x14ac:dyDescent="0.35">
      <c r="A15" s="8" t="s">
        <v>594</v>
      </c>
      <c r="B15" s="1">
        <v>9100000</v>
      </c>
    </row>
    <row r="16" spans="1:2" x14ac:dyDescent="0.35">
      <c r="A16" s="8" t="s">
        <v>605</v>
      </c>
      <c r="B16" s="1">
        <v>11000000</v>
      </c>
    </row>
    <row r="17" spans="1:2" x14ac:dyDescent="0.35">
      <c r="A17" s="8" t="s">
        <v>603</v>
      </c>
      <c r="B17" s="1">
        <v>11000000</v>
      </c>
    </row>
    <row r="18" spans="1:2" x14ac:dyDescent="0.35">
      <c r="A18" s="8" t="s">
        <v>234</v>
      </c>
      <c r="B18" s="1">
        <v>0</v>
      </c>
    </row>
    <row r="19" spans="1:2" x14ac:dyDescent="0.35">
      <c r="A19" s="8" t="s">
        <v>601</v>
      </c>
      <c r="B19" s="1">
        <v>45000000</v>
      </c>
    </row>
    <row r="20" spans="1:2" x14ac:dyDescent="0.35">
      <c r="A20" s="8" t="s">
        <v>240</v>
      </c>
      <c r="B20" s="1">
        <v>3279264267.73</v>
      </c>
    </row>
    <row r="21" spans="1:2" x14ac:dyDescent="0.35">
      <c r="A21" s="8" t="s">
        <v>232</v>
      </c>
      <c r="B21" s="1">
        <v>13546.77</v>
      </c>
    </row>
    <row r="22" spans="1:2" x14ac:dyDescent="0.35">
      <c r="A22" s="8" t="s">
        <v>598</v>
      </c>
      <c r="B22" s="1">
        <v>588323.12</v>
      </c>
    </row>
    <row r="23" spans="1:2" x14ac:dyDescent="0.35">
      <c r="A23" s="8" t="s">
        <v>135</v>
      </c>
      <c r="B23" s="1">
        <v>25788400</v>
      </c>
    </row>
    <row r="24" spans="1:2" x14ac:dyDescent="0.35">
      <c r="A24" s="8" t="s">
        <v>613</v>
      </c>
      <c r="B24" s="1">
        <v>5901837793.9000006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CUARTA MODIFICACIÓN AL PRESUPUESTO DE EGRESOS 2025
CLASIFICACIÓN POR FUENTE DE FINANCIAMIENTO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AB0E5-A3BF-47A5-9A86-15CFBED09B00}">
  <dimension ref="B3:E14"/>
  <sheetViews>
    <sheetView view="pageLayout" zoomScaleNormal="100" workbookViewId="0">
      <selection activeCell="D17" sqref="D17"/>
    </sheetView>
  </sheetViews>
  <sheetFormatPr baseColWidth="10" defaultRowHeight="14.5" x14ac:dyDescent="0.35"/>
  <cols>
    <col min="2" max="2" width="16.1796875" bestFit="1" customWidth="1"/>
    <col min="3" max="3" width="53.81640625" bestFit="1" customWidth="1"/>
    <col min="4" max="4" width="15.1796875" style="26" bestFit="1" customWidth="1"/>
    <col min="5" max="5" width="15.54296875" style="26" bestFit="1" customWidth="1"/>
    <col min="6" max="6" width="15.54296875" bestFit="1" customWidth="1"/>
  </cols>
  <sheetData>
    <row r="3" spans="2:5" x14ac:dyDescent="0.35">
      <c r="B3" s="11" t="s">
        <v>614</v>
      </c>
      <c r="C3" s="52"/>
      <c r="D3"/>
      <c r="E3"/>
    </row>
    <row r="4" spans="2:5" x14ac:dyDescent="0.35">
      <c r="B4" s="12" t="s">
        <v>23</v>
      </c>
      <c r="C4" s="12" t="s">
        <v>24</v>
      </c>
      <c r="D4" t="s">
        <v>616</v>
      </c>
      <c r="E4"/>
    </row>
    <row r="5" spans="2:5" x14ac:dyDescent="0.35">
      <c r="B5" s="9">
        <v>1000</v>
      </c>
      <c r="C5" t="s">
        <v>73</v>
      </c>
      <c r="D5" s="13">
        <v>1578682073.1999996</v>
      </c>
      <c r="E5"/>
    </row>
    <row r="6" spans="2:5" x14ac:dyDescent="0.35">
      <c r="B6" s="9">
        <v>2000</v>
      </c>
      <c r="C6" t="s">
        <v>148</v>
      </c>
      <c r="D6" s="13">
        <v>508284643.81999993</v>
      </c>
      <c r="E6"/>
    </row>
    <row r="7" spans="2:5" x14ac:dyDescent="0.35">
      <c r="B7" s="9">
        <v>3000</v>
      </c>
      <c r="C7" t="s">
        <v>51</v>
      </c>
      <c r="D7" s="13">
        <v>1761330277.9899998</v>
      </c>
      <c r="E7"/>
    </row>
    <row r="8" spans="2:5" x14ac:dyDescent="0.35">
      <c r="B8" s="9">
        <v>4000</v>
      </c>
      <c r="C8" t="s">
        <v>129</v>
      </c>
      <c r="D8" s="13">
        <v>351854105.61000001</v>
      </c>
      <c r="E8"/>
    </row>
    <row r="9" spans="2:5" x14ac:dyDescent="0.35">
      <c r="B9" s="9">
        <v>5000</v>
      </c>
      <c r="C9" t="s">
        <v>142</v>
      </c>
      <c r="D9" s="13">
        <v>184798835.27999994</v>
      </c>
      <c r="E9"/>
    </row>
    <row r="10" spans="2:5" x14ac:dyDescent="0.35">
      <c r="B10" s="9">
        <v>6000</v>
      </c>
      <c r="C10" t="s">
        <v>191</v>
      </c>
      <c r="D10" s="13">
        <v>1467222990.9999998</v>
      </c>
      <c r="E10"/>
    </row>
    <row r="11" spans="2:5" x14ac:dyDescent="0.35">
      <c r="B11" s="9">
        <v>9000</v>
      </c>
      <c r="C11" t="s">
        <v>64</v>
      </c>
      <c r="D11" s="13">
        <v>49664867</v>
      </c>
      <c r="E11"/>
    </row>
    <row r="12" spans="2:5" x14ac:dyDescent="0.35">
      <c r="B12" t="s">
        <v>613</v>
      </c>
      <c r="D12" s="13">
        <v>5901837793.8999996</v>
      </c>
      <c r="E12"/>
    </row>
    <row r="13" spans="2:5" x14ac:dyDescent="0.35">
      <c r="D13"/>
      <c r="E13"/>
    </row>
    <row r="14" spans="2:5" x14ac:dyDescent="0.35">
      <c r="D14"/>
      <c r="E14"/>
    </row>
  </sheetData>
  <pageMargins left="0.7" right="0.7" top="0.75" bottom="0.75" header="0.3" footer="0.3"/>
  <pageSetup orientation="landscape" r:id="rId2"/>
  <headerFooter>
    <oddHeader>&amp;C&amp;"-,Negrita"MUNICIPIO DE TLAJOMULCO DE ZÚÑIGA, JALISCO
CUARTA MODIFICACIÓN AL PRESUPUESTO DE EGRESOS 2025
CLASIFICACIÓN POR CAPITULO DE GASTO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F4B9D-951D-4D03-A3BF-EFF6A7F3379B}">
  <dimension ref="A3:B23"/>
  <sheetViews>
    <sheetView view="pageLayout" zoomScaleNormal="100" workbookViewId="0">
      <selection activeCell="A19" sqref="A19"/>
    </sheetView>
  </sheetViews>
  <sheetFormatPr baseColWidth="10" defaultRowHeight="14.5" x14ac:dyDescent="0.35"/>
  <cols>
    <col min="1" max="1" width="77.6328125" bestFit="1" customWidth="1"/>
    <col min="2" max="2" width="15.54296875" bestFit="1" customWidth="1"/>
    <col min="3" max="3" width="3.1796875" customWidth="1"/>
  </cols>
  <sheetData>
    <row r="3" spans="1:2" x14ac:dyDescent="0.35">
      <c r="A3" s="7" t="s">
        <v>617</v>
      </c>
      <c r="B3" s="9" t="s">
        <v>614</v>
      </c>
    </row>
    <row r="4" spans="1:2" x14ac:dyDescent="0.35">
      <c r="A4" s="8" t="s">
        <v>468</v>
      </c>
      <c r="B4" s="1">
        <v>14064137.279999999</v>
      </c>
    </row>
    <row r="5" spans="1:2" x14ac:dyDescent="0.35">
      <c r="A5" s="8" t="s">
        <v>447</v>
      </c>
      <c r="B5" s="1">
        <v>19813000</v>
      </c>
    </row>
    <row r="6" spans="1:2" x14ac:dyDescent="0.35">
      <c r="A6" s="8" t="s">
        <v>166</v>
      </c>
      <c r="B6" s="1">
        <v>218297154.05000001</v>
      </c>
    </row>
    <row r="7" spans="1:2" x14ac:dyDescent="0.35">
      <c r="A7" s="8" t="s">
        <v>121</v>
      </c>
      <c r="B7" s="1">
        <v>989433426.01999974</v>
      </c>
    </row>
    <row r="8" spans="1:2" x14ac:dyDescent="0.35">
      <c r="A8" s="8" t="s">
        <v>113</v>
      </c>
      <c r="B8" s="1">
        <v>1713657778.6199996</v>
      </c>
    </row>
    <row r="9" spans="1:2" x14ac:dyDescent="0.35">
      <c r="A9" s="8" t="s">
        <v>181</v>
      </c>
      <c r="B9" s="1">
        <v>170333000</v>
      </c>
    </row>
    <row r="10" spans="1:2" x14ac:dyDescent="0.35">
      <c r="A10" s="8" t="s">
        <v>532</v>
      </c>
      <c r="B10" s="1">
        <v>28850000</v>
      </c>
    </row>
    <row r="11" spans="1:2" x14ac:dyDescent="0.35">
      <c r="A11" s="8" t="s">
        <v>202</v>
      </c>
      <c r="B11" s="1">
        <v>68328758</v>
      </c>
    </row>
    <row r="12" spans="1:2" x14ac:dyDescent="0.35">
      <c r="A12" s="8" t="s">
        <v>381</v>
      </c>
      <c r="B12" s="1">
        <v>0</v>
      </c>
    </row>
    <row r="13" spans="1:2" x14ac:dyDescent="0.35">
      <c r="A13" s="8" t="s">
        <v>485</v>
      </c>
      <c r="B13" s="1">
        <v>9360000</v>
      </c>
    </row>
    <row r="14" spans="1:2" x14ac:dyDescent="0.35">
      <c r="A14" s="8" t="s">
        <v>471</v>
      </c>
      <c r="B14" s="1">
        <v>7380968.3300000001</v>
      </c>
    </row>
    <row r="15" spans="1:2" x14ac:dyDescent="0.35">
      <c r="A15" s="8" t="s">
        <v>157</v>
      </c>
      <c r="B15" s="1">
        <v>88529290.88000001</v>
      </c>
    </row>
    <row r="16" spans="1:2" x14ac:dyDescent="0.35">
      <c r="A16" s="8" t="s">
        <v>76</v>
      </c>
      <c r="B16" s="1">
        <v>2042993949.0899997</v>
      </c>
    </row>
    <row r="17" spans="1:2" x14ac:dyDescent="0.35">
      <c r="A17" s="8" t="s">
        <v>364</v>
      </c>
      <c r="B17" s="1">
        <v>2400000</v>
      </c>
    </row>
    <row r="18" spans="1:2" x14ac:dyDescent="0.35">
      <c r="A18" s="8" t="s">
        <v>508</v>
      </c>
      <c r="B18" s="1">
        <v>7610457.8399999999</v>
      </c>
    </row>
    <row r="19" spans="1:2" x14ac:dyDescent="0.35">
      <c r="A19" s="8" t="s">
        <v>307</v>
      </c>
      <c r="B19" s="1">
        <v>47229234.100000001</v>
      </c>
    </row>
    <row r="20" spans="1:2" x14ac:dyDescent="0.35">
      <c r="A20" s="8" t="s">
        <v>241</v>
      </c>
      <c r="B20" s="1">
        <v>2555000</v>
      </c>
    </row>
    <row r="21" spans="1:2" x14ac:dyDescent="0.35">
      <c r="A21" s="8" t="s">
        <v>479</v>
      </c>
      <c r="B21" s="1">
        <v>95000000</v>
      </c>
    </row>
    <row r="22" spans="1:2" x14ac:dyDescent="0.35">
      <c r="A22" s="8" t="s">
        <v>55</v>
      </c>
      <c r="B22" s="1">
        <v>376001639.69000006</v>
      </c>
    </row>
    <row r="23" spans="1:2" x14ac:dyDescent="0.35">
      <c r="A23" s="8" t="s">
        <v>613</v>
      </c>
      <c r="B23" s="1">
        <v>5901837793.8999996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CUARTA MODIFICACIÓN AL PRESUPUESTO DE EGRESOS 2025
CLASIFICACIÓN ADMINISTRATIVA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2784C-810E-4292-AE86-8D7C65622D5B}">
  <dimension ref="A1:B72"/>
  <sheetViews>
    <sheetView view="pageLayout" topLeftCell="A20" zoomScaleNormal="100" workbookViewId="0">
      <selection activeCell="A13" activeCellId="1" sqref="A5:A7 A9:A23 A25:A28 A30:A31 A33:A48 A50:A57 A59:A66 A68:A71"/>
      <pivotSelection pane="bottomRight" showHeader="1" axis="axisRow" dimension="1" activeRow="12" previousRow="12" click="1" r:id="rId1">
        <pivotArea dataOnly="0" labelOnly="1" fieldPosition="0">
          <references count="1">
            <reference field="17" count="0"/>
          </references>
        </pivotArea>
      </pivotSelection>
    </sheetView>
  </sheetViews>
  <sheetFormatPr baseColWidth="10" defaultRowHeight="14.5" x14ac:dyDescent="0.35"/>
  <cols>
    <col min="1" max="1" width="71.81640625" customWidth="1"/>
    <col min="2" max="2" width="15.54296875" bestFit="1" customWidth="1"/>
    <col min="3" max="3" width="3.1796875" customWidth="1"/>
  </cols>
  <sheetData>
    <row r="1" spans="1:2" ht="17.5" customHeight="1" x14ac:dyDescent="0.35"/>
    <row r="3" spans="1:2" x14ac:dyDescent="0.35">
      <c r="A3" s="7" t="s">
        <v>618</v>
      </c>
      <c r="B3" s="9" t="s">
        <v>614</v>
      </c>
    </row>
    <row r="4" spans="1:2" x14ac:dyDescent="0.35">
      <c r="A4" s="8" t="s">
        <v>403</v>
      </c>
      <c r="B4" s="1">
        <v>14703000</v>
      </c>
    </row>
    <row r="5" spans="1:2" x14ac:dyDescent="0.35">
      <c r="A5" s="10" t="s">
        <v>404</v>
      </c>
      <c r="B5" s="1">
        <v>4883000</v>
      </c>
    </row>
    <row r="6" spans="1:2" x14ac:dyDescent="0.35">
      <c r="A6" s="10" t="s">
        <v>525</v>
      </c>
      <c r="B6" s="1">
        <v>8970000</v>
      </c>
    </row>
    <row r="7" spans="1:2" x14ac:dyDescent="0.35">
      <c r="A7" s="10" t="s">
        <v>521</v>
      </c>
      <c r="B7" s="1">
        <v>850000</v>
      </c>
    </row>
    <row r="8" spans="1:2" x14ac:dyDescent="0.35">
      <c r="A8" s="8" t="s">
        <v>167</v>
      </c>
      <c r="B8" s="1">
        <v>334742259.65999997</v>
      </c>
    </row>
    <row r="9" spans="1:2" x14ac:dyDescent="0.35">
      <c r="A9" s="10" t="s">
        <v>454</v>
      </c>
      <c r="B9" s="1">
        <v>4400000</v>
      </c>
    </row>
    <row r="10" spans="1:2" x14ac:dyDescent="0.35">
      <c r="A10" s="10" t="s">
        <v>501</v>
      </c>
      <c r="B10" s="1">
        <v>4000000</v>
      </c>
    </row>
    <row r="11" spans="1:2" x14ac:dyDescent="0.35">
      <c r="A11" s="10" t="s">
        <v>464</v>
      </c>
      <c r="B11" s="1">
        <v>7380968.3300000001</v>
      </c>
    </row>
    <row r="12" spans="1:2" x14ac:dyDescent="0.35">
      <c r="A12" s="10" t="s">
        <v>461</v>
      </c>
      <c r="B12" s="1">
        <v>14064137.279999999</v>
      </c>
    </row>
    <row r="13" spans="1:2" x14ac:dyDescent="0.35">
      <c r="A13" s="10" t="s">
        <v>486</v>
      </c>
      <c r="B13" s="1">
        <v>27161394.5</v>
      </c>
    </row>
    <row r="14" spans="1:2" x14ac:dyDescent="0.35">
      <c r="A14" s="10" t="s">
        <v>168</v>
      </c>
      <c r="B14" s="1">
        <v>8901254.0500000007</v>
      </c>
    </row>
    <row r="15" spans="1:2" x14ac:dyDescent="0.35">
      <c r="A15" s="10" t="s">
        <v>517</v>
      </c>
      <c r="B15" s="1">
        <v>30226080</v>
      </c>
    </row>
    <row r="16" spans="1:2" x14ac:dyDescent="0.35">
      <c r="A16" s="10" t="s">
        <v>434</v>
      </c>
      <c r="B16" s="1">
        <v>1938000</v>
      </c>
    </row>
    <row r="17" spans="1:2" x14ac:dyDescent="0.35">
      <c r="A17" s="10" t="s">
        <v>489</v>
      </c>
      <c r="B17" s="1">
        <v>200000</v>
      </c>
    </row>
    <row r="18" spans="1:2" x14ac:dyDescent="0.35">
      <c r="A18" s="10" t="s">
        <v>491</v>
      </c>
      <c r="B18" s="1">
        <v>13407780</v>
      </c>
    </row>
    <row r="19" spans="1:2" x14ac:dyDescent="0.35">
      <c r="A19" s="10" t="s">
        <v>493</v>
      </c>
      <c r="B19" s="1">
        <v>117754645.5</v>
      </c>
    </row>
    <row r="20" spans="1:2" x14ac:dyDescent="0.35">
      <c r="A20" s="10" t="s">
        <v>495</v>
      </c>
      <c r="B20" s="1">
        <v>1750000</v>
      </c>
    </row>
    <row r="21" spans="1:2" x14ac:dyDescent="0.35">
      <c r="A21" s="10" t="s">
        <v>497</v>
      </c>
      <c r="B21" s="1">
        <v>6558000</v>
      </c>
    </row>
    <row r="22" spans="1:2" x14ac:dyDescent="0.35">
      <c r="A22" s="10" t="s">
        <v>494</v>
      </c>
      <c r="B22" s="1">
        <v>2000000</v>
      </c>
    </row>
    <row r="23" spans="1:2" x14ac:dyDescent="0.35">
      <c r="A23" s="10" t="s">
        <v>475</v>
      </c>
      <c r="B23" s="1">
        <v>95000000</v>
      </c>
    </row>
    <row r="24" spans="1:2" x14ac:dyDescent="0.35">
      <c r="A24" s="8" t="s">
        <v>533</v>
      </c>
      <c r="B24" s="1">
        <v>28850000</v>
      </c>
    </row>
    <row r="25" spans="1:2" x14ac:dyDescent="0.35">
      <c r="A25" s="10" t="s">
        <v>534</v>
      </c>
      <c r="B25" s="1">
        <v>597349</v>
      </c>
    </row>
    <row r="26" spans="1:2" x14ac:dyDescent="0.35">
      <c r="A26" s="10" t="s">
        <v>548</v>
      </c>
      <c r="B26" s="1">
        <v>10955431</v>
      </c>
    </row>
    <row r="27" spans="1:2" x14ac:dyDescent="0.35">
      <c r="A27" s="10" t="s">
        <v>564</v>
      </c>
      <c r="B27" s="1">
        <v>8797220</v>
      </c>
    </row>
    <row r="28" spans="1:2" x14ac:dyDescent="0.35">
      <c r="A28" s="10" t="s">
        <v>540</v>
      </c>
      <c r="B28" s="1">
        <v>8500000</v>
      </c>
    </row>
    <row r="29" spans="1:2" x14ac:dyDescent="0.35">
      <c r="A29" s="8" t="s">
        <v>114</v>
      </c>
      <c r="B29" s="1">
        <v>603899511.86000001</v>
      </c>
    </row>
    <row r="30" spans="1:2" x14ac:dyDescent="0.35">
      <c r="A30" s="10" t="s">
        <v>416</v>
      </c>
      <c r="B30" s="1">
        <v>218921546</v>
      </c>
    </row>
    <row r="31" spans="1:2" x14ac:dyDescent="0.35">
      <c r="A31" s="10" t="s">
        <v>115</v>
      </c>
      <c r="B31" s="1">
        <v>384977965.86000001</v>
      </c>
    </row>
    <row r="32" spans="1:2" x14ac:dyDescent="0.35">
      <c r="A32" s="8" t="s">
        <v>56</v>
      </c>
      <c r="B32" s="1">
        <v>2333489164.9499998</v>
      </c>
    </row>
    <row r="33" spans="1:2" x14ac:dyDescent="0.35">
      <c r="A33" s="10" t="s">
        <v>356</v>
      </c>
      <c r="B33" s="1">
        <v>9018960.8800000008</v>
      </c>
    </row>
    <row r="34" spans="1:2" x14ac:dyDescent="0.35">
      <c r="A34" s="10" t="s">
        <v>382</v>
      </c>
      <c r="B34" s="1">
        <v>0</v>
      </c>
    </row>
    <row r="35" spans="1:2" ht="25" customHeight="1" x14ac:dyDescent="0.35">
      <c r="A35" s="10" t="s">
        <v>146</v>
      </c>
      <c r="B35" s="1">
        <v>356751920.36999995</v>
      </c>
    </row>
    <row r="36" spans="1:2" x14ac:dyDescent="0.35">
      <c r="A36" s="10" t="s">
        <v>339</v>
      </c>
      <c r="B36" s="1">
        <v>50361735.879999995</v>
      </c>
    </row>
    <row r="37" spans="1:2" x14ac:dyDescent="0.35">
      <c r="A37" s="10" t="s">
        <v>365</v>
      </c>
      <c r="B37" s="1">
        <v>2400000</v>
      </c>
    </row>
    <row r="38" spans="1:2" x14ac:dyDescent="0.35">
      <c r="A38" s="10" t="s">
        <v>242</v>
      </c>
      <c r="B38" s="1">
        <v>2555000</v>
      </c>
    </row>
    <row r="39" spans="1:2" x14ac:dyDescent="0.35">
      <c r="A39" s="10" t="s">
        <v>308</v>
      </c>
      <c r="B39" s="1">
        <v>47229234.100000001</v>
      </c>
    </row>
    <row r="40" spans="1:2" x14ac:dyDescent="0.35">
      <c r="A40" s="10" t="s">
        <v>253</v>
      </c>
      <c r="B40" s="1">
        <v>247925589.38999999</v>
      </c>
    </row>
    <row r="41" spans="1:2" x14ac:dyDescent="0.35">
      <c r="A41" s="10" t="s">
        <v>182</v>
      </c>
      <c r="B41" s="1">
        <v>80029875.060000002</v>
      </c>
    </row>
    <row r="42" spans="1:2" x14ac:dyDescent="0.35">
      <c r="A42" s="10" t="s">
        <v>294</v>
      </c>
      <c r="B42" s="1">
        <v>22600000</v>
      </c>
    </row>
    <row r="43" spans="1:2" x14ac:dyDescent="0.35">
      <c r="A43" s="10" t="s">
        <v>353</v>
      </c>
      <c r="B43" s="1">
        <v>3613264.12</v>
      </c>
    </row>
    <row r="44" spans="1:2" x14ac:dyDescent="0.35">
      <c r="A44" s="10" t="s">
        <v>57</v>
      </c>
      <c r="B44" s="1">
        <v>102547050.3</v>
      </c>
    </row>
    <row r="45" spans="1:2" x14ac:dyDescent="0.35">
      <c r="A45" s="10" t="s">
        <v>297</v>
      </c>
      <c r="B45" s="1">
        <v>2929000</v>
      </c>
    </row>
    <row r="46" spans="1:2" x14ac:dyDescent="0.35">
      <c r="A46" s="10" t="s">
        <v>158</v>
      </c>
      <c r="B46" s="1">
        <v>25535330</v>
      </c>
    </row>
    <row r="47" spans="1:2" x14ac:dyDescent="0.35">
      <c r="A47" s="10" t="s">
        <v>73</v>
      </c>
      <c r="B47" s="1">
        <v>1289689079.9100001</v>
      </c>
    </row>
    <row r="48" spans="1:2" x14ac:dyDescent="0.35">
      <c r="A48" s="10" t="s">
        <v>223</v>
      </c>
      <c r="B48" s="1">
        <v>90303124.939999998</v>
      </c>
    </row>
    <row r="49" spans="1:2" x14ac:dyDescent="0.35">
      <c r="A49" s="8" t="s">
        <v>122</v>
      </c>
      <c r="B49" s="1">
        <v>2121257714.78</v>
      </c>
    </row>
    <row r="50" spans="1:2" x14ac:dyDescent="0.35">
      <c r="A50" s="10" t="s">
        <v>193</v>
      </c>
      <c r="B50" s="1">
        <v>937718776.71000004</v>
      </c>
    </row>
    <row r="51" spans="1:2" x14ac:dyDescent="0.35">
      <c r="A51" s="10" t="s">
        <v>300</v>
      </c>
      <c r="B51" s="1">
        <v>353330000</v>
      </c>
    </row>
    <row r="52" spans="1:2" x14ac:dyDescent="0.35">
      <c r="A52" s="10" t="s">
        <v>303</v>
      </c>
      <c r="B52" s="1">
        <v>57493854.290000007</v>
      </c>
    </row>
    <row r="53" spans="1:2" x14ac:dyDescent="0.35">
      <c r="A53" s="10" t="s">
        <v>219</v>
      </c>
      <c r="B53" s="1">
        <v>275013172.52999997</v>
      </c>
    </row>
    <row r="54" spans="1:2" x14ac:dyDescent="0.35">
      <c r="A54" s="10" t="s">
        <v>375</v>
      </c>
      <c r="B54" s="1">
        <v>1170000</v>
      </c>
    </row>
    <row r="55" spans="1:2" x14ac:dyDescent="0.35">
      <c r="A55" s="10" t="s">
        <v>123</v>
      </c>
      <c r="B55" s="1">
        <v>387564465.25</v>
      </c>
    </row>
    <row r="56" spans="1:2" x14ac:dyDescent="0.35">
      <c r="A56" s="10" t="s">
        <v>368</v>
      </c>
      <c r="B56" s="1">
        <v>72198424</v>
      </c>
    </row>
    <row r="57" spans="1:2" x14ac:dyDescent="0.35">
      <c r="A57" s="10" t="s">
        <v>424</v>
      </c>
      <c r="B57" s="1">
        <v>36769022</v>
      </c>
    </row>
    <row r="58" spans="1:2" x14ac:dyDescent="0.35">
      <c r="A58" s="8" t="s">
        <v>101</v>
      </c>
      <c r="B58" s="1">
        <v>428112684.81</v>
      </c>
    </row>
    <row r="59" spans="1:2" x14ac:dyDescent="0.35">
      <c r="A59" s="10" t="s">
        <v>390</v>
      </c>
      <c r="B59" s="1">
        <v>3483279</v>
      </c>
    </row>
    <row r="60" spans="1:2" x14ac:dyDescent="0.35">
      <c r="A60" s="10" t="s">
        <v>203</v>
      </c>
      <c r="B60" s="1">
        <v>6432000</v>
      </c>
    </row>
    <row r="61" spans="1:2" x14ac:dyDescent="0.35">
      <c r="A61" s="10" t="s">
        <v>398</v>
      </c>
      <c r="B61" s="1">
        <v>0</v>
      </c>
    </row>
    <row r="62" spans="1:2" x14ac:dyDescent="0.35">
      <c r="A62" s="10" t="s">
        <v>102</v>
      </c>
      <c r="B62" s="1">
        <v>391052948.81</v>
      </c>
    </row>
    <row r="63" spans="1:2" x14ac:dyDescent="0.35">
      <c r="A63" s="10" t="s">
        <v>388</v>
      </c>
      <c r="B63" s="1">
        <v>5500000</v>
      </c>
    </row>
    <row r="64" spans="1:2" x14ac:dyDescent="0.35">
      <c r="A64" s="10" t="s">
        <v>207</v>
      </c>
      <c r="B64" s="1">
        <v>10079977</v>
      </c>
    </row>
    <row r="65" spans="1:2" x14ac:dyDescent="0.35">
      <c r="A65" s="10" t="s">
        <v>393</v>
      </c>
      <c r="B65" s="1">
        <v>4630000</v>
      </c>
    </row>
    <row r="66" spans="1:2" x14ac:dyDescent="0.35">
      <c r="A66" s="10" t="s">
        <v>211</v>
      </c>
      <c r="B66" s="1">
        <v>6934480</v>
      </c>
    </row>
    <row r="67" spans="1:2" x14ac:dyDescent="0.35">
      <c r="A67" s="8" t="s">
        <v>442</v>
      </c>
      <c r="B67" s="1">
        <v>36783457.840000004</v>
      </c>
    </row>
    <row r="68" spans="1:2" ht="27.5" customHeight="1" x14ac:dyDescent="0.35">
      <c r="A68" s="10" t="s">
        <v>443</v>
      </c>
      <c r="B68" s="1">
        <v>19813000</v>
      </c>
    </row>
    <row r="69" spans="1:2" ht="16" customHeight="1" x14ac:dyDescent="0.35">
      <c r="A69" s="10" t="s">
        <v>511</v>
      </c>
      <c r="B69" s="1">
        <v>6249000</v>
      </c>
    </row>
    <row r="70" spans="1:2" x14ac:dyDescent="0.35">
      <c r="A70" s="10" t="s">
        <v>509</v>
      </c>
      <c r="B70" s="1">
        <v>1361457.84</v>
      </c>
    </row>
    <row r="71" spans="1:2" x14ac:dyDescent="0.35">
      <c r="A71" s="10" t="s">
        <v>481</v>
      </c>
      <c r="B71" s="1">
        <v>9360000</v>
      </c>
    </row>
    <row r="72" spans="1:2" x14ac:dyDescent="0.35">
      <c r="A72" s="8" t="s">
        <v>613</v>
      </c>
      <c r="B72" s="1">
        <v>5901837793.9000006</v>
      </c>
    </row>
  </sheetData>
  <pageMargins left="0.70866141732283472" right="0.70866141732283472" top="0.74803149606299213" bottom="0.74803149606299213" header="0.31496062992125984" footer="0.31496062992125984"/>
  <pageSetup orientation="portrait" r:id="rId2"/>
  <headerFooter>
    <oddHeader>&amp;C&amp;"-,Negrita"MUNICIPIO DE TLAJOMULCO DE ZÚÑIGA, JALISCO
CUARTA MODIFICACIÓN AL PRESUPUESTO DE EGRESOS 2025
CLASIFICACIÓN POR PROGRAMA Y PROYECTO</oddHeader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545EA-C70A-4E16-9AC7-71393B64B545}">
  <dimension ref="A3:B7"/>
  <sheetViews>
    <sheetView view="pageLayout" zoomScaleNormal="100" workbookViewId="0">
      <selection activeCell="B26" sqref="B26"/>
    </sheetView>
  </sheetViews>
  <sheetFormatPr baseColWidth="10" defaultRowHeight="14.5" x14ac:dyDescent="0.35"/>
  <cols>
    <col min="1" max="1" width="56.1796875" bestFit="1" customWidth="1"/>
    <col min="2" max="2" width="15.54296875" bestFit="1" customWidth="1"/>
    <col min="3" max="3" width="12" customWidth="1"/>
  </cols>
  <sheetData>
    <row r="3" spans="1:2" x14ac:dyDescent="0.35">
      <c r="A3" s="7" t="s">
        <v>619</v>
      </c>
      <c r="B3" s="9" t="s">
        <v>614</v>
      </c>
    </row>
    <row r="4" spans="1:2" x14ac:dyDescent="0.35">
      <c r="A4" s="8" t="s">
        <v>60</v>
      </c>
      <c r="B4" s="1">
        <v>49664867</v>
      </c>
    </row>
    <row r="5" spans="1:2" x14ac:dyDescent="0.35">
      <c r="A5" s="8" t="s">
        <v>140</v>
      </c>
      <c r="B5" s="1">
        <v>1629810091.2099998</v>
      </c>
    </row>
    <row r="6" spans="1:2" x14ac:dyDescent="0.35">
      <c r="A6" s="8" t="s">
        <v>49</v>
      </c>
      <c r="B6" s="1">
        <v>4222362835.6899996</v>
      </c>
    </row>
    <row r="7" spans="1:2" x14ac:dyDescent="0.35">
      <c r="A7" s="8" t="s">
        <v>613</v>
      </c>
      <c r="B7" s="1">
        <v>5901837793.8999996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CUARTA MODIFICACIÓN AL PRESUPUESTO DE EGRESOS 2025
CLASIFICACIÓN POR TIPO DE GASTO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A4611-21F4-422B-84E5-D221EC57559C}">
  <dimension ref="A3:G12"/>
  <sheetViews>
    <sheetView view="pageLayout" zoomScaleNormal="100" workbookViewId="0">
      <selection activeCell="E8" sqref="E8"/>
    </sheetView>
  </sheetViews>
  <sheetFormatPr baseColWidth="10" defaultRowHeight="14.5" x14ac:dyDescent="0.35"/>
  <cols>
    <col min="1" max="1" width="14.81640625" customWidth="1"/>
    <col min="2" max="2" width="23.90625" bestFit="1" customWidth="1"/>
    <col min="3" max="5" width="20.90625" bestFit="1" customWidth="1"/>
    <col min="6" max="7" width="15.1796875" bestFit="1" customWidth="1"/>
  </cols>
  <sheetData>
    <row r="3" spans="1:7" x14ac:dyDescent="0.35">
      <c r="A3" s="11" t="s">
        <v>614</v>
      </c>
      <c r="B3" s="52"/>
      <c r="C3" s="11" t="s">
        <v>14</v>
      </c>
    </row>
    <row r="4" spans="1:7" s="16" customFormat="1" ht="58" x14ac:dyDescent="0.35">
      <c r="A4" s="15" t="s">
        <v>23</v>
      </c>
      <c r="B4" s="15" t="s">
        <v>24</v>
      </c>
      <c r="C4" s="16" t="s">
        <v>60</v>
      </c>
      <c r="D4" s="16" t="s">
        <v>140</v>
      </c>
      <c r="E4" s="16" t="s">
        <v>49</v>
      </c>
      <c r="F4" s="16" t="s">
        <v>613</v>
      </c>
      <c r="G4"/>
    </row>
    <row r="5" spans="1:7" s="17" customFormat="1" x14ac:dyDescent="0.35">
      <c r="A5" s="19">
        <v>1000</v>
      </c>
      <c r="B5" s="14" t="s">
        <v>73</v>
      </c>
      <c r="C5" s="18"/>
      <c r="D5" s="18"/>
      <c r="E5" s="18">
        <v>1578682073.1999996</v>
      </c>
      <c r="F5" s="18">
        <v>1578682073.1999996</v>
      </c>
      <c r="G5"/>
    </row>
    <row r="6" spans="1:7" s="17" customFormat="1" ht="29" x14ac:dyDescent="0.35">
      <c r="A6" s="19">
        <v>2000</v>
      </c>
      <c r="B6" s="14" t="s">
        <v>148</v>
      </c>
      <c r="C6" s="18"/>
      <c r="D6" s="18"/>
      <c r="E6" s="18">
        <v>508284643.81999993</v>
      </c>
      <c r="F6" s="18">
        <v>508284643.81999993</v>
      </c>
      <c r="G6"/>
    </row>
    <row r="7" spans="1:7" s="17" customFormat="1" x14ac:dyDescent="0.35">
      <c r="A7" s="19">
        <v>3000</v>
      </c>
      <c r="B7" s="14" t="s">
        <v>51</v>
      </c>
      <c r="C7" s="18"/>
      <c r="D7" s="18"/>
      <c r="E7" s="18">
        <v>1761330277.9899998</v>
      </c>
      <c r="F7" s="18">
        <v>1761330277.9899998</v>
      </c>
      <c r="G7"/>
    </row>
    <row r="8" spans="1:7" s="17" customFormat="1" ht="43.5" x14ac:dyDescent="0.35">
      <c r="A8" s="19">
        <v>4000</v>
      </c>
      <c r="B8" s="14" t="s">
        <v>129</v>
      </c>
      <c r="C8" s="18"/>
      <c r="D8" s="18"/>
      <c r="E8" s="18">
        <v>351854105.61000001</v>
      </c>
      <c r="F8" s="18">
        <v>351854105.61000001</v>
      </c>
      <c r="G8"/>
    </row>
    <row r="9" spans="1:7" s="17" customFormat="1" ht="29" x14ac:dyDescent="0.35">
      <c r="A9" s="19">
        <v>5000</v>
      </c>
      <c r="B9" s="14" t="s">
        <v>142</v>
      </c>
      <c r="C9" s="18"/>
      <c r="D9" s="18">
        <v>162587100.21000001</v>
      </c>
      <c r="E9" s="18">
        <v>22211735.069999933</v>
      </c>
      <c r="F9" s="18">
        <v>184798835.27999994</v>
      </c>
      <c r="G9"/>
    </row>
    <row r="10" spans="1:7" s="17" customFormat="1" x14ac:dyDescent="0.35">
      <c r="A10" s="19">
        <v>6000</v>
      </c>
      <c r="B10" s="14" t="s">
        <v>191</v>
      </c>
      <c r="C10" s="18"/>
      <c r="D10" s="18">
        <v>1467222990.9999998</v>
      </c>
      <c r="E10" s="18"/>
      <c r="F10" s="18">
        <v>1467222990.9999998</v>
      </c>
      <c r="G10"/>
    </row>
    <row r="11" spans="1:7" s="17" customFormat="1" x14ac:dyDescent="0.35">
      <c r="A11" s="19">
        <v>9000</v>
      </c>
      <c r="B11" s="14" t="s">
        <v>64</v>
      </c>
      <c r="C11" s="18">
        <v>49664867</v>
      </c>
      <c r="D11" s="18"/>
      <c r="E11" s="18"/>
      <c r="F11" s="18">
        <v>49664867</v>
      </c>
      <c r="G11"/>
    </row>
    <row r="12" spans="1:7" x14ac:dyDescent="0.35">
      <c r="A12" t="s">
        <v>613</v>
      </c>
      <c r="C12" s="1">
        <v>49664867</v>
      </c>
      <c r="D12" s="1">
        <v>1629810091.2099998</v>
      </c>
      <c r="E12" s="1">
        <v>4222362835.6899996</v>
      </c>
      <c r="F12" s="1">
        <v>5901837793.8999996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CUARTA MODIFICACIÓN AL PRESUPUESTO DE EGRESOS 2025
CLASIFICACIÓN ECONOMICA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8124D-546F-4B94-9024-151B1922C0C4}">
  <dimension ref="A3:C156"/>
  <sheetViews>
    <sheetView view="pageLayout" topLeftCell="A38" zoomScaleNormal="100" workbookViewId="0">
      <selection activeCell="B21" sqref="B21"/>
    </sheetView>
  </sheetViews>
  <sheetFormatPr baseColWidth="10" defaultRowHeight="14.5" x14ac:dyDescent="0.35"/>
  <cols>
    <col min="1" max="1" width="8.81640625" style="9" customWidth="1"/>
    <col min="2" max="2" width="58.90625" customWidth="1"/>
    <col min="3" max="3" width="15.1796875" bestFit="1" customWidth="1"/>
  </cols>
  <sheetData>
    <row r="3" spans="1:3" x14ac:dyDescent="0.35">
      <c r="A3" s="20" t="s">
        <v>614</v>
      </c>
      <c r="B3" s="53"/>
    </row>
    <row r="4" spans="1:3" x14ac:dyDescent="0.35">
      <c r="A4" s="12" t="s">
        <v>19</v>
      </c>
      <c r="B4" s="7" t="s">
        <v>20</v>
      </c>
      <c r="C4" t="s">
        <v>616</v>
      </c>
    </row>
    <row r="5" spans="1:3" x14ac:dyDescent="0.35">
      <c r="A5" s="9">
        <v>1111</v>
      </c>
      <c r="B5" t="s">
        <v>74</v>
      </c>
      <c r="C5" s="1">
        <v>14346961.199999999</v>
      </c>
    </row>
    <row r="6" spans="1:3" x14ac:dyDescent="0.35">
      <c r="A6" s="9">
        <v>1131</v>
      </c>
      <c r="B6" t="s">
        <v>78</v>
      </c>
      <c r="C6" s="1">
        <v>866756928.24999976</v>
      </c>
    </row>
    <row r="7" spans="1:3" x14ac:dyDescent="0.35">
      <c r="A7" s="9">
        <v>1211</v>
      </c>
      <c r="B7" t="s">
        <v>334</v>
      </c>
      <c r="C7" s="1">
        <v>9119901.1999999993</v>
      </c>
    </row>
    <row r="8" spans="1:3" x14ac:dyDescent="0.35">
      <c r="A8" s="9">
        <v>1221</v>
      </c>
      <c r="B8" t="s">
        <v>80</v>
      </c>
      <c r="C8" s="1">
        <v>89314153.410000011</v>
      </c>
    </row>
    <row r="9" spans="1:3" x14ac:dyDescent="0.35">
      <c r="A9" s="9">
        <v>1231</v>
      </c>
      <c r="B9" t="s">
        <v>335</v>
      </c>
      <c r="C9" s="1">
        <v>26400</v>
      </c>
    </row>
    <row r="10" spans="1:3" x14ac:dyDescent="0.35">
      <c r="A10" s="9">
        <v>1321</v>
      </c>
      <c r="B10" t="s">
        <v>83</v>
      </c>
      <c r="C10" s="1">
        <v>13822848.310000002</v>
      </c>
    </row>
    <row r="11" spans="1:3" x14ac:dyDescent="0.35">
      <c r="A11" s="9">
        <v>1322</v>
      </c>
      <c r="B11" t="s">
        <v>84</v>
      </c>
      <c r="C11" s="1">
        <v>138228483.13</v>
      </c>
    </row>
    <row r="12" spans="1:3" x14ac:dyDescent="0.35">
      <c r="A12" s="9">
        <v>1331</v>
      </c>
      <c r="B12" t="s">
        <v>336</v>
      </c>
      <c r="C12" s="1">
        <v>730000</v>
      </c>
    </row>
    <row r="13" spans="1:3" x14ac:dyDescent="0.35">
      <c r="A13" s="9">
        <v>1341</v>
      </c>
      <c r="B13" t="s">
        <v>103</v>
      </c>
      <c r="C13" s="1">
        <v>1500000</v>
      </c>
    </row>
    <row r="14" spans="1:3" x14ac:dyDescent="0.35">
      <c r="A14" s="9">
        <v>1411</v>
      </c>
      <c r="B14" t="s">
        <v>86</v>
      </c>
      <c r="C14" s="1">
        <v>58225082.569999993</v>
      </c>
    </row>
    <row r="15" spans="1:3" x14ac:dyDescent="0.35">
      <c r="A15" s="9">
        <v>1421</v>
      </c>
      <c r="B15" t="s">
        <v>88</v>
      </c>
      <c r="C15" s="1">
        <v>29112541.290000003</v>
      </c>
    </row>
    <row r="16" spans="1:3" x14ac:dyDescent="0.35">
      <c r="A16" s="9">
        <v>1431</v>
      </c>
      <c r="B16" t="s">
        <v>89</v>
      </c>
      <c r="C16" s="1">
        <v>19408360.859999999</v>
      </c>
    </row>
    <row r="17" spans="1:3" x14ac:dyDescent="0.35">
      <c r="A17" s="9">
        <v>1432</v>
      </c>
      <c r="B17" t="s">
        <v>90</v>
      </c>
      <c r="C17" s="1">
        <v>169823157.5</v>
      </c>
    </row>
    <row r="18" spans="1:3" x14ac:dyDescent="0.35">
      <c r="A18" s="9">
        <v>1441</v>
      </c>
      <c r="B18" t="s">
        <v>104</v>
      </c>
      <c r="C18" s="1">
        <v>21662943.789999999</v>
      </c>
    </row>
    <row r="19" spans="1:3" x14ac:dyDescent="0.35">
      <c r="A19" s="9">
        <v>1521</v>
      </c>
      <c r="B19" t="s">
        <v>337</v>
      </c>
      <c r="C19" s="1">
        <v>1000000</v>
      </c>
    </row>
    <row r="20" spans="1:3" x14ac:dyDescent="0.35">
      <c r="A20" s="9">
        <v>1591</v>
      </c>
      <c r="B20" t="s">
        <v>93</v>
      </c>
      <c r="C20" s="1">
        <v>119915911.69</v>
      </c>
    </row>
    <row r="21" spans="1:3" x14ac:dyDescent="0.35">
      <c r="A21" s="9">
        <v>1711</v>
      </c>
      <c r="B21" t="s">
        <v>137</v>
      </c>
      <c r="C21" s="1">
        <v>25688400</v>
      </c>
    </row>
    <row r="22" spans="1:3" x14ac:dyDescent="0.35">
      <c r="A22" s="9">
        <v>2111</v>
      </c>
      <c r="B22" t="s">
        <v>149</v>
      </c>
      <c r="C22" s="1">
        <v>4780316.29</v>
      </c>
    </row>
    <row r="23" spans="1:3" x14ac:dyDescent="0.35">
      <c r="A23" s="9">
        <v>2121</v>
      </c>
      <c r="B23" t="s">
        <v>385</v>
      </c>
      <c r="C23" s="1">
        <v>180</v>
      </c>
    </row>
    <row r="24" spans="1:3" x14ac:dyDescent="0.35">
      <c r="A24" s="9">
        <v>2131</v>
      </c>
      <c r="B24" t="s">
        <v>389</v>
      </c>
      <c r="C24" s="1">
        <v>110000</v>
      </c>
    </row>
    <row r="25" spans="1:3" x14ac:dyDescent="0.35">
      <c r="A25" s="9">
        <v>2141</v>
      </c>
      <c r="B25" t="s">
        <v>150</v>
      </c>
      <c r="C25" s="1">
        <v>1123790.32</v>
      </c>
    </row>
    <row r="26" spans="1:3" x14ac:dyDescent="0.35">
      <c r="A26" s="9">
        <v>2161</v>
      </c>
      <c r="B26" t="s">
        <v>266</v>
      </c>
      <c r="C26" s="1">
        <v>3675475.62</v>
      </c>
    </row>
    <row r="27" spans="1:3" x14ac:dyDescent="0.35">
      <c r="A27" s="9">
        <v>2171</v>
      </c>
      <c r="B27" t="s">
        <v>172</v>
      </c>
      <c r="C27" s="1">
        <v>665267.56999999995</v>
      </c>
    </row>
    <row r="28" spans="1:3" x14ac:dyDescent="0.35">
      <c r="A28" s="9">
        <v>2181</v>
      </c>
      <c r="B28" t="s">
        <v>267</v>
      </c>
      <c r="C28" s="1">
        <v>8273300</v>
      </c>
    </row>
    <row r="29" spans="1:3" x14ac:dyDescent="0.35">
      <c r="A29" s="9">
        <v>2211</v>
      </c>
      <c r="B29" t="s">
        <v>245</v>
      </c>
      <c r="C29" s="1">
        <v>2864971.16</v>
      </c>
    </row>
    <row r="30" spans="1:3" x14ac:dyDescent="0.35">
      <c r="A30" s="9">
        <v>2221</v>
      </c>
      <c r="B30" t="s">
        <v>377</v>
      </c>
      <c r="C30" s="1">
        <v>1010400</v>
      </c>
    </row>
    <row r="31" spans="1:3" x14ac:dyDescent="0.35">
      <c r="A31" s="9">
        <v>2231</v>
      </c>
      <c r="B31" t="s">
        <v>358</v>
      </c>
      <c r="C31" s="1">
        <v>12100</v>
      </c>
    </row>
    <row r="32" spans="1:3" x14ac:dyDescent="0.35">
      <c r="A32" s="9">
        <v>2351</v>
      </c>
      <c r="B32" t="s">
        <v>551</v>
      </c>
      <c r="C32" s="1">
        <v>700000</v>
      </c>
    </row>
    <row r="33" spans="1:3" x14ac:dyDescent="0.35">
      <c r="A33" s="9">
        <v>2391</v>
      </c>
      <c r="B33" t="s">
        <v>552</v>
      </c>
      <c r="C33" s="1">
        <v>918873</v>
      </c>
    </row>
    <row r="34" spans="1:3" x14ac:dyDescent="0.35">
      <c r="A34" s="9">
        <v>2411</v>
      </c>
      <c r="B34" t="s">
        <v>316</v>
      </c>
      <c r="C34" s="1">
        <v>1538820</v>
      </c>
    </row>
    <row r="35" spans="1:3" x14ac:dyDescent="0.35">
      <c r="A35" s="9">
        <v>2421</v>
      </c>
      <c r="B35" t="s">
        <v>317</v>
      </c>
      <c r="C35" s="1">
        <v>16340050.359999999</v>
      </c>
    </row>
    <row r="36" spans="1:3" x14ac:dyDescent="0.35">
      <c r="A36" s="9">
        <v>2441</v>
      </c>
      <c r="B36" t="s">
        <v>269</v>
      </c>
      <c r="C36" s="1">
        <v>52727</v>
      </c>
    </row>
    <row r="37" spans="1:3" x14ac:dyDescent="0.35">
      <c r="A37" s="9">
        <v>2451</v>
      </c>
      <c r="B37" t="s">
        <v>318</v>
      </c>
      <c r="C37" s="1">
        <v>24980</v>
      </c>
    </row>
    <row r="38" spans="1:3" x14ac:dyDescent="0.35">
      <c r="A38" s="9">
        <v>2461</v>
      </c>
      <c r="B38" t="s">
        <v>270</v>
      </c>
      <c r="C38" s="1">
        <v>293475500</v>
      </c>
    </row>
    <row r="39" spans="1:3" x14ac:dyDescent="0.35">
      <c r="A39" s="9">
        <v>2471</v>
      </c>
      <c r="B39" t="s">
        <v>271</v>
      </c>
      <c r="C39" s="1">
        <v>4891984.49</v>
      </c>
    </row>
    <row r="40" spans="1:3" x14ac:dyDescent="0.35">
      <c r="A40" s="9">
        <v>2481</v>
      </c>
      <c r="B40" t="s">
        <v>427</v>
      </c>
      <c r="C40" s="1">
        <v>10000</v>
      </c>
    </row>
    <row r="41" spans="1:3" x14ac:dyDescent="0.35">
      <c r="A41" s="9">
        <v>2491</v>
      </c>
      <c r="B41" t="s">
        <v>319</v>
      </c>
      <c r="C41" s="1">
        <v>18973507.280000001</v>
      </c>
    </row>
    <row r="42" spans="1:3" x14ac:dyDescent="0.35">
      <c r="A42" s="9">
        <v>2511</v>
      </c>
      <c r="B42" t="s">
        <v>409</v>
      </c>
      <c r="C42" s="1">
        <v>2195010</v>
      </c>
    </row>
    <row r="43" spans="1:3" x14ac:dyDescent="0.35">
      <c r="A43" s="9">
        <v>2521</v>
      </c>
      <c r="B43" t="s">
        <v>320</v>
      </c>
      <c r="C43" s="1">
        <v>889880</v>
      </c>
    </row>
    <row r="44" spans="1:3" x14ac:dyDescent="0.35">
      <c r="A44" s="9">
        <v>2531</v>
      </c>
      <c r="B44" t="s">
        <v>273</v>
      </c>
      <c r="C44" s="1">
        <v>10842000</v>
      </c>
    </row>
    <row r="45" spans="1:3" x14ac:dyDescent="0.35">
      <c r="A45" s="9">
        <v>2541</v>
      </c>
      <c r="B45" t="s">
        <v>394</v>
      </c>
      <c r="C45" s="1">
        <v>6242500</v>
      </c>
    </row>
    <row r="46" spans="1:3" x14ac:dyDescent="0.35">
      <c r="A46" s="9">
        <v>2551</v>
      </c>
      <c r="B46" t="s">
        <v>410</v>
      </c>
      <c r="C46" s="1">
        <v>200000</v>
      </c>
    </row>
    <row r="47" spans="1:3" x14ac:dyDescent="0.35">
      <c r="A47" s="9">
        <v>2561</v>
      </c>
      <c r="B47" t="s">
        <v>321</v>
      </c>
      <c r="C47" s="1">
        <v>3406073.53</v>
      </c>
    </row>
    <row r="48" spans="1:3" ht="29" customHeight="1" x14ac:dyDescent="0.35">
      <c r="A48" s="9">
        <v>2591</v>
      </c>
      <c r="B48" t="s">
        <v>346</v>
      </c>
      <c r="C48" s="1">
        <v>4000000</v>
      </c>
    </row>
    <row r="49" spans="1:3" x14ac:dyDescent="0.35">
      <c r="A49" s="9">
        <v>2611</v>
      </c>
      <c r="B49" t="s">
        <v>152</v>
      </c>
      <c r="C49" s="1">
        <v>91146358.659999996</v>
      </c>
    </row>
    <row r="50" spans="1:3" x14ac:dyDescent="0.35">
      <c r="A50" s="9">
        <v>2711</v>
      </c>
      <c r="B50" t="s">
        <v>226</v>
      </c>
      <c r="C50" s="1">
        <v>5092223.82</v>
      </c>
    </row>
    <row r="51" spans="1:3" x14ac:dyDescent="0.35">
      <c r="A51" s="9">
        <v>2721</v>
      </c>
      <c r="B51" t="s">
        <v>274</v>
      </c>
      <c r="C51" s="1">
        <v>5651702.1899999995</v>
      </c>
    </row>
    <row r="52" spans="1:3" x14ac:dyDescent="0.35">
      <c r="A52" s="9">
        <v>2731</v>
      </c>
      <c r="B52" t="s">
        <v>499</v>
      </c>
      <c r="C52" s="1">
        <v>0</v>
      </c>
    </row>
    <row r="53" spans="1:3" x14ac:dyDescent="0.35">
      <c r="A53" s="9">
        <v>2741</v>
      </c>
      <c r="B53" t="s">
        <v>359</v>
      </c>
      <c r="C53" s="1">
        <v>15000</v>
      </c>
    </row>
    <row r="54" spans="1:3" x14ac:dyDescent="0.35">
      <c r="A54" s="9">
        <v>2821</v>
      </c>
      <c r="B54" t="s">
        <v>387</v>
      </c>
      <c r="C54" s="1">
        <v>2641259.6800000002</v>
      </c>
    </row>
    <row r="55" spans="1:3" x14ac:dyDescent="0.35">
      <c r="A55" s="9">
        <v>2831</v>
      </c>
      <c r="B55" t="s">
        <v>206</v>
      </c>
      <c r="C55" s="1">
        <v>2100000</v>
      </c>
    </row>
    <row r="56" spans="1:3" x14ac:dyDescent="0.35">
      <c r="A56" s="9">
        <v>2911</v>
      </c>
      <c r="B56" t="s">
        <v>275</v>
      </c>
      <c r="C56" s="1">
        <v>4428115.38</v>
      </c>
    </row>
    <row r="57" spans="1:3" x14ac:dyDescent="0.35">
      <c r="A57" s="9">
        <v>2921</v>
      </c>
      <c r="B57" t="s">
        <v>276</v>
      </c>
      <c r="C57" s="1">
        <v>167718.74</v>
      </c>
    </row>
    <row r="58" spans="1:3" x14ac:dyDescent="0.35">
      <c r="A58" s="9">
        <v>2931</v>
      </c>
      <c r="B58" t="s">
        <v>277</v>
      </c>
      <c r="C58" s="1">
        <v>30000</v>
      </c>
    </row>
    <row r="59" spans="1:3" x14ac:dyDescent="0.35">
      <c r="A59" s="9">
        <v>2941</v>
      </c>
      <c r="B59" t="s">
        <v>278</v>
      </c>
      <c r="C59" s="1">
        <v>631000</v>
      </c>
    </row>
    <row r="60" spans="1:3" x14ac:dyDescent="0.35">
      <c r="A60" s="9">
        <v>2961</v>
      </c>
      <c r="B60" t="s">
        <v>230</v>
      </c>
      <c r="C60" s="1">
        <v>2489973.2799999998</v>
      </c>
    </row>
    <row r="61" spans="1:3" x14ac:dyDescent="0.35">
      <c r="A61" s="9">
        <v>2981</v>
      </c>
      <c r="B61" t="s">
        <v>322</v>
      </c>
      <c r="C61" s="1">
        <v>5919393.4500000002</v>
      </c>
    </row>
    <row r="62" spans="1:3" x14ac:dyDescent="0.35">
      <c r="A62" s="9">
        <v>2991</v>
      </c>
      <c r="B62" t="s">
        <v>229</v>
      </c>
      <c r="C62" s="1">
        <v>754192</v>
      </c>
    </row>
    <row r="63" spans="1:3" x14ac:dyDescent="0.35">
      <c r="A63" s="9">
        <v>3111</v>
      </c>
      <c r="B63" t="s">
        <v>112</v>
      </c>
      <c r="C63" s="1">
        <v>358972069.05000001</v>
      </c>
    </row>
    <row r="64" spans="1:3" x14ac:dyDescent="0.35">
      <c r="A64" s="9">
        <v>3141</v>
      </c>
      <c r="B64" t="s">
        <v>323</v>
      </c>
      <c r="C64" s="1">
        <v>1900000</v>
      </c>
    </row>
    <row r="65" spans="1:3" x14ac:dyDescent="0.35">
      <c r="A65" s="9">
        <v>3161</v>
      </c>
      <c r="B65" t="s">
        <v>324</v>
      </c>
      <c r="C65" s="1">
        <v>3122506</v>
      </c>
    </row>
    <row r="66" spans="1:3" x14ac:dyDescent="0.35">
      <c r="A66" s="9">
        <v>3171</v>
      </c>
      <c r="B66" t="s">
        <v>221</v>
      </c>
      <c r="C66" s="1">
        <v>45950230.469999999</v>
      </c>
    </row>
    <row r="67" spans="1:3" x14ac:dyDescent="0.35">
      <c r="A67" s="9">
        <v>3181</v>
      </c>
      <c r="B67" t="s">
        <v>279</v>
      </c>
      <c r="C67" s="1">
        <v>50000</v>
      </c>
    </row>
    <row r="68" spans="1:3" x14ac:dyDescent="0.35">
      <c r="A68" s="9">
        <v>3221</v>
      </c>
      <c r="B68" t="s">
        <v>325</v>
      </c>
      <c r="C68" s="1">
        <v>5819421.5499999998</v>
      </c>
    </row>
    <row r="69" spans="1:3" x14ac:dyDescent="0.35">
      <c r="A69" s="9">
        <v>3231</v>
      </c>
      <c r="B69" t="s">
        <v>583</v>
      </c>
      <c r="C69" s="1">
        <v>27309400</v>
      </c>
    </row>
    <row r="70" spans="1:3" x14ac:dyDescent="0.35">
      <c r="A70" s="9">
        <v>3251</v>
      </c>
      <c r="B70" t="s">
        <v>198</v>
      </c>
      <c r="C70" s="1">
        <v>114077806.3</v>
      </c>
    </row>
    <row r="71" spans="1:3" x14ac:dyDescent="0.35">
      <c r="A71" s="9">
        <v>3261</v>
      </c>
      <c r="B71" t="s">
        <v>326</v>
      </c>
      <c r="C71" s="1">
        <v>168977568</v>
      </c>
    </row>
    <row r="72" spans="1:3" x14ac:dyDescent="0.35">
      <c r="A72" s="9">
        <v>3271</v>
      </c>
      <c r="B72" t="s">
        <v>280</v>
      </c>
      <c r="C72" s="1">
        <v>410000</v>
      </c>
    </row>
    <row r="73" spans="1:3" x14ac:dyDescent="0.35">
      <c r="A73" s="9">
        <v>3291</v>
      </c>
      <c r="B73" t="s">
        <v>281</v>
      </c>
      <c r="C73" s="1">
        <v>4461333.16</v>
      </c>
    </row>
    <row r="74" spans="1:3" x14ac:dyDescent="0.35">
      <c r="A74" s="9">
        <v>3311</v>
      </c>
      <c r="B74" t="s">
        <v>246</v>
      </c>
      <c r="C74" s="1">
        <v>10264499.99</v>
      </c>
    </row>
    <row r="75" spans="1:3" x14ac:dyDescent="0.35">
      <c r="A75" s="9">
        <v>3321</v>
      </c>
      <c r="B75" t="s">
        <v>411</v>
      </c>
      <c r="C75" s="1">
        <v>23536580</v>
      </c>
    </row>
    <row r="76" spans="1:3" x14ac:dyDescent="0.35">
      <c r="A76" s="9">
        <v>3331</v>
      </c>
      <c r="B76" t="s">
        <v>282</v>
      </c>
      <c r="C76" s="1">
        <v>12622388.039999999</v>
      </c>
    </row>
    <row r="77" spans="1:3" x14ac:dyDescent="0.35">
      <c r="A77" s="9">
        <v>3341</v>
      </c>
      <c r="B77" t="s">
        <v>201</v>
      </c>
      <c r="C77" s="1">
        <v>9931481.6099999994</v>
      </c>
    </row>
    <row r="78" spans="1:3" x14ac:dyDescent="0.35">
      <c r="A78" s="9">
        <v>3351</v>
      </c>
      <c r="B78" t="s">
        <v>490</v>
      </c>
      <c r="C78" s="1">
        <v>0</v>
      </c>
    </row>
    <row r="79" spans="1:3" x14ac:dyDescent="0.35">
      <c r="A79" s="9">
        <v>3361</v>
      </c>
      <c r="B79" t="s">
        <v>156</v>
      </c>
      <c r="C79" s="1">
        <v>16103119</v>
      </c>
    </row>
    <row r="80" spans="1:3" x14ac:dyDescent="0.35">
      <c r="A80" s="9">
        <v>3371</v>
      </c>
      <c r="B80" t="s">
        <v>371</v>
      </c>
      <c r="C80" s="1">
        <v>6556818.1600000001</v>
      </c>
    </row>
    <row r="81" spans="1:3" x14ac:dyDescent="0.35">
      <c r="A81" s="9">
        <v>3381</v>
      </c>
      <c r="B81" t="s">
        <v>327</v>
      </c>
      <c r="C81" s="1">
        <v>50950010</v>
      </c>
    </row>
    <row r="82" spans="1:3" x14ac:dyDescent="0.35">
      <c r="A82" s="9">
        <v>3391</v>
      </c>
      <c r="B82" t="s">
        <v>173</v>
      </c>
      <c r="C82" s="1">
        <v>53245971.810000002</v>
      </c>
    </row>
    <row r="83" spans="1:3" x14ac:dyDescent="0.35">
      <c r="A83" s="9">
        <v>3411</v>
      </c>
      <c r="B83" t="s">
        <v>248</v>
      </c>
      <c r="C83" s="1">
        <v>33190986.490000002</v>
      </c>
    </row>
    <row r="84" spans="1:3" x14ac:dyDescent="0.35">
      <c r="A84" s="9">
        <v>3421</v>
      </c>
      <c r="B84" t="s">
        <v>283</v>
      </c>
      <c r="C84" s="1">
        <v>40000000</v>
      </c>
    </row>
    <row r="85" spans="1:3" x14ac:dyDescent="0.35">
      <c r="A85" s="9">
        <v>3431</v>
      </c>
      <c r="B85" t="s">
        <v>284</v>
      </c>
      <c r="C85" s="1">
        <v>2702616</v>
      </c>
    </row>
    <row r="86" spans="1:3" x14ac:dyDescent="0.35">
      <c r="A86" s="9">
        <v>3441</v>
      </c>
      <c r="B86" t="s">
        <v>249</v>
      </c>
      <c r="C86" s="1">
        <v>350718.88</v>
      </c>
    </row>
    <row r="87" spans="1:3" x14ac:dyDescent="0.35">
      <c r="A87" s="9">
        <v>3451</v>
      </c>
      <c r="B87" t="s">
        <v>328</v>
      </c>
      <c r="C87" s="1">
        <v>8712506.8399999999</v>
      </c>
    </row>
    <row r="88" spans="1:3" x14ac:dyDescent="0.35">
      <c r="A88" s="9">
        <v>3461</v>
      </c>
      <c r="B88" t="s">
        <v>492</v>
      </c>
      <c r="C88" s="1">
        <v>17016040</v>
      </c>
    </row>
    <row r="89" spans="1:3" x14ac:dyDescent="0.35">
      <c r="A89" s="9">
        <v>3481</v>
      </c>
      <c r="B89" t="s">
        <v>329</v>
      </c>
      <c r="C89" s="1">
        <v>350000</v>
      </c>
    </row>
    <row r="90" spans="1:3" x14ac:dyDescent="0.35">
      <c r="A90" s="9">
        <v>3511</v>
      </c>
      <c r="B90" t="s">
        <v>285</v>
      </c>
      <c r="C90" s="1">
        <v>56375800</v>
      </c>
    </row>
    <row r="91" spans="1:3" x14ac:dyDescent="0.35">
      <c r="A91" s="9">
        <v>3521</v>
      </c>
      <c r="B91" t="s">
        <v>330</v>
      </c>
      <c r="C91" s="1">
        <v>136800</v>
      </c>
    </row>
    <row r="92" spans="1:3" x14ac:dyDescent="0.35">
      <c r="A92" s="9">
        <v>3531</v>
      </c>
      <c r="B92" t="s">
        <v>584</v>
      </c>
      <c r="C92" s="1">
        <v>3596520</v>
      </c>
    </row>
    <row r="93" spans="1:3" x14ac:dyDescent="0.35">
      <c r="A93" s="9">
        <v>3541</v>
      </c>
      <c r="B93" t="s">
        <v>428</v>
      </c>
      <c r="C93" s="1">
        <v>1200000</v>
      </c>
    </row>
    <row r="94" spans="1:3" ht="30.5" customHeight="1" x14ac:dyDescent="0.35">
      <c r="A94" s="9">
        <v>3551</v>
      </c>
      <c r="B94" t="s">
        <v>331</v>
      </c>
      <c r="C94" s="1">
        <v>25300000</v>
      </c>
    </row>
    <row r="95" spans="1:3" x14ac:dyDescent="0.35">
      <c r="A95" s="9">
        <v>3561</v>
      </c>
      <c r="B95" t="s">
        <v>429</v>
      </c>
      <c r="C95" s="1">
        <v>50000</v>
      </c>
    </row>
    <row r="96" spans="1:3" x14ac:dyDescent="0.35">
      <c r="A96" s="9">
        <v>3571</v>
      </c>
      <c r="B96" t="s">
        <v>286</v>
      </c>
      <c r="C96" s="1">
        <v>226837794</v>
      </c>
    </row>
    <row r="97" spans="1:3" x14ac:dyDescent="0.35">
      <c r="A97" s="9">
        <v>3581</v>
      </c>
      <c r="B97" t="s">
        <v>218</v>
      </c>
      <c r="C97" s="1">
        <v>276553172.52999997</v>
      </c>
    </row>
    <row r="98" spans="1:3" x14ac:dyDescent="0.35">
      <c r="A98" s="9">
        <v>3591</v>
      </c>
      <c r="B98" t="s">
        <v>372</v>
      </c>
      <c r="C98" s="1">
        <v>17993224</v>
      </c>
    </row>
    <row r="99" spans="1:3" x14ac:dyDescent="0.35">
      <c r="A99" s="9">
        <v>3611</v>
      </c>
      <c r="B99" t="s">
        <v>342</v>
      </c>
      <c r="C99" s="1">
        <v>32506735.879999999</v>
      </c>
    </row>
    <row r="100" spans="1:3" x14ac:dyDescent="0.35">
      <c r="A100" s="9">
        <v>3631</v>
      </c>
      <c r="B100" t="s">
        <v>343</v>
      </c>
      <c r="C100" s="1">
        <v>6600000</v>
      </c>
    </row>
    <row r="101" spans="1:3" x14ac:dyDescent="0.35">
      <c r="A101" s="9">
        <v>3651</v>
      </c>
      <c r="B101" t="s">
        <v>344</v>
      </c>
      <c r="C101" s="1">
        <v>4200000</v>
      </c>
    </row>
    <row r="102" spans="1:3" x14ac:dyDescent="0.35">
      <c r="A102" s="9">
        <v>3661</v>
      </c>
      <c r="B102" t="s">
        <v>345</v>
      </c>
      <c r="C102" s="1">
        <v>6223395</v>
      </c>
    </row>
    <row r="103" spans="1:3" x14ac:dyDescent="0.35">
      <c r="A103" s="9">
        <v>3711</v>
      </c>
      <c r="B103" t="s">
        <v>288</v>
      </c>
      <c r="C103" s="1">
        <v>197000</v>
      </c>
    </row>
    <row r="104" spans="1:3" x14ac:dyDescent="0.35">
      <c r="A104" s="9">
        <v>3721</v>
      </c>
      <c r="B104" t="s">
        <v>348</v>
      </c>
      <c r="C104" s="1">
        <v>19164</v>
      </c>
    </row>
    <row r="105" spans="1:3" x14ac:dyDescent="0.35">
      <c r="A105" s="9">
        <v>3751</v>
      </c>
      <c r="B105" t="s">
        <v>289</v>
      </c>
      <c r="C105" s="1">
        <v>174136</v>
      </c>
    </row>
    <row r="106" spans="1:3" x14ac:dyDescent="0.35">
      <c r="A106" s="9">
        <v>3761</v>
      </c>
      <c r="B106" t="s">
        <v>391</v>
      </c>
      <c r="C106" s="1">
        <v>38479</v>
      </c>
    </row>
    <row r="107" spans="1:3" x14ac:dyDescent="0.35">
      <c r="A107" s="9">
        <v>3791</v>
      </c>
      <c r="B107" t="s">
        <v>251</v>
      </c>
      <c r="C107" s="1">
        <v>58000</v>
      </c>
    </row>
    <row r="108" spans="1:3" x14ac:dyDescent="0.35">
      <c r="A108" s="9">
        <v>3821</v>
      </c>
      <c r="B108" t="s">
        <v>291</v>
      </c>
      <c r="C108" s="1">
        <v>25729174.310000002</v>
      </c>
    </row>
    <row r="109" spans="1:3" x14ac:dyDescent="0.35">
      <c r="A109" s="9">
        <v>3841</v>
      </c>
      <c r="B109" t="s">
        <v>438</v>
      </c>
      <c r="C109" s="1">
        <v>100000</v>
      </c>
    </row>
    <row r="110" spans="1:3" x14ac:dyDescent="0.35">
      <c r="A110" s="9">
        <v>3911</v>
      </c>
      <c r="B110" t="s">
        <v>332</v>
      </c>
      <c r="C110" s="1">
        <v>500000</v>
      </c>
    </row>
    <row r="111" spans="1:3" x14ac:dyDescent="0.35">
      <c r="A111" s="9">
        <v>3921</v>
      </c>
      <c r="B111" t="s">
        <v>52</v>
      </c>
      <c r="C111" s="1">
        <v>22864695.190000001</v>
      </c>
    </row>
    <row r="112" spans="1:3" x14ac:dyDescent="0.35">
      <c r="A112" s="9">
        <v>3922</v>
      </c>
      <c r="B112" t="s">
        <v>310</v>
      </c>
      <c r="C112" s="1">
        <v>12019990</v>
      </c>
    </row>
    <row r="113" spans="1:3" x14ac:dyDescent="0.35">
      <c r="A113" s="9">
        <v>3941</v>
      </c>
      <c r="B113" t="s">
        <v>292</v>
      </c>
      <c r="C113" s="1">
        <v>24518446.73</v>
      </c>
    </row>
    <row r="114" spans="1:3" x14ac:dyDescent="0.35">
      <c r="A114" s="9">
        <v>3942</v>
      </c>
      <c r="B114" t="s">
        <v>299</v>
      </c>
      <c r="C114" s="1">
        <v>675000</v>
      </c>
    </row>
    <row r="115" spans="1:3" x14ac:dyDescent="0.35">
      <c r="A115" s="9">
        <v>3961</v>
      </c>
      <c r="B115" t="s">
        <v>293</v>
      </c>
      <c r="C115" s="1">
        <v>80000</v>
      </c>
    </row>
    <row r="116" spans="1:3" x14ac:dyDescent="0.35">
      <c r="A116" s="9">
        <v>3962</v>
      </c>
      <c r="B116" t="s">
        <v>333</v>
      </c>
      <c r="C116" s="1">
        <v>198680</v>
      </c>
    </row>
    <row r="117" spans="1:3" x14ac:dyDescent="0.35">
      <c r="A117" s="9">
        <v>4211</v>
      </c>
      <c r="B117" t="s">
        <v>128</v>
      </c>
      <c r="C117" s="1">
        <v>162418105.61000001</v>
      </c>
    </row>
    <row r="118" spans="1:3" x14ac:dyDescent="0.35">
      <c r="A118" s="9">
        <v>4251</v>
      </c>
      <c r="B118" t="s">
        <v>295</v>
      </c>
      <c r="C118" s="1">
        <v>15817488.109999999</v>
      </c>
    </row>
    <row r="119" spans="1:3" x14ac:dyDescent="0.35">
      <c r="A119" s="9">
        <v>4311</v>
      </c>
      <c r="B119" t="s">
        <v>554</v>
      </c>
      <c r="C119" s="1">
        <v>6378000</v>
      </c>
    </row>
    <row r="120" spans="1:3" x14ac:dyDescent="0.35">
      <c r="A120" s="9">
        <v>4351</v>
      </c>
      <c r="B120" t="s">
        <v>538</v>
      </c>
      <c r="C120" s="1">
        <v>0</v>
      </c>
    </row>
    <row r="121" spans="1:3" x14ac:dyDescent="0.35">
      <c r="A121" s="9">
        <v>4391</v>
      </c>
      <c r="B121" t="s">
        <v>542</v>
      </c>
      <c r="C121" s="1">
        <v>500000</v>
      </c>
    </row>
    <row r="122" spans="1:3" x14ac:dyDescent="0.35">
      <c r="A122" s="9">
        <v>4411</v>
      </c>
      <c r="B122" t="s">
        <v>487</v>
      </c>
      <c r="C122" s="1">
        <v>149508000</v>
      </c>
    </row>
    <row r="123" spans="1:3" x14ac:dyDescent="0.35">
      <c r="A123" s="9">
        <v>4421</v>
      </c>
      <c r="B123" t="s">
        <v>488</v>
      </c>
      <c r="C123" s="1">
        <v>200000</v>
      </c>
    </row>
    <row r="124" spans="1:3" x14ac:dyDescent="0.35">
      <c r="A124" s="9">
        <v>4431</v>
      </c>
      <c r="B124" t="s">
        <v>456</v>
      </c>
      <c r="C124" s="1">
        <v>3900000</v>
      </c>
    </row>
    <row r="125" spans="1:3" x14ac:dyDescent="0.35">
      <c r="A125" s="9">
        <v>4451</v>
      </c>
      <c r="B125" t="s">
        <v>350</v>
      </c>
      <c r="C125" s="1">
        <v>11771054.050000001</v>
      </c>
    </row>
    <row r="126" spans="1:3" x14ac:dyDescent="0.35">
      <c r="A126" s="9">
        <v>4481</v>
      </c>
      <c r="B126" t="s">
        <v>507</v>
      </c>
      <c r="C126" s="1">
        <v>1361457.84</v>
      </c>
    </row>
    <row r="127" spans="1:3" x14ac:dyDescent="0.35">
      <c r="A127" s="9">
        <v>5111</v>
      </c>
      <c r="B127" t="s">
        <v>143</v>
      </c>
      <c r="C127" s="1">
        <v>3351620.2</v>
      </c>
    </row>
    <row r="128" spans="1:3" x14ac:dyDescent="0.35">
      <c r="A128" s="9">
        <v>5121</v>
      </c>
      <c r="B128" t="s">
        <v>170</v>
      </c>
      <c r="C128" s="1">
        <v>614000</v>
      </c>
    </row>
    <row r="129" spans="1:3" x14ac:dyDescent="0.35">
      <c r="A129" s="9">
        <v>5151</v>
      </c>
      <c r="B129" t="s">
        <v>180</v>
      </c>
      <c r="C129" s="1">
        <v>1072100</v>
      </c>
    </row>
    <row r="130" spans="1:3" x14ac:dyDescent="0.35">
      <c r="A130" s="9">
        <v>5191</v>
      </c>
      <c r="B130" t="s">
        <v>171</v>
      </c>
      <c r="C130" s="1">
        <v>897582.86</v>
      </c>
    </row>
    <row r="131" spans="1:3" x14ac:dyDescent="0.35">
      <c r="A131" s="9">
        <v>5211</v>
      </c>
      <c r="B131" t="s">
        <v>256</v>
      </c>
      <c r="C131" s="1">
        <v>1604753</v>
      </c>
    </row>
    <row r="132" spans="1:3" x14ac:dyDescent="0.35">
      <c r="A132" s="9">
        <v>5231</v>
      </c>
      <c r="B132" t="s">
        <v>563</v>
      </c>
      <c r="C132" s="1">
        <v>76083</v>
      </c>
    </row>
    <row r="133" spans="1:3" x14ac:dyDescent="0.35">
      <c r="A133" s="9">
        <v>5311</v>
      </c>
      <c r="B133" t="s">
        <v>407</v>
      </c>
      <c r="C133" s="1">
        <v>4397000</v>
      </c>
    </row>
    <row r="134" spans="1:3" x14ac:dyDescent="0.35">
      <c r="A134" s="9">
        <v>5321</v>
      </c>
      <c r="B134" t="s">
        <v>408</v>
      </c>
      <c r="C134" s="1">
        <v>1053000</v>
      </c>
    </row>
    <row r="135" spans="1:3" x14ac:dyDescent="0.35">
      <c r="A135" s="9">
        <v>5411</v>
      </c>
      <c r="B135" t="s">
        <v>311</v>
      </c>
      <c r="C135" s="1">
        <v>27239635.069999933</v>
      </c>
    </row>
    <row r="136" spans="1:3" x14ac:dyDescent="0.35">
      <c r="A136" s="9">
        <v>5611</v>
      </c>
      <c r="B136" t="s">
        <v>313</v>
      </c>
      <c r="C136" s="1">
        <v>2198000</v>
      </c>
    </row>
    <row r="137" spans="1:3" x14ac:dyDescent="0.35">
      <c r="A137" s="9">
        <v>5621</v>
      </c>
      <c r="B137" t="s">
        <v>374</v>
      </c>
      <c r="C137" s="1">
        <v>200000</v>
      </c>
    </row>
    <row r="138" spans="1:3" x14ac:dyDescent="0.35">
      <c r="A138" s="9">
        <v>5641</v>
      </c>
      <c r="B138" t="s">
        <v>314</v>
      </c>
      <c r="C138" s="1">
        <v>550000</v>
      </c>
    </row>
    <row r="139" spans="1:3" ht="30.5" customHeight="1" x14ac:dyDescent="0.35">
      <c r="A139" s="9">
        <v>5651</v>
      </c>
      <c r="B139" t="s">
        <v>585</v>
      </c>
      <c r="C139" s="1">
        <v>1749101.07</v>
      </c>
    </row>
    <row r="140" spans="1:3" x14ac:dyDescent="0.35">
      <c r="A140" s="9">
        <v>5661</v>
      </c>
      <c r="B140" t="s">
        <v>426</v>
      </c>
      <c r="C140" s="1">
        <v>985000</v>
      </c>
    </row>
    <row r="141" spans="1:3" x14ac:dyDescent="0.35">
      <c r="A141" s="9">
        <v>5662</v>
      </c>
      <c r="B141" t="s">
        <v>588</v>
      </c>
      <c r="C141" s="1">
        <v>0</v>
      </c>
    </row>
    <row r="142" spans="1:3" x14ac:dyDescent="0.35">
      <c r="A142" s="9">
        <v>5671</v>
      </c>
      <c r="B142" t="s">
        <v>370</v>
      </c>
      <c r="C142" s="1">
        <v>3853260.58</v>
      </c>
    </row>
    <row r="143" spans="1:3" x14ac:dyDescent="0.35">
      <c r="A143" s="9">
        <v>5691</v>
      </c>
      <c r="B143" t="s">
        <v>315</v>
      </c>
      <c r="C143" s="1">
        <v>23100000</v>
      </c>
    </row>
    <row r="144" spans="1:3" x14ac:dyDescent="0.35">
      <c r="A144" s="9">
        <v>5781</v>
      </c>
      <c r="B144" t="s">
        <v>520</v>
      </c>
      <c r="C144" s="1">
        <v>200000</v>
      </c>
    </row>
    <row r="145" spans="1:3" x14ac:dyDescent="0.35">
      <c r="A145" s="9">
        <v>5811</v>
      </c>
      <c r="B145" t="s">
        <v>258</v>
      </c>
      <c r="C145" s="1">
        <v>53547224.100000001</v>
      </c>
    </row>
    <row r="146" spans="1:3" x14ac:dyDescent="0.35">
      <c r="A146" s="9">
        <v>5911</v>
      </c>
      <c r="B146" t="s">
        <v>261</v>
      </c>
      <c r="C146" s="1">
        <v>48327934</v>
      </c>
    </row>
    <row r="147" spans="1:3" x14ac:dyDescent="0.35">
      <c r="A147" s="9">
        <v>5971</v>
      </c>
      <c r="B147" t="s">
        <v>586</v>
      </c>
      <c r="C147" s="1">
        <v>9782541.4000000004</v>
      </c>
    </row>
    <row r="148" spans="1:3" x14ac:dyDescent="0.35">
      <c r="A148" s="9">
        <v>6121</v>
      </c>
      <c r="B148" t="s">
        <v>190</v>
      </c>
      <c r="C148" s="1">
        <v>304003579.26999998</v>
      </c>
    </row>
    <row r="149" spans="1:3" x14ac:dyDescent="0.35">
      <c r="A149" s="9">
        <v>6131</v>
      </c>
      <c r="B149" t="s">
        <v>195</v>
      </c>
      <c r="C149" s="1">
        <v>385342852.80000007</v>
      </c>
    </row>
    <row r="150" spans="1:3" x14ac:dyDescent="0.35">
      <c r="A150" s="9">
        <v>6151</v>
      </c>
      <c r="B150" t="s">
        <v>196</v>
      </c>
      <c r="C150" s="1">
        <v>649696198.92999995</v>
      </c>
    </row>
    <row r="151" spans="1:3" x14ac:dyDescent="0.35">
      <c r="A151" s="9">
        <v>6321</v>
      </c>
      <c r="B151" t="s">
        <v>263</v>
      </c>
      <c r="C151" s="1">
        <v>128180360</v>
      </c>
    </row>
    <row r="152" spans="1:3" x14ac:dyDescent="0.35">
      <c r="A152" s="9">
        <v>9111</v>
      </c>
      <c r="B152" t="s">
        <v>63</v>
      </c>
      <c r="C152" s="1">
        <v>38364867</v>
      </c>
    </row>
    <row r="153" spans="1:3" x14ac:dyDescent="0.35">
      <c r="A153" s="9">
        <v>9211</v>
      </c>
      <c r="B153" t="s">
        <v>67</v>
      </c>
      <c r="C153" s="1">
        <v>11300000</v>
      </c>
    </row>
    <row r="154" spans="1:3" x14ac:dyDescent="0.35">
      <c r="A154" s="9" t="s">
        <v>613</v>
      </c>
      <c r="B154" s="9"/>
      <c r="C154" s="1">
        <v>5901837793.9000006</v>
      </c>
    </row>
    <row r="155" spans="1:3" x14ac:dyDescent="0.35">
      <c r="A155"/>
    </row>
    <row r="156" spans="1:3" x14ac:dyDescent="0.35">
      <c r="A156"/>
    </row>
  </sheetData>
  <pageMargins left="0.70866141732283472" right="0.70866141732283472" top="0.74803149606299213" bottom="0.74803149606299213" header="0.31496062992125984" footer="0.31496062992125984"/>
  <pageSetup orientation="portrait" r:id="rId2"/>
  <headerFooter>
    <oddHeader>&amp;C&amp;"-,Negrita"MUNICIPIO DE TLAJOMULCO DE ZÚÑIGA, JALISCO
CUARTA MODIFICACIÓN AL PRESUPUESTO DE EGRESOS 2025
CLASIFICACIÓN POR OBJETO DEL GASTO</oddHeader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4A39A-6B1C-4E86-9CFF-D2C98AD6C963}">
  <dimension ref="A3:B269"/>
  <sheetViews>
    <sheetView view="pageLayout" zoomScaleNormal="100" workbookViewId="0">
      <selection activeCell="A24" sqref="A24"/>
    </sheetView>
  </sheetViews>
  <sheetFormatPr baseColWidth="10" defaultRowHeight="14.5" x14ac:dyDescent="0.35"/>
  <cols>
    <col min="1" max="1" width="95.90625" customWidth="1"/>
    <col min="2" max="2" width="15.54296875" bestFit="1" customWidth="1"/>
    <col min="3" max="3" width="3.1796875" customWidth="1"/>
  </cols>
  <sheetData>
    <row r="3" spans="1:2" x14ac:dyDescent="0.35">
      <c r="A3" s="7" t="s">
        <v>620</v>
      </c>
      <c r="B3" s="9" t="s">
        <v>614</v>
      </c>
    </row>
    <row r="4" spans="1:2" x14ac:dyDescent="0.35">
      <c r="A4" s="8" t="s">
        <v>56</v>
      </c>
      <c r="B4" s="1"/>
    </row>
    <row r="5" spans="1:2" x14ac:dyDescent="0.35">
      <c r="A5" s="10" t="s">
        <v>253</v>
      </c>
      <c r="B5" s="1">
        <v>118680360</v>
      </c>
    </row>
    <row r="6" spans="1:2" x14ac:dyDescent="0.35">
      <c r="A6" s="21">
        <v>6321</v>
      </c>
      <c r="B6" s="1">
        <v>118680360</v>
      </c>
    </row>
    <row r="7" spans="1:2" x14ac:dyDescent="0.35">
      <c r="A7" s="22" t="s">
        <v>263</v>
      </c>
      <c r="B7" s="1">
        <v>118680360</v>
      </c>
    </row>
    <row r="8" spans="1:2" x14ac:dyDescent="0.35">
      <c r="A8" s="8" t="s">
        <v>122</v>
      </c>
      <c r="B8" s="1"/>
    </row>
    <row r="9" spans="1:2" x14ac:dyDescent="0.35">
      <c r="A9" s="10" t="s">
        <v>193</v>
      </c>
      <c r="B9" s="1">
        <v>937718776.71000004</v>
      </c>
    </row>
    <row r="10" spans="1:2" x14ac:dyDescent="0.35">
      <c r="A10" s="21">
        <v>6121</v>
      </c>
      <c r="B10" s="1">
        <v>170108083.13</v>
      </c>
    </row>
    <row r="11" spans="1:2" x14ac:dyDescent="0.35">
      <c r="A11" s="22" t="s">
        <v>190</v>
      </c>
      <c r="B11" s="1">
        <v>170108083.13</v>
      </c>
    </row>
    <row r="12" spans="1:2" x14ac:dyDescent="0.35">
      <c r="A12" s="21">
        <v>6131</v>
      </c>
      <c r="B12" s="1">
        <v>280802092.54000002</v>
      </c>
    </row>
    <row r="13" spans="1:2" x14ac:dyDescent="0.35">
      <c r="A13" s="22" t="s">
        <v>195</v>
      </c>
      <c r="B13" s="1">
        <v>280802092.54000002</v>
      </c>
    </row>
    <row r="14" spans="1:2" x14ac:dyDescent="0.35">
      <c r="A14" s="21">
        <v>6151</v>
      </c>
      <c r="B14" s="1">
        <v>477308601.04000002</v>
      </c>
    </row>
    <row r="15" spans="1:2" x14ac:dyDescent="0.35">
      <c r="A15" s="22" t="s">
        <v>196</v>
      </c>
      <c r="B15" s="1">
        <v>477308601.04000002</v>
      </c>
    </row>
    <row r="16" spans="1:2" x14ac:dyDescent="0.35">
      <c r="A16" s="21">
        <v>6321</v>
      </c>
      <c r="B16" s="1">
        <v>9500000</v>
      </c>
    </row>
    <row r="17" spans="1:2" x14ac:dyDescent="0.35">
      <c r="A17" s="22" t="s">
        <v>263</v>
      </c>
      <c r="B17" s="1">
        <v>9500000</v>
      </c>
    </row>
    <row r="18" spans="1:2" x14ac:dyDescent="0.35">
      <c r="A18" s="10" t="s">
        <v>300</v>
      </c>
      <c r="B18" s="1">
        <v>353330000</v>
      </c>
    </row>
    <row r="19" spans="1:2" x14ac:dyDescent="0.35">
      <c r="A19" s="21">
        <v>6121</v>
      </c>
      <c r="B19" s="1">
        <v>109464792.40000001</v>
      </c>
    </row>
    <row r="20" spans="1:2" x14ac:dyDescent="0.35">
      <c r="A20" s="22" t="s">
        <v>190</v>
      </c>
      <c r="B20" s="1">
        <v>109464792.40000001</v>
      </c>
    </row>
    <row r="21" spans="1:2" x14ac:dyDescent="0.35">
      <c r="A21" s="21">
        <v>6131</v>
      </c>
      <c r="B21" s="1">
        <v>104540760.26000001</v>
      </c>
    </row>
    <row r="22" spans="1:2" x14ac:dyDescent="0.35">
      <c r="A22" s="22" t="s">
        <v>195</v>
      </c>
      <c r="B22" s="1">
        <v>104540760.26000001</v>
      </c>
    </row>
    <row r="23" spans="1:2" x14ac:dyDescent="0.35">
      <c r="A23" s="21">
        <v>6151</v>
      </c>
      <c r="B23" s="1">
        <v>139324447.33999997</v>
      </c>
    </row>
    <row r="24" spans="1:2" x14ac:dyDescent="0.35">
      <c r="A24" s="22" t="s">
        <v>196</v>
      </c>
      <c r="B24" s="1">
        <v>139324447.33999997</v>
      </c>
    </row>
    <row r="25" spans="1:2" x14ac:dyDescent="0.35">
      <c r="A25" s="10" t="s">
        <v>303</v>
      </c>
      <c r="B25" s="1">
        <v>57493854.290000007</v>
      </c>
    </row>
    <row r="26" spans="1:2" x14ac:dyDescent="0.35">
      <c r="A26" s="21">
        <v>6121</v>
      </c>
      <c r="B26" s="1">
        <v>24430703.740000002</v>
      </c>
    </row>
    <row r="27" spans="1:2" x14ac:dyDescent="0.35">
      <c r="A27" s="22" t="s">
        <v>190</v>
      </c>
      <c r="B27" s="1">
        <v>24430703.740000002</v>
      </c>
    </row>
    <row r="28" spans="1:2" x14ac:dyDescent="0.35">
      <c r="A28" s="21">
        <v>6151</v>
      </c>
      <c r="B28" s="1">
        <v>33063150.550000001</v>
      </c>
    </row>
    <row r="29" spans="1:2" x14ac:dyDescent="0.35">
      <c r="A29" s="22" t="s">
        <v>196</v>
      </c>
      <c r="B29" s="1">
        <v>33063150.550000001</v>
      </c>
    </row>
    <row r="30" spans="1:2" x14ac:dyDescent="0.35">
      <c r="A30" s="8" t="s">
        <v>613</v>
      </c>
      <c r="B30" s="1">
        <v>1467222991</v>
      </c>
    </row>
    <row r="69" ht="24.5" customHeight="1" x14ac:dyDescent="0.35"/>
    <row r="102" ht="26.5" customHeight="1" x14ac:dyDescent="0.35"/>
    <row r="135" ht="20" customHeight="1" x14ac:dyDescent="0.35"/>
    <row r="169" ht="26.5" customHeight="1" x14ac:dyDescent="0.35"/>
    <row r="202" ht="21.5" customHeight="1" x14ac:dyDescent="0.35"/>
    <row r="236" ht="27.5" customHeight="1" x14ac:dyDescent="0.35"/>
    <row r="269" ht="32" customHeight="1" x14ac:dyDescent="0.35"/>
  </sheetData>
  <pageMargins left="0.7" right="0.7" top="0.75" bottom="0.75" header="0.3" footer="0.3"/>
  <pageSetup orientation="landscape" r:id="rId2"/>
  <headerFooter>
    <oddHeader>&amp;C&amp;"-,Negrita"MUNICIPIO DE TLAJOMULCO DE ZÚÑIGA, JALISCO
CUARTA MODIFICACIÓN AL PRESUPUESTO DE EGRESOS 2025
CLASIFICACIÓN DEL CAPITULO 6000 - INVERSIÓN PÚBLICA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Base General 4ta modificacion</vt:lpstr>
      <vt:lpstr>FUENTE</vt:lpstr>
      <vt:lpstr>CAPITULO</vt:lpstr>
      <vt:lpstr>ADMINISTRATIVA</vt:lpstr>
      <vt:lpstr>PROGRAMA Y PROYECTO</vt:lpstr>
      <vt:lpstr>TIPO DE GASTO</vt:lpstr>
      <vt:lpstr>ECONOMICA</vt:lpstr>
      <vt:lpstr>OBJETO DEL GASTO</vt:lpstr>
      <vt:lpstr>CAPITULO 6000</vt:lpstr>
      <vt:lpstr>CAPITULO 9000</vt:lpstr>
      <vt:lpstr>APOYOS Y SUBSIDIOS</vt:lpstr>
      <vt:lpstr>FUNCIONALDEL GASTO</vt:lpstr>
      <vt:lpstr>ESTADO DEL PRESUPUESTO</vt:lpstr>
      <vt:lpstr>Ley de ingresos</vt:lpstr>
      <vt:lpstr>Multianual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ROSALES RODRIGUEZ - PC-0543</dc:creator>
  <cp:lastModifiedBy>JUAN PABLO ROSALES RODRIGUEZ - PC-0543</cp:lastModifiedBy>
  <cp:lastPrinted>2025-10-21T22:55:05Z</cp:lastPrinted>
  <dcterms:created xsi:type="dcterms:W3CDTF">2025-10-17T16:24:27Z</dcterms:created>
  <dcterms:modified xsi:type="dcterms:W3CDTF">2025-10-31T15:45:50Z</dcterms:modified>
</cp:coreProperties>
</file>