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800" yWindow="-15" windowWidth="10845" windowHeight="10095" activeTab="4"/>
  </bookViews>
  <sheets>
    <sheet name="2013-2014" sheetId="22" r:id="rId1"/>
    <sheet name=" CLASIF. POR GASTO" sheetId="23" r:id="rId2"/>
    <sheet name="CLASIFIC. ECONÓMICA" sheetId="24" r:id="rId3"/>
    <sheet name="CLASIFIC. FUNCIONAL" sheetId="25" r:id="rId4"/>
    <sheet name="CLASIFIC. PROGRAMÁTICA" sheetId="1" r:id="rId5"/>
    <sheet name="REC. CONCURRENTES" sheetId="26" r:id="rId6"/>
    <sheet name="FIDEICOMISOS" sheetId="27" r:id="rId7"/>
    <sheet name="OTRAS ASIGNACIONES" sheetId="28" r:id="rId8"/>
    <sheet name="SUBSIDIOS, SUBVENCIONES, AYUDAS" sheetId="3" r:id="rId9"/>
    <sheet name="AYUDAS POR SINIESTROS" sheetId="29" r:id="rId10"/>
    <sheet name="PRESTAC. SINDICALES" sheetId="30" r:id="rId11"/>
    <sheet name="SEGURIDAD PÚBLICA" sheetId="4" r:id="rId12"/>
    <sheet name="JUBILACIONES" sheetId="31" r:id="rId13"/>
    <sheet name="DEUDA PÚBLICA" sheetId="32" r:id="rId14"/>
    <sheet name="COMPOSICIÓN DEUDA" sheetId="5" r:id="rId15"/>
    <sheet name="PARTICIPACIONES FEDERALES" sheetId="6" r:id="rId16"/>
    <sheet name="APORTACIONES DE LA FEDERACION" sheetId="7" r:id="rId17"/>
    <sheet name="FONDOS FEDERALIZADOS" sheetId="8" r:id="rId18"/>
    <sheet name="MAXIMOS CONTRATACION OBRA" sheetId="33" r:id="rId19"/>
    <sheet name="CLASIFCACION POR OBJETO GASTO" sheetId="10" r:id="rId20"/>
    <sheet name="CLASIFIC. GASTO RAMOS AUTON" sheetId="34" r:id="rId21"/>
    <sheet name="CLASIFIC. OBJETO GASTO CABI" sheetId="35" r:id="rId22"/>
    <sheet name="V" sheetId="36" r:id="rId23"/>
    <sheet name="CLASIFIC. ADMINISTRATIVA" sheetId="11" r:id="rId24"/>
    <sheet name="ADMINISTRACIÓN DESCENTRALIZADA" sheetId="2" r:id="rId25"/>
    <sheet name="RAMOS AUT." sheetId="37" r:id="rId26"/>
    <sheet name="OTRAS ENTIDADES" sheetId="38" r:id="rId27"/>
    <sheet name="EROGACIONES PLURIANUALES 1" sheetId="12" r:id="rId28"/>
    <sheet name="EROGACIONES PLURIANUALES 2" sheetId="39" r:id="rId29"/>
    <sheet name="INFRAESTRUCTURA LARGO PLAZO" sheetId="40" r:id="rId30"/>
    <sheet name="CUENTAS BANCARIAS" sheetId="19" r:id="rId31"/>
    <sheet name="NUMERO PLAZAS" sheetId="14" r:id="rId32"/>
    <sheet name="COSTO REMUNERACIONES" sheetId="20" r:id="rId33"/>
    <sheet name="Hoja1" sheetId="41" r:id="rId34"/>
  </sheets>
  <definedNames>
    <definedName name="_xlnm._FilterDatabase" localSheetId="32" hidden="1">'COSTO REMUNERACIONES'!$A$4:$S$587</definedName>
    <definedName name="_xlnm._FilterDatabase" localSheetId="31" hidden="1">'NUMERO PLAZAS'!$A$2:$F$77</definedName>
    <definedName name="OLE_LINK1" localSheetId="1">' CLASIF. POR GASTO'!$C$6</definedName>
  </definedNames>
  <calcPr calcId="125725"/>
</workbook>
</file>

<file path=xl/calcChain.xml><?xml version="1.0" encoding="utf-8"?>
<calcChain xmlns="http://schemas.openxmlformats.org/spreadsheetml/2006/main">
  <c r="S587" i="20"/>
  <c r="P587"/>
  <c r="O587"/>
  <c r="N587"/>
  <c r="M587"/>
  <c r="K587"/>
  <c r="J587"/>
  <c r="I587"/>
  <c r="H587"/>
  <c r="G587"/>
  <c r="F587"/>
  <c r="E587"/>
  <c r="B587"/>
  <c r="R586"/>
  <c r="Q586"/>
  <c r="D586"/>
  <c r="C586"/>
  <c r="R585"/>
  <c r="Q585"/>
  <c r="D585"/>
  <c r="C585"/>
  <c r="R584"/>
  <c r="Q584"/>
  <c r="D584"/>
  <c r="C584"/>
  <c r="R583"/>
  <c r="Q583"/>
  <c r="D583"/>
  <c r="C583"/>
  <c r="R582"/>
  <c r="Q582"/>
  <c r="D582"/>
  <c r="C582"/>
  <c r="R581"/>
  <c r="Q581"/>
  <c r="D581"/>
  <c r="C581"/>
  <c r="R580"/>
  <c r="Q580"/>
  <c r="D580"/>
  <c r="C580"/>
  <c r="Q579"/>
  <c r="R579" s="1"/>
  <c r="D579"/>
  <c r="C579"/>
  <c r="Q578"/>
  <c r="R578" s="1"/>
  <c r="D578"/>
  <c r="C578"/>
  <c r="Q577"/>
  <c r="R577" s="1"/>
  <c r="D577"/>
  <c r="C577"/>
  <c r="Q576"/>
  <c r="R576" s="1"/>
  <c r="D576"/>
  <c r="C576"/>
  <c r="Q575"/>
  <c r="R575" s="1"/>
  <c r="D575"/>
  <c r="C575"/>
  <c r="Q574"/>
  <c r="R574" s="1"/>
  <c r="D574"/>
  <c r="C574"/>
  <c r="Q573"/>
  <c r="R573" s="1"/>
  <c r="D573"/>
  <c r="C573"/>
  <c r="Q572"/>
  <c r="R572" s="1"/>
  <c r="D572"/>
  <c r="C572"/>
  <c r="Q571"/>
  <c r="R571" s="1"/>
  <c r="D571"/>
  <c r="C571"/>
  <c r="Q570"/>
  <c r="R570" s="1"/>
  <c r="D570"/>
  <c r="C570"/>
  <c r="Q569"/>
  <c r="R569" s="1"/>
  <c r="D569"/>
  <c r="C569"/>
  <c r="Q568"/>
  <c r="R568" s="1"/>
  <c r="D568"/>
  <c r="C568"/>
  <c r="Q567"/>
  <c r="R567" s="1"/>
  <c r="D567"/>
  <c r="C567"/>
  <c r="Q566"/>
  <c r="R566" s="1"/>
  <c r="D566"/>
  <c r="C566"/>
  <c r="Q565"/>
  <c r="R565" s="1"/>
  <c r="D565"/>
  <c r="C565"/>
  <c r="Q564"/>
  <c r="R564" s="1"/>
  <c r="D564"/>
  <c r="C564"/>
  <c r="Q563"/>
  <c r="R563" s="1"/>
  <c r="D563"/>
  <c r="C563"/>
  <c r="Q562"/>
  <c r="R562" s="1"/>
  <c r="D562"/>
  <c r="C562"/>
  <c r="Q561"/>
  <c r="R561" s="1"/>
  <c r="D561"/>
  <c r="C561"/>
  <c r="Q560"/>
  <c r="R560" s="1"/>
  <c r="D560"/>
  <c r="C560"/>
  <c r="Q559"/>
  <c r="R559" s="1"/>
  <c r="D559"/>
  <c r="C559"/>
  <c r="Q558"/>
  <c r="R558" s="1"/>
  <c r="D558"/>
  <c r="C558"/>
  <c r="Q557"/>
  <c r="R557" s="1"/>
  <c r="D557"/>
  <c r="C557"/>
  <c r="Q556"/>
  <c r="R556" s="1"/>
  <c r="D556"/>
  <c r="C556"/>
  <c r="Q555"/>
  <c r="R555" s="1"/>
  <c r="D555"/>
  <c r="C555"/>
  <c r="Q554"/>
  <c r="R554" s="1"/>
  <c r="D554"/>
  <c r="C554"/>
  <c r="Q553"/>
  <c r="R553" s="1"/>
  <c r="D553"/>
  <c r="C553"/>
  <c r="Q552"/>
  <c r="R552" s="1"/>
  <c r="D552"/>
  <c r="C552"/>
  <c r="Q551"/>
  <c r="R551" s="1"/>
  <c r="D551"/>
  <c r="C551"/>
  <c r="Q550"/>
  <c r="R550" s="1"/>
  <c r="D550"/>
  <c r="C550"/>
  <c r="Q549"/>
  <c r="R549" s="1"/>
  <c r="D549"/>
  <c r="C549"/>
  <c r="Q548"/>
  <c r="R548" s="1"/>
  <c r="D548"/>
  <c r="C548"/>
  <c r="Q547"/>
  <c r="R547" s="1"/>
  <c r="D547"/>
  <c r="C547"/>
  <c r="Q546"/>
  <c r="R546" s="1"/>
  <c r="D546"/>
  <c r="C546"/>
  <c r="Q545"/>
  <c r="R545" s="1"/>
  <c r="D545"/>
  <c r="C545"/>
  <c r="Q544"/>
  <c r="R544" s="1"/>
  <c r="D544"/>
  <c r="C544"/>
  <c r="Q543"/>
  <c r="R543" s="1"/>
  <c r="D543"/>
  <c r="C543"/>
  <c r="Q542"/>
  <c r="R542" s="1"/>
  <c r="D542"/>
  <c r="C542"/>
  <c r="Q541"/>
  <c r="R541" s="1"/>
  <c r="D541"/>
  <c r="C541"/>
  <c r="Q540"/>
  <c r="R540" s="1"/>
  <c r="D540"/>
  <c r="C540"/>
  <c r="Q539"/>
  <c r="R539" s="1"/>
  <c r="D539"/>
  <c r="C539"/>
  <c r="Q538"/>
  <c r="R538" s="1"/>
  <c r="D538"/>
  <c r="C538"/>
  <c r="Q537"/>
  <c r="R537" s="1"/>
  <c r="D537"/>
  <c r="C537"/>
  <c r="Q536"/>
  <c r="R536" s="1"/>
  <c r="D536"/>
  <c r="C536"/>
  <c r="Q535"/>
  <c r="R535" s="1"/>
  <c r="D535"/>
  <c r="C535"/>
  <c r="Q534"/>
  <c r="R534" s="1"/>
  <c r="D534"/>
  <c r="C534"/>
  <c r="Q533"/>
  <c r="R533" s="1"/>
  <c r="D533"/>
  <c r="C533"/>
  <c r="Q532"/>
  <c r="R532" s="1"/>
  <c r="D532"/>
  <c r="C532"/>
  <c r="Q531"/>
  <c r="R531" s="1"/>
  <c r="D531"/>
  <c r="C531"/>
  <c r="Q530"/>
  <c r="R530" s="1"/>
  <c r="D530"/>
  <c r="C530"/>
  <c r="Q529"/>
  <c r="R529" s="1"/>
  <c r="D529"/>
  <c r="C529"/>
  <c r="Q528"/>
  <c r="R528" s="1"/>
  <c r="D528"/>
  <c r="C528"/>
  <c r="Q527"/>
  <c r="R527" s="1"/>
  <c r="D527"/>
  <c r="C527"/>
  <c r="Q526"/>
  <c r="R526" s="1"/>
  <c r="D526"/>
  <c r="C526"/>
  <c r="Q525"/>
  <c r="R525" s="1"/>
  <c r="D525"/>
  <c r="C525"/>
  <c r="Q524"/>
  <c r="R524" s="1"/>
  <c r="D524"/>
  <c r="C524"/>
  <c r="Q523"/>
  <c r="R523" s="1"/>
  <c r="D523"/>
  <c r="C523"/>
  <c r="Q522"/>
  <c r="R522" s="1"/>
  <c r="D522"/>
  <c r="C522"/>
  <c r="Q521"/>
  <c r="R521" s="1"/>
  <c r="D521"/>
  <c r="C521"/>
  <c r="Q520"/>
  <c r="R520" s="1"/>
  <c r="D520"/>
  <c r="C520"/>
  <c r="Q519"/>
  <c r="R519" s="1"/>
  <c r="D519"/>
  <c r="C519"/>
  <c r="Q518"/>
  <c r="R518" s="1"/>
  <c r="D518"/>
  <c r="C518"/>
  <c r="Q517"/>
  <c r="R517" s="1"/>
  <c r="D517"/>
  <c r="C517"/>
  <c r="Q516"/>
  <c r="R516" s="1"/>
  <c r="D516"/>
  <c r="C516"/>
  <c r="Q515"/>
  <c r="R515" s="1"/>
  <c r="D515"/>
  <c r="C515"/>
  <c r="Q514"/>
  <c r="R514" s="1"/>
  <c r="D514"/>
  <c r="C514"/>
  <c r="Q513"/>
  <c r="R513" s="1"/>
  <c r="D513"/>
  <c r="C513"/>
  <c r="Q512"/>
  <c r="R512" s="1"/>
  <c r="D512"/>
  <c r="C512"/>
  <c r="Q511"/>
  <c r="R511" s="1"/>
  <c r="D511"/>
  <c r="C511"/>
  <c r="Q510"/>
  <c r="R510" s="1"/>
  <c r="D510"/>
  <c r="C510"/>
  <c r="Q509"/>
  <c r="R509" s="1"/>
  <c r="D509"/>
  <c r="C509"/>
  <c r="Q508"/>
  <c r="R508" s="1"/>
  <c r="D508"/>
  <c r="C508"/>
  <c r="Q507"/>
  <c r="R507" s="1"/>
  <c r="D507"/>
  <c r="C507"/>
  <c r="Q506"/>
  <c r="R506" s="1"/>
  <c r="D506"/>
  <c r="C506"/>
  <c r="Q505"/>
  <c r="R505" s="1"/>
  <c r="D505"/>
  <c r="C505"/>
  <c r="Q504"/>
  <c r="R504" s="1"/>
  <c r="D504"/>
  <c r="C504"/>
  <c r="Q503"/>
  <c r="R503" s="1"/>
  <c r="D503"/>
  <c r="C503"/>
  <c r="Q502"/>
  <c r="R502" s="1"/>
  <c r="D502"/>
  <c r="C502"/>
  <c r="Q501"/>
  <c r="R501" s="1"/>
  <c r="D501"/>
  <c r="C501"/>
  <c r="Q500"/>
  <c r="R500" s="1"/>
  <c r="D500"/>
  <c r="C500"/>
  <c r="Q499"/>
  <c r="R499" s="1"/>
  <c r="D499"/>
  <c r="C499"/>
  <c r="Q498"/>
  <c r="R498" s="1"/>
  <c r="D498"/>
  <c r="C498"/>
  <c r="Q497"/>
  <c r="R497" s="1"/>
  <c r="D497"/>
  <c r="C497"/>
  <c r="Q496"/>
  <c r="R496" s="1"/>
  <c r="D496"/>
  <c r="C496"/>
  <c r="Q495"/>
  <c r="R495" s="1"/>
  <c r="D495"/>
  <c r="C495"/>
  <c r="Q494"/>
  <c r="R494" s="1"/>
  <c r="D494"/>
  <c r="C494"/>
  <c r="Q493"/>
  <c r="R493" s="1"/>
  <c r="D493"/>
  <c r="C493"/>
  <c r="Q492"/>
  <c r="R492" s="1"/>
  <c r="D492"/>
  <c r="C492"/>
  <c r="Q491"/>
  <c r="R491" s="1"/>
  <c r="D491"/>
  <c r="C491"/>
  <c r="Q490"/>
  <c r="R490" s="1"/>
  <c r="D490"/>
  <c r="C490"/>
  <c r="Q489"/>
  <c r="R489" s="1"/>
  <c r="D489"/>
  <c r="C489"/>
  <c r="Q488"/>
  <c r="R488" s="1"/>
  <c r="D488"/>
  <c r="C488"/>
  <c r="Q487"/>
  <c r="R487" s="1"/>
  <c r="D487"/>
  <c r="C487"/>
  <c r="Q486"/>
  <c r="R486" s="1"/>
  <c r="D486"/>
  <c r="C486"/>
  <c r="Q485"/>
  <c r="R485" s="1"/>
  <c r="D485"/>
  <c r="C485"/>
  <c r="Q484"/>
  <c r="R484" s="1"/>
  <c r="D484"/>
  <c r="C484"/>
  <c r="Q483"/>
  <c r="R483" s="1"/>
  <c r="D483"/>
  <c r="C483"/>
  <c r="Q482"/>
  <c r="R482" s="1"/>
  <c r="D482"/>
  <c r="C482"/>
  <c r="Q481"/>
  <c r="R481" s="1"/>
  <c r="D481"/>
  <c r="C481"/>
  <c r="Q480"/>
  <c r="R480" s="1"/>
  <c r="D480"/>
  <c r="C480"/>
  <c r="Q479"/>
  <c r="R479" s="1"/>
  <c r="D479"/>
  <c r="C479"/>
  <c r="Q478"/>
  <c r="R478" s="1"/>
  <c r="D478"/>
  <c r="C478"/>
  <c r="Q477"/>
  <c r="R477" s="1"/>
  <c r="D477"/>
  <c r="C477"/>
  <c r="Q476"/>
  <c r="R476" s="1"/>
  <c r="D476"/>
  <c r="C476"/>
  <c r="Q475"/>
  <c r="R475" s="1"/>
  <c r="D475"/>
  <c r="C475"/>
  <c r="Q474"/>
  <c r="R474" s="1"/>
  <c r="D474"/>
  <c r="C474"/>
  <c r="Q473"/>
  <c r="R473" s="1"/>
  <c r="D473"/>
  <c r="C473"/>
  <c r="Q472"/>
  <c r="R472" s="1"/>
  <c r="D472"/>
  <c r="C472"/>
  <c r="Q471"/>
  <c r="R471" s="1"/>
  <c r="D471"/>
  <c r="C471"/>
  <c r="Q470"/>
  <c r="R470" s="1"/>
  <c r="D470"/>
  <c r="C470"/>
  <c r="Q469"/>
  <c r="R469" s="1"/>
  <c r="D469"/>
  <c r="C469"/>
  <c r="Q468"/>
  <c r="R468" s="1"/>
  <c r="D468"/>
  <c r="C468"/>
  <c r="Q467"/>
  <c r="R467" s="1"/>
  <c r="D467"/>
  <c r="C467"/>
  <c r="Q466"/>
  <c r="R466" s="1"/>
  <c r="D466"/>
  <c r="C466"/>
  <c r="Q465"/>
  <c r="R465" s="1"/>
  <c r="D465"/>
  <c r="C465"/>
  <c r="Q464"/>
  <c r="R464" s="1"/>
  <c r="D464"/>
  <c r="C464"/>
  <c r="Q463"/>
  <c r="R463" s="1"/>
  <c r="D463"/>
  <c r="C463"/>
  <c r="Q462"/>
  <c r="R462" s="1"/>
  <c r="D462"/>
  <c r="C462"/>
  <c r="Q461"/>
  <c r="R461" s="1"/>
  <c r="D461"/>
  <c r="C461"/>
  <c r="Q460"/>
  <c r="R460" s="1"/>
  <c r="D460"/>
  <c r="C460"/>
  <c r="Q459"/>
  <c r="R459" s="1"/>
  <c r="D459"/>
  <c r="C459"/>
  <c r="Q458"/>
  <c r="R458" s="1"/>
  <c r="D458"/>
  <c r="C458"/>
  <c r="Q457"/>
  <c r="R457" s="1"/>
  <c r="D457"/>
  <c r="C457"/>
  <c r="Q456"/>
  <c r="R456" s="1"/>
  <c r="D456"/>
  <c r="C456"/>
  <c r="Q455"/>
  <c r="R455" s="1"/>
  <c r="D455"/>
  <c r="C455"/>
  <c r="Q454"/>
  <c r="R454" s="1"/>
  <c r="D454"/>
  <c r="C454"/>
  <c r="Q453"/>
  <c r="R453" s="1"/>
  <c r="D453"/>
  <c r="C453"/>
  <c r="Q452"/>
  <c r="R452" s="1"/>
  <c r="D452"/>
  <c r="C452"/>
  <c r="Q451"/>
  <c r="R451" s="1"/>
  <c r="D451"/>
  <c r="C451"/>
  <c r="Q450"/>
  <c r="R450" s="1"/>
  <c r="D450"/>
  <c r="C450"/>
  <c r="Q449"/>
  <c r="R449" s="1"/>
  <c r="D449"/>
  <c r="C449"/>
  <c r="Q448"/>
  <c r="R448" s="1"/>
  <c r="D448"/>
  <c r="C448"/>
  <c r="Q447"/>
  <c r="R447" s="1"/>
  <c r="D447"/>
  <c r="C447"/>
  <c r="Q446"/>
  <c r="R446" s="1"/>
  <c r="D446"/>
  <c r="C446"/>
  <c r="Q445"/>
  <c r="R445" s="1"/>
  <c r="D445"/>
  <c r="C445"/>
  <c r="Q444"/>
  <c r="R444" s="1"/>
  <c r="D444"/>
  <c r="C444"/>
  <c r="Q443"/>
  <c r="R443" s="1"/>
  <c r="D443"/>
  <c r="C443"/>
  <c r="Q442"/>
  <c r="R442" s="1"/>
  <c r="D442"/>
  <c r="C442"/>
  <c r="Q441"/>
  <c r="R441" s="1"/>
  <c r="D441"/>
  <c r="C441"/>
  <c r="Q440"/>
  <c r="R440" s="1"/>
  <c r="D440"/>
  <c r="C440"/>
  <c r="Q439"/>
  <c r="R439" s="1"/>
  <c r="D439"/>
  <c r="C439"/>
  <c r="Q438"/>
  <c r="R438" s="1"/>
  <c r="D438"/>
  <c r="C438"/>
  <c r="Q437"/>
  <c r="R437" s="1"/>
  <c r="D437"/>
  <c r="C437"/>
  <c r="Q436"/>
  <c r="R436" s="1"/>
  <c r="D436"/>
  <c r="C436"/>
  <c r="Q435"/>
  <c r="R435" s="1"/>
  <c r="D435"/>
  <c r="C435"/>
  <c r="Q434"/>
  <c r="R434" s="1"/>
  <c r="D434"/>
  <c r="C434"/>
  <c r="Q433"/>
  <c r="R433" s="1"/>
  <c r="D433"/>
  <c r="C433"/>
  <c r="Q432"/>
  <c r="R432" s="1"/>
  <c r="D432"/>
  <c r="C432"/>
  <c r="Q431"/>
  <c r="R431" s="1"/>
  <c r="D431"/>
  <c r="C431"/>
  <c r="Q430"/>
  <c r="R430" s="1"/>
  <c r="D430"/>
  <c r="C430"/>
  <c r="Q429"/>
  <c r="R429" s="1"/>
  <c r="D429"/>
  <c r="C429"/>
  <c r="Q428"/>
  <c r="R428" s="1"/>
  <c r="D428"/>
  <c r="C428"/>
  <c r="Q427"/>
  <c r="R427" s="1"/>
  <c r="D427"/>
  <c r="C427"/>
  <c r="Q426"/>
  <c r="R426" s="1"/>
  <c r="D426"/>
  <c r="C426"/>
  <c r="Q425"/>
  <c r="R425" s="1"/>
  <c r="D425"/>
  <c r="C425"/>
  <c r="Q424"/>
  <c r="R424" s="1"/>
  <c r="D424"/>
  <c r="C424"/>
  <c r="Q423"/>
  <c r="R423" s="1"/>
  <c r="D423"/>
  <c r="C423"/>
  <c r="Q422"/>
  <c r="R422" s="1"/>
  <c r="D422"/>
  <c r="C422"/>
  <c r="Q421"/>
  <c r="R421" s="1"/>
  <c r="D421"/>
  <c r="C421"/>
  <c r="Q420"/>
  <c r="R420" s="1"/>
  <c r="D420"/>
  <c r="C420"/>
  <c r="Q419"/>
  <c r="R419" s="1"/>
  <c r="D419"/>
  <c r="C419"/>
  <c r="Q418"/>
  <c r="R418" s="1"/>
  <c r="D418"/>
  <c r="C418"/>
  <c r="Q417"/>
  <c r="R417" s="1"/>
  <c r="D417"/>
  <c r="C417"/>
  <c r="Q416"/>
  <c r="R416" s="1"/>
  <c r="D416"/>
  <c r="C416"/>
  <c r="Q415"/>
  <c r="R415" s="1"/>
  <c r="D415"/>
  <c r="C415"/>
  <c r="Q414"/>
  <c r="R414" s="1"/>
  <c r="D414"/>
  <c r="C414"/>
  <c r="Q413"/>
  <c r="R413" s="1"/>
  <c r="D413"/>
  <c r="C413"/>
  <c r="Q412"/>
  <c r="R412" s="1"/>
  <c r="D412"/>
  <c r="C412"/>
  <c r="Q411"/>
  <c r="R411" s="1"/>
  <c r="D411"/>
  <c r="C411"/>
  <c r="Q410"/>
  <c r="R410" s="1"/>
  <c r="D410"/>
  <c r="C410"/>
  <c r="Q409"/>
  <c r="R409" s="1"/>
  <c r="D409"/>
  <c r="C409"/>
  <c r="Q408"/>
  <c r="R408" s="1"/>
  <c r="D408"/>
  <c r="C408"/>
  <c r="Q407"/>
  <c r="R407" s="1"/>
  <c r="D407"/>
  <c r="C407"/>
  <c r="Q406"/>
  <c r="R406" s="1"/>
  <c r="D406"/>
  <c r="C406"/>
  <c r="Q405"/>
  <c r="R405" s="1"/>
  <c r="D405"/>
  <c r="C405"/>
  <c r="Q404"/>
  <c r="R404" s="1"/>
  <c r="D404"/>
  <c r="C404"/>
  <c r="Q403"/>
  <c r="R403" s="1"/>
  <c r="D403"/>
  <c r="C403"/>
  <c r="Q402"/>
  <c r="R402" s="1"/>
  <c r="D402"/>
  <c r="C402"/>
  <c r="Q401"/>
  <c r="R401" s="1"/>
  <c r="D401"/>
  <c r="C401"/>
  <c r="Q400"/>
  <c r="R400" s="1"/>
  <c r="D400"/>
  <c r="C400"/>
  <c r="Q399"/>
  <c r="R399" s="1"/>
  <c r="D399"/>
  <c r="C399"/>
  <c r="Q398"/>
  <c r="R398" s="1"/>
  <c r="D398"/>
  <c r="C398"/>
  <c r="Q397"/>
  <c r="R397" s="1"/>
  <c r="D397"/>
  <c r="C397"/>
  <c r="Q396"/>
  <c r="R396" s="1"/>
  <c r="D396"/>
  <c r="C396"/>
  <c r="Q395"/>
  <c r="R395" s="1"/>
  <c r="D395"/>
  <c r="C395"/>
  <c r="Q394"/>
  <c r="R394" s="1"/>
  <c r="D394"/>
  <c r="C394"/>
  <c r="Q393"/>
  <c r="R393" s="1"/>
  <c r="D393"/>
  <c r="C393"/>
  <c r="Q392"/>
  <c r="R392" s="1"/>
  <c r="D392"/>
  <c r="C392"/>
  <c r="Q391"/>
  <c r="R391" s="1"/>
  <c r="D391"/>
  <c r="C391"/>
  <c r="Q390"/>
  <c r="R390" s="1"/>
  <c r="D390"/>
  <c r="C390"/>
  <c r="Q389"/>
  <c r="R389" s="1"/>
  <c r="D389"/>
  <c r="C389"/>
  <c r="Q388"/>
  <c r="R388" s="1"/>
  <c r="D388"/>
  <c r="C388"/>
  <c r="Q387"/>
  <c r="R387" s="1"/>
  <c r="D387"/>
  <c r="C387"/>
  <c r="Q386"/>
  <c r="R386" s="1"/>
  <c r="D386"/>
  <c r="C386"/>
  <c r="Q385"/>
  <c r="R385" s="1"/>
  <c r="D385"/>
  <c r="C385"/>
  <c r="Q384"/>
  <c r="R384" s="1"/>
  <c r="D384"/>
  <c r="C384"/>
  <c r="Q383"/>
  <c r="R383" s="1"/>
  <c r="D383"/>
  <c r="C383"/>
  <c r="Q382"/>
  <c r="R382" s="1"/>
  <c r="D382"/>
  <c r="C382"/>
  <c r="Q381"/>
  <c r="R381" s="1"/>
  <c r="D381"/>
  <c r="C381"/>
  <c r="Q380"/>
  <c r="R380" s="1"/>
  <c r="D380"/>
  <c r="C380"/>
  <c r="Q379"/>
  <c r="R379" s="1"/>
  <c r="D379"/>
  <c r="C379"/>
  <c r="Q378"/>
  <c r="R378" s="1"/>
  <c r="D378"/>
  <c r="C378"/>
  <c r="Q377"/>
  <c r="R377" s="1"/>
  <c r="D377"/>
  <c r="C377"/>
  <c r="Q376"/>
  <c r="R376" s="1"/>
  <c r="D376"/>
  <c r="C376"/>
  <c r="Q375"/>
  <c r="R375" s="1"/>
  <c r="D375"/>
  <c r="C375"/>
  <c r="Q374"/>
  <c r="R374" s="1"/>
  <c r="D374"/>
  <c r="C374"/>
  <c r="Q373"/>
  <c r="R373" s="1"/>
  <c r="D373"/>
  <c r="C373"/>
  <c r="Q372"/>
  <c r="R372" s="1"/>
  <c r="D372"/>
  <c r="C372"/>
  <c r="Q371"/>
  <c r="R371" s="1"/>
  <c r="D371"/>
  <c r="C371"/>
  <c r="Q370"/>
  <c r="R370" s="1"/>
  <c r="D370"/>
  <c r="C370"/>
  <c r="Q369"/>
  <c r="R369" s="1"/>
  <c r="D369"/>
  <c r="C369"/>
  <c r="Q368"/>
  <c r="R368" s="1"/>
  <c r="D368"/>
  <c r="C368"/>
  <c r="Q367"/>
  <c r="R367" s="1"/>
  <c r="D367"/>
  <c r="C367"/>
  <c r="Q366"/>
  <c r="R366" s="1"/>
  <c r="D366"/>
  <c r="C366"/>
  <c r="Q365"/>
  <c r="R365" s="1"/>
  <c r="D365"/>
  <c r="C365"/>
  <c r="Q364"/>
  <c r="R364" s="1"/>
  <c r="D364"/>
  <c r="C364"/>
  <c r="Q363"/>
  <c r="R363" s="1"/>
  <c r="D363"/>
  <c r="C363"/>
  <c r="Q362"/>
  <c r="R362" s="1"/>
  <c r="D362"/>
  <c r="C362"/>
  <c r="Q361"/>
  <c r="R361" s="1"/>
  <c r="D361"/>
  <c r="C361"/>
  <c r="Q360"/>
  <c r="R360" s="1"/>
  <c r="D360"/>
  <c r="C360"/>
  <c r="Q359"/>
  <c r="R359" s="1"/>
  <c r="D359"/>
  <c r="C359"/>
  <c r="Q358"/>
  <c r="R358" s="1"/>
  <c r="D358"/>
  <c r="C358"/>
  <c r="Q357"/>
  <c r="R357" s="1"/>
  <c r="D357"/>
  <c r="C357"/>
  <c r="Q356"/>
  <c r="R356" s="1"/>
  <c r="D356"/>
  <c r="C356"/>
  <c r="Q355"/>
  <c r="R355" s="1"/>
  <c r="D355"/>
  <c r="C355"/>
  <c r="Q354"/>
  <c r="R354" s="1"/>
  <c r="D354"/>
  <c r="C354"/>
  <c r="Q353"/>
  <c r="R353" s="1"/>
  <c r="D353"/>
  <c r="C353"/>
  <c r="Q352"/>
  <c r="R352" s="1"/>
  <c r="D352"/>
  <c r="C352"/>
  <c r="Q351"/>
  <c r="R351" s="1"/>
  <c r="D351"/>
  <c r="C351"/>
  <c r="Q350"/>
  <c r="R350" s="1"/>
  <c r="D350"/>
  <c r="C350"/>
  <c r="Q349"/>
  <c r="R349" s="1"/>
  <c r="D349"/>
  <c r="C349"/>
  <c r="Q348"/>
  <c r="R348" s="1"/>
  <c r="D348"/>
  <c r="C348"/>
  <c r="Q347"/>
  <c r="R347" s="1"/>
  <c r="D347"/>
  <c r="C347"/>
  <c r="Q346"/>
  <c r="R346" s="1"/>
  <c r="D346"/>
  <c r="C346"/>
  <c r="Q345"/>
  <c r="R345" s="1"/>
  <c r="D345"/>
  <c r="C345"/>
  <c r="Q344"/>
  <c r="R344" s="1"/>
  <c r="D344"/>
  <c r="C344"/>
  <c r="Q343"/>
  <c r="R343" s="1"/>
  <c r="D343"/>
  <c r="C343"/>
  <c r="Q342"/>
  <c r="R342" s="1"/>
  <c r="D342"/>
  <c r="C342"/>
  <c r="Q341"/>
  <c r="R341" s="1"/>
  <c r="D341"/>
  <c r="C341"/>
  <c r="Q340"/>
  <c r="R340" s="1"/>
  <c r="D340"/>
  <c r="C340"/>
  <c r="Q339"/>
  <c r="R339" s="1"/>
  <c r="D339"/>
  <c r="C339"/>
  <c r="Q338"/>
  <c r="R338" s="1"/>
  <c r="D338"/>
  <c r="C338"/>
  <c r="Q337"/>
  <c r="R337" s="1"/>
  <c r="D337"/>
  <c r="C337"/>
  <c r="Q336"/>
  <c r="R336" s="1"/>
  <c r="D336"/>
  <c r="C336"/>
  <c r="Q335"/>
  <c r="R335" s="1"/>
  <c r="D335"/>
  <c r="C335"/>
  <c r="Q334"/>
  <c r="R334" s="1"/>
  <c r="D334"/>
  <c r="C334"/>
  <c r="Q333"/>
  <c r="R333" s="1"/>
  <c r="D333"/>
  <c r="C333"/>
  <c r="Q332"/>
  <c r="R332" s="1"/>
  <c r="D332"/>
  <c r="C332"/>
  <c r="Q331"/>
  <c r="R331" s="1"/>
  <c r="D331"/>
  <c r="C331"/>
  <c r="Q330"/>
  <c r="R330" s="1"/>
  <c r="D330"/>
  <c r="C330"/>
  <c r="Q329"/>
  <c r="R329" s="1"/>
  <c r="D329"/>
  <c r="C329"/>
  <c r="Q328"/>
  <c r="R328" s="1"/>
  <c r="D328"/>
  <c r="C328"/>
  <c r="Q327"/>
  <c r="R327" s="1"/>
  <c r="D327"/>
  <c r="C327"/>
  <c r="Q326"/>
  <c r="R326" s="1"/>
  <c r="D326"/>
  <c r="C326"/>
  <c r="R325"/>
  <c r="Q325"/>
  <c r="D325"/>
  <c r="C325"/>
  <c r="R324"/>
  <c r="Q324"/>
  <c r="D324"/>
  <c r="C324"/>
  <c r="R323"/>
  <c r="Q323"/>
  <c r="D323"/>
  <c r="C323"/>
  <c r="R322"/>
  <c r="Q322"/>
  <c r="D322"/>
  <c r="C322"/>
  <c r="R321"/>
  <c r="Q321"/>
  <c r="D321"/>
  <c r="C321"/>
  <c r="R320"/>
  <c r="Q320"/>
  <c r="D320"/>
  <c r="C320"/>
  <c r="R319"/>
  <c r="Q319"/>
  <c r="D319"/>
  <c r="C319"/>
  <c r="R318"/>
  <c r="Q318"/>
  <c r="D318"/>
  <c r="C318"/>
  <c r="R317"/>
  <c r="Q317"/>
  <c r="D317"/>
  <c r="C317"/>
  <c r="R316"/>
  <c r="Q316"/>
  <c r="D316"/>
  <c r="C316"/>
  <c r="R315"/>
  <c r="Q315"/>
  <c r="D315"/>
  <c r="C315"/>
  <c r="R314"/>
  <c r="Q314"/>
  <c r="D314"/>
  <c r="C314"/>
  <c r="R313"/>
  <c r="Q313"/>
  <c r="D313"/>
  <c r="C313"/>
  <c r="R312"/>
  <c r="Q312"/>
  <c r="D312"/>
  <c r="C312"/>
  <c r="R311"/>
  <c r="Q311"/>
  <c r="D311"/>
  <c r="C311"/>
  <c r="R310"/>
  <c r="Q310"/>
  <c r="D310"/>
  <c r="C310"/>
  <c r="R309"/>
  <c r="Q309"/>
  <c r="D309"/>
  <c r="C309"/>
  <c r="R308"/>
  <c r="Q308"/>
  <c r="D308"/>
  <c r="C308"/>
  <c r="R307"/>
  <c r="Q307"/>
  <c r="D307"/>
  <c r="C307"/>
  <c r="R306"/>
  <c r="Q306"/>
  <c r="D306"/>
  <c r="C306"/>
  <c r="R305"/>
  <c r="Q305"/>
  <c r="D305"/>
  <c r="C305"/>
  <c r="R304"/>
  <c r="Q304"/>
  <c r="D304"/>
  <c r="C304"/>
  <c r="R303"/>
  <c r="Q303"/>
  <c r="D303"/>
  <c r="C303"/>
  <c r="R302"/>
  <c r="Q302"/>
  <c r="D302"/>
  <c r="C302"/>
  <c r="R301"/>
  <c r="Q301"/>
  <c r="D301"/>
  <c r="C301"/>
  <c r="R300"/>
  <c r="Q300"/>
  <c r="D300"/>
  <c r="C300"/>
  <c r="R299"/>
  <c r="Q299"/>
  <c r="D299"/>
  <c r="C299"/>
  <c r="R298"/>
  <c r="Q298"/>
  <c r="D298"/>
  <c r="C298"/>
  <c r="R297"/>
  <c r="Q297"/>
  <c r="D297"/>
  <c r="C297"/>
  <c r="R296"/>
  <c r="Q296"/>
  <c r="D296"/>
  <c r="C296"/>
  <c r="R295"/>
  <c r="Q295"/>
  <c r="D295"/>
  <c r="C295"/>
  <c r="R294"/>
  <c r="Q294"/>
  <c r="D294"/>
  <c r="C294"/>
  <c r="R293"/>
  <c r="Q293"/>
  <c r="D293"/>
  <c r="C293"/>
  <c r="R292"/>
  <c r="Q292"/>
  <c r="D292"/>
  <c r="C292"/>
  <c r="R291"/>
  <c r="Q291"/>
  <c r="D291"/>
  <c r="C291"/>
  <c r="R290"/>
  <c r="Q290"/>
  <c r="D290"/>
  <c r="C290"/>
  <c r="R289"/>
  <c r="Q289"/>
  <c r="D289"/>
  <c r="C289"/>
  <c r="Q288"/>
  <c r="R288" s="1"/>
  <c r="D288"/>
  <c r="C288"/>
  <c r="Q287"/>
  <c r="R287" s="1"/>
  <c r="D287"/>
  <c r="C287"/>
  <c r="Q286"/>
  <c r="R286" s="1"/>
  <c r="D286"/>
  <c r="C286"/>
  <c r="Q285"/>
  <c r="R285" s="1"/>
  <c r="D285"/>
  <c r="C285"/>
  <c r="Q284"/>
  <c r="R284" s="1"/>
  <c r="D284"/>
  <c r="C284"/>
  <c r="Q283"/>
  <c r="R283" s="1"/>
  <c r="D283"/>
  <c r="C283"/>
  <c r="Q282"/>
  <c r="R282" s="1"/>
  <c r="D282"/>
  <c r="C282"/>
  <c r="Q281"/>
  <c r="R281" s="1"/>
  <c r="D281"/>
  <c r="C281"/>
  <c r="Q280"/>
  <c r="R280" s="1"/>
  <c r="D280"/>
  <c r="C280"/>
  <c r="Q279"/>
  <c r="R279" s="1"/>
  <c r="D279"/>
  <c r="C279"/>
  <c r="Q278"/>
  <c r="R278" s="1"/>
  <c r="D278"/>
  <c r="C278"/>
  <c r="Q277"/>
  <c r="R277" s="1"/>
  <c r="D277"/>
  <c r="C277"/>
  <c r="Q276"/>
  <c r="R276" s="1"/>
  <c r="D276"/>
  <c r="C276"/>
  <c r="Q275"/>
  <c r="R275" s="1"/>
  <c r="D275"/>
  <c r="C275"/>
  <c r="Q274"/>
  <c r="R274" s="1"/>
  <c r="D274"/>
  <c r="C274"/>
  <c r="Q273"/>
  <c r="R273" s="1"/>
  <c r="D273"/>
  <c r="C273"/>
  <c r="Q272"/>
  <c r="R272" s="1"/>
  <c r="D272"/>
  <c r="C272"/>
  <c r="Q271"/>
  <c r="R271" s="1"/>
  <c r="D271"/>
  <c r="C271"/>
  <c r="Q270"/>
  <c r="R270" s="1"/>
  <c r="D270"/>
  <c r="C270"/>
  <c r="Q269"/>
  <c r="R269" s="1"/>
  <c r="D269"/>
  <c r="C269"/>
  <c r="Q268"/>
  <c r="R268" s="1"/>
  <c r="D268"/>
  <c r="C268"/>
  <c r="Q267"/>
  <c r="R267" s="1"/>
  <c r="D267"/>
  <c r="C267"/>
  <c r="Q266"/>
  <c r="R266" s="1"/>
  <c r="D266"/>
  <c r="C266"/>
  <c r="Q265"/>
  <c r="R265" s="1"/>
  <c r="D265"/>
  <c r="C265"/>
  <c r="Q264"/>
  <c r="R264" s="1"/>
  <c r="D264"/>
  <c r="C264"/>
  <c r="Q263"/>
  <c r="R263" s="1"/>
  <c r="D263"/>
  <c r="C263"/>
  <c r="Q262"/>
  <c r="R262" s="1"/>
  <c r="D262"/>
  <c r="C262"/>
  <c r="Q261"/>
  <c r="R261" s="1"/>
  <c r="D261"/>
  <c r="C261"/>
  <c r="Q260"/>
  <c r="R260" s="1"/>
  <c r="D260"/>
  <c r="C260"/>
  <c r="Q259"/>
  <c r="R259" s="1"/>
  <c r="D259"/>
  <c r="C259"/>
  <c r="Q258"/>
  <c r="R258" s="1"/>
  <c r="D258"/>
  <c r="C258"/>
  <c r="Q257"/>
  <c r="R257" s="1"/>
  <c r="D257"/>
  <c r="C257"/>
  <c r="Q256"/>
  <c r="R256" s="1"/>
  <c r="D256"/>
  <c r="C256"/>
  <c r="Q255"/>
  <c r="R255" s="1"/>
  <c r="D255"/>
  <c r="C255"/>
  <c r="Q254"/>
  <c r="R254" s="1"/>
  <c r="D254"/>
  <c r="C254"/>
  <c r="Q253"/>
  <c r="R253" s="1"/>
  <c r="D253"/>
  <c r="C253"/>
  <c r="Q252"/>
  <c r="R252" s="1"/>
  <c r="D252"/>
  <c r="C252"/>
  <c r="Q251"/>
  <c r="R251" s="1"/>
  <c r="D251"/>
  <c r="C251"/>
  <c r="Q250"/>
  <c r="R250" s="1"/>
  <c r="D250"/>
  <c r="C250"/>
  <c r="Q249"/>
  <c r="R249" s="1"/>
  <c r="D249"/>
  <c r="C249"/>
  <c r="Q248"/>
  <c r="R248" s="1"/>
  <c r="D248"/>
  <c r="C248"/>
  <c r="Q247"/>
  <c r="R247" s="1"/>
  <c r="D247"/>
  <c r="C247"/>
  <c r="Q246"/>
  <c r="R246" s="1"/>
  <c r="D246"/>
  <c r="C246"/>
  <c r="Q245"/>
  <c r="R245" s="1"/>
  <c r="D245"/>
  <c r="C245"/>
  <c r="Q244"/>
  <c r="R244" s="1"/>
  <c r="D244"/>
  <c r="C244"/>
  <c r="Q243"/>
  <c r="R243" s="1"/>
  <c r="D243"/>
  <c r="C243"/>
  <c r="Q242"/>
  <c r="R242" s="1"/>
  <c r="D242"/>
  <c r="C242"/>
  <c r="Q241"/>
  <c r="R241" s="1"/>
  <c r="D241"/>
  <c r="C241"/>
  <c r="Q240"/>
  <c r="R240" s="1"/>
  <c r="D240"/>
  <c r="C240"/>
  <c r="Q239"/>
  <c r="R239" s="1"/>
  <c r="D239"/>
  <c r="C239"/>
  <c r="Q238"/>
  <c r="R238" s="1"/>
  <c r="D238"/>
  <c r="C238"/>
  <c r="Q237"/>
  <c r="R237" s="1"/>
  <c r="D237"/>
  <c r="C237"/>
  <c r="Q236"/>
  <c r="R236" s="1"/>
  <c r="D236"/>
  <c r="C236"/>
  <c r="Q235"/>
  <c r="R235" s="1"/>
  <c r="D235"/>
  <c r="C235"/>
  <c r="Q234"/>
  <c r="R234" s="1"/>
  <c r="D234"/>
  <c r="C234"/>
  <c r="Q233"/>
  <c r="R233" s="1"/>
  <c r="D233"/>
  <c r="C233"/>
  <c r="Q232"/>
  <c r="R232" s="1"/>
  <c r="D232"/>
  <c r="C232"/>
  <c r="Q231"/>
  <c r="R231" s="1"/>
  <c r="D231"/>
  <c r="C231"/>
  <c r="Q230"/>
  <c r="R230" s="1"/>
  <c r="D230"/>
  <c r="C230"/>
  <c r="Q229"/>
  <c r="R229" s="1"/>
  <c r="D229"/>
  <c r="C229"/>
  <c r="Q228"/>
  <c r="R228" s="1"/>
  <c r="D228"/>
  <c r="C228"/>
  <c r="Q227"/>
  <c r="R227" s="1"/>
  <c r="D227"/>
  <c r="C227"/>
  <c r="Q226"/>
  <c r="R226" s="1"/>
  <c r="D226"/>
  <c r="C226"/>
  <c r="Q225"/>
  <c r="R225" s="1"/>
  <c r="D225"/>
  <c r="C225"/>
  <c r="Q224"/>
  <c r="R224" s="1"/>
  <c r="D224"/>
  <c r="C224"/>
  <c r="Q223"/>
  <c r="R223" s="1"/>
  <c r="D223"/>
  <c r="C223"/>
  <c r="Q222"/>
  <c r="R222" s="1"/>
  <c r="D222"/>
  <c r="C222"/>
  <c r="Q221"/>
  <c r="R221" s="1"/>
  <c r="D221"/>
  <c r="C221"/>
  <c r="Q220"/>
  <c r="R220" s="1"/>
  <c r="D220"/>
  <c r="C220"/>
  <c r="Q219"/>
  <c r="R219" s="1"/>
  <c r="D219"/>
  <c r="C219"/>
  <c r="Q218"/>
  <c r="R218" s="1"/>
  <c r="D218"/>
  <c r="C218"/>
  <c r="Q217"/>
  <c r="R217" s="1"/>
  <c r="D217"/>
  <c r="C217"/>
  <c r="Q216"/>
  <c r="R216" s="1"/>
  <c r="D216"/>
  <c r="C216"/>
  <c r="Q215"/>
  <c r="R215" s="1"/>
  <c r="D215"/>
  <c r="C215"/>
  <c r="Q214"/>
  <c r="R214" s="1"/>
  <c r="D214"/>
  <c r="C214"/>
  <c r="Q213"/>
  <c r="R213" s="1"/>
  <c r="D213"/>
  <c r="C213"/>
  <c r="Q212"/>
  <c r="R212" s="1"/>
  <c r="D212"/>
  <c r="C212"/>
  <c r="Q211"/>
  <c r="R211" s="1"/>
  <c r="D211"/>
  <c r="C211"/>
  <c r="Q210"/>
  <c r="R210" s="1"/>
  <c r="D210"/>
  <c r="C210"/>
  <c r="Q209"/>
  <c r="R209" s="1"/>
  <c r="D209"/>
  <c r="C209"/>
  <c r="Q208"/>
  <c r="R208" s="1"/>
  <c r="D208"/>
  <c r="C208"/>
  <c r="Q207"/>
  <c r="R207" s="1"/>
  <c r="D207"/>
  <c r="C207"/>
  <c r="Q206"/>
  <c r="R206" s="1"/>
  <c r="D206"/>
  <c r="C206"/>
  <c r="Q205"/>
  <c r="R205" s="1"/>
  <c r="D205"/>
  <c r="C205"/>
  <c r="Q204"/>
  <c r="R204" s="1"/>
  <c r="D204"/>
  <c r="C204"/>
  <c r="Q203"/>
  <c r="R203" s="1"/>
  <c r="D203"/>
  <c r="C203"/>
  <c r="Q202"/>
  <c r="R202" s="1"/>
  <c r="D202"/>
  <c r="C202"/>
  <c r="Q201"/>
  <c r="R201" s="1"/>
  <c r="D201"/>
  <c r="C201"/>
  <c r="Q200"/>
  <c r="R200" s="1"/>
  <c r="D200"/>
  <c r="C200"/>
  <c r="Q199"/>
  <c r="R199" s="1"/>
  <c r="D199"/>
  <c r="C199"/>
  <c r="Q198"/>
  <c r="R198" s="1"/>
  <c r="D198"/>
  <c r="C198"/>
  <c r="Q197"/>
  <c r="R197" s="1"/>
  <c r="D197"/>
  <c r="C197"/>
  <c r="Q196"/>
  <c r="R196" s="1"/>
  <c r="D196"/>
  <c r="C196"/>
  <c r="Q195"/>
  <c r="R195" s="1"/>
  <c r="D195"/>
  <c r="C195"/>
  <c r="Q194"/>
  <c r="R194" s="1"/>
  <c r="D194"/>
  <c r="C194"/>
  <c r="Q193"/>
  <c r="R193" s="1"/>
  <c r="D193"/>
  <c r="C193"/>
  <c r="Q192"/>
  <c r="R192" s="1"/>
  <c r="D192"/>
  <c r="C192"/>
  <c r="Q191"/>
  <c r="R191" s="1"/>
  <c r="D191"/>
  <c r="C191"/>
  <c r="Q190"/>
  <c r="R190" s="1"/>
  <c r="D190"/>
  <c r="C190"/>
  <c r="Q189"/>
  <c r="R189" s="1"/>
  <c r="D189"/>
  <c r="C189"/>
  <c r="Q188"/>
  <c r="R188" s="1"/>
  <c r="D188"/>
  <c r="C188"/>
  <c r="Q187"/>
  <c r="R187" s="1"/>
  <c r="D187"/>
  <c r="C187"/>
  <c r="Q186"/>
  <c r="R186" s="1"/>
  <c r="D186"/>
  <c r="C186"/>
  <c r="Q185"/>
  <c r="R185" s="1"/>
  <c r="D185"/>
  <c r="C185"/>
  <c r="Q184"/>
  <c r="R184" s="1"/>
  <c r="D184"/>
  <c r="C184"/>
  <c r="Q183"/>
  <c r="R183" s="1"/>
  <c r="D183"/>
  <c r="C183"/>
  <c r="Q182"/>
  <c r="R182" s="1"/>
  <c r="D182"/>
  <c r="C182"/>
  <c r="Q181"/>
  <c r="R181" s="1"/>
  <c r="D181"/>
  <c r="C181"/>
  <c r="Q180"/>
  <c r="R180" s="1"/>
  <c r="D180"/>
  <c r="C180"/>
  <c r="Q179"/>
  <c r="R179" s="1"/>
  <c r="D179"/>
  <c r="C179"/>
  <c r="Q178"/>
  <c r="R178" s="1"/>
  <c r="D178"/>
  <c r="C178"/>
  <c r="Q177"/>
  <c r="R177" s="1"/>
  <c r="D177"/>
  <c r="C177"/>
  <c r="Q176"/>
  <c r="R176" s="1"/>
  <c r="D176"/>
  <c r="C176"/>
  <c r="Q175"/>
  <c r="R175" s="1"/>
  <c r="D175"/>
  <c r="C175"/>
  <c r="Q174"/>
  <c r="R174" s="1"/>
  <c r="D174"/>
  <c r="C174"/>
  <c r="Q173"/>
  <c r="R173" s="1"/>
  <c r="D173"/>
  <c r="C173"/>
  <c r="Q172"/>
  <c r="R172" s="1"/>
  <c r="D172"/>
  <c r="C172"/>
  <c r="Q171"/>
  <c r="R171" s="1"/>
  <c r="D171"/>
  <c r="C171"/>
  <c r="Q170"/>
  <c r="R170" s="1"/>
  <c r="D170"/>
  <c r="C170"/>
  <c r="Q169"/>
  <c r="R169" s="1"/>
  <c r="D169"/>
  <c r="C169"/>
  <c r="Q168"/>
  <c r="R168" s="1"/>
  <c r="D168"/>
  <c r="C168"/>
  <c r="Q167"/>
  <c r="R167" s="1"/>
  <c r="D167"/>
  <c r="C167"/>
  <c r="Q166"/>
  <c r="R166" s="1"/>
  <c r="D166"/>
  <c r="C166"/>
  <c r="Q165"/>
  <c r="R165" s="1"/>
  <c r="D165"/>
  <c r="C165"/>
  <c r="Q164"/>
  <c r="R164" s="1"/>
  <c r="D164"/>
  <c r="C164"/>
  <c r="Q163"/>
  <c r="R163" s="1"/>
  <c r="D163"/>
  <c r="C163"/>
  <c r="Q162"/>
  <c r="R162" s="1"/>
  <c r="D162"/>
  <c r="C162"/>
  <c r="Q161"/>
  <c r="R161" s="1"/>
  <c r="D161"/>
  <c r="C161"/>
  <c r="Q160"/>
  <c r="R160" s="1"/>
  <c r="D160"/>
  <c r="C160"/>
  <c r="Q159"/>
  <c r="R159" s="1"/>
  <c r="D159"/>
  <c r="C159"/>
  <c r="Q158"/>
  <c r="R158" s="1"/>
  <c r="D158"/>
  <c r="C158"/>
  <c r="Q157"/>
  <c r="R157" s="1"/>
  <c r="D157"/>
  <c r="C157"/>
  <c r="Q156"/>
  <c r="R156" s="1"/>
  <c r="D156"/>
  <c r="C156"/>
  <c r="Q155"/>
  <c r="R155" s="1"/>
  <c r="D155"/>
  <c r="C155"/>
  <c r="Q154"/>
  <c r="R154" s="1"/>
  <c r="D154"/>
  <c r="C154"/>
  <c r="Q153"/>
  <c r="R153" s="1"/>
  <c r="D153"/>
  <c r="C153"/>
  <c r="Q152"/>
  <c r="R152" s="1"/>
  <c r="D152"/>
  <c r="C152"/>
  <c r="Q151"/>
  <c r="R151" s="1"/>
  <c r="D151"/>
  <c r="C151"/>
  <c r="Q150"/>
  <c r="R150" s="1"/>
  <c r="D150"/>
  <c r="C150"/>
  <c r="Q149"/>
  <c r="R149" s="1"/>
  <c r="D149"/>
  <c r="C149"/>
  <c r="Q148"/>
  <c r="R148" s="1"/>
  <c r="D148"/>
  <c r="C148"/>
  <c r="Q147"/>
  <c r="R147" s="1"/>
  <c r="D147"/>
  <c r="C147"/>
  <c r="Q146"/>
  <c r="R146" s="1"/>
  <c r="D146"/>
  <c r="C146"/>
  <c r="Q145"/>
  <c r="R145" s="1"/>
  <c r="D145"/>
  <c r="C145"/>
  <c r="Q144"/>
  <c r="R144" s="1"/>
  <c r="D144"/>
  <c r="C144"/>
  <c r="Q143"/>
  <c r="R143" s="1"/>
  <c r="D143"/>
  <c r="C143"/>
  <c r="Q142"/>
  <c r="R142" s="1"/>
  <c r="D142"/>
  <c r="C142"/>
  <c r="Q141"/>
  <c r="R141" s="1"/>
  <c r="D141"/>
  <c r="C141"/>
  <c r="Q140"/>
  <c r="R140" s="1"/>
  <c r="D140"/>
  <c r="C140"/>
  <c r="Q139"/>
  <c r="R139" s="1"/>
  <c r="D139"/>
  <c r="C139"/>
  <c r="Q138"/>
  <c r="R138" s="1"/>
  <c r="D138"/>
  <c r="C138"/>
  <c r="Q137"/>
  <c r="R137" s="1"/>
  <c r="D137"/>
  <c r="C137"/>
  <c r="Q136"/>
  <c r="R136" s="1"/>
  <c r="D136"/>
  <c r="C136"/>
  <c r="Q135"/>
  <c r="R135" s="1"/>
  <c r="D135"/>
  <c r="C135"/>
  <c r="Q134"/>
  <c r="R134" s="1"/>
  <c r="D134"/>
  <c r="C134"/>
  <c r="Q133"/>
  <c r="R133" s="1"/>
  <c r="D133"/>
  <c r="C133"/>
  <c r="Q132"/>
  <c r="R132" s="1"/>
  <c r="D132"/>
  <c r="C132"/>
  <c r="Q131"/>
  <c r="R131" s="1"/>
  <c r="D131"/>
  <c r="C131"/>
  <c r="Q130"/>
  <c r="R130" s="1"/>
  <c r="D130"/>
  <c r="C130"/>
  <c r="Q129"/>
  <c r="R129" s="1"/>
  <c r="D129"/>
  <c r="C129"/>
  <c r="Q128"/>
  <c r="R128" s="1"/>
  <c r="D128"/>
  <c r="C128"/>
  <c r="Q127"/>
  <c r="R127" s="1"/>
  <c r="D127"/>
  <c r="C127"/>
  <c r="Q126"/>
  <c r="R126" s="1"/>
  <c r="D126"/>
  <c r="C126"/>
  <c r="Q125"/>
  <c r="R125" s="1"/>
  <c r="D125"/>
  <c r="C125"/>
  <c r="Q124"/>
  <c r="R124" s="1"/>
  <c r="D124"/>
  <c r="C124"/>
  <c r="Q123"/>
  <c r="R123" s="1"/>
  <c r="D123"/>
  <c r="C123"/>
  <c r="Q122"/>
  <c r="R122" s="1"/>
  <c r="D122"/>
  <c r="C122"/>
  <c r="Q121"/>
  <c r="R121" s="1"/>
  <c r="D121"/>
  <c r="C121"/>
  <c r="Q120"/>
  <c r="R120" s="1"/>
  <c r="D120"/>
  <c r="C120"/>
  <c r="Q119"/>
  <c r="R119" s="1"/>
  <c r="D119"/>
  <c r="C119"/>
  <c r="Q118"/>
  <c r="R118" s="1"/>
  <c r="D118"/>
  <c r="C118"/>
  <c r="Q117"/>
  <c r="R117" s="1"/>
  <c r="D117"/>
  <c r="C117"/>
  <c r="Q116"/>
  <c r="R116" s="1"/>
  <c r="D116"/>
  <c r="C116"/>
  <c r="Q115"/>
  <c r="R115" s="1"/>
  <c r="D115"/>
  <c r="C115"/>
  <c r="Q114"/>
  <c r="R114" s="1"/>
  <c r="D114"/>
  <c r="C114"/>
  <c r="Q113"/>
  <c r="R113" s="1"/>
  <c r="D113"/>
  <c r="C113"/>
  <c r="Q112"/>
  <c r="R112" s="1"/>
  <c r="D112"/>
  <c r="C112"/>
  <c r="Q111"/>
  <c r="R111" s="1"/>
  <c r="D111"/>
  <c r="C111"/>
  <c r="Q110"/>
  <c r="R110" s="1"/>
  <c r="D110"/>
  <c r="C110"/>
  <c r="Q109"/>
  <c r="R109" s="1"/>
  <c r="D109"/>
  <c r="C109"/>
  <c r="Q108"/>
  <c r="R108" s="1"/>
  <c r="D108"/>
  <c r="C108"/>
  <c r="Q107"/>
  <c r="R107" s="1"/>
  <c r="D107"/>
  <c r="C107"/>
  <c r="Q106"/>
  <c r="R106" s="1"/>
  <c r="D106"/>
  <c r="C106"/>
  <c r="Q105"/>
  <c r="R105" s="1"/>
  <c r="D105"/>
  <c r="C105"/>
  <c r="Q104"/>
  <c r="R104" s="1"/>
  <c r="D104"/>
  <c r="C104"/>
  <c r="Q103"/>
  <c r="R103" s="1"/>
  <c r="D103"/>
  <c r="C103"/>
  <c r="Q102"/>
  <c r="R102" s="1"/>
  <c r="D102"/>
  <c r="C102"/>
  <c r="Q101"/>
  <c r="R101" s="1"/>
  <c r="D101"/>
  <c r="C101"/>
  <c r="Q100"/>
  <c r="R100" s="1"/>
  <c r="D100"/>
  <c r="C100"/>
  <c r="Q99"/>
  <c r="R99" s="1"/>
  <c r="D99"/>
  <c r="C99"/>
  <c r="Q98"/>
  <c r="R98" s="1"/>
  <c r="D98"/>
  <c r="C98"/>
  <c r="Q97"/>
  <c r="R97" s="1"/>
  <c r="D97"/>
  <c r="C97"/>
  <c r="Q96"/>
  <c r="R96" s="1"/>
  <c r="D96"/>
  <c r="C96"/>
  <c r="Q95"/>
  <c r="R95" s="1"/>
  <c r="D95"/>
  <c r="C95"/>
  <c r="Q94"/>
  <c r="R94" s="1"/>
  <c r="D94"/>
  <c r="C94"/>
  <c r="Q93"/>
  <c r="R93" s="1"/>
  <c r="D93"/>
  <c r="C93"/>
  <c r="Q92"/>
  <c r="R92" s="1"/>
  <c r="D92"/>
  <c r="C92"/>
  <c r="Q91"/>
  <c r="R91" s="1"/>
  <c r="D91"/>
  <c r="C91"/>
  <c r="Q90"/>
  <c r="R90" s="1"/>
  <c r="D90"/>
  <c r="C90"/>
  <c r="Q89"/>
  <c r="R89" s="1"/>
  <c r="D89"/>
  <c r="C89"/>
  <c r="Q88"/>
  <c r="R88" s="1"/>
  <c r="D88"/>
  <c r="C88"/>
  <c r="Q87"/>
  <c r="R87" s="1"/>
  <c r="D87"/>
  <c r="C87"/>
  <c r="Q86"/>
  <c r="R86" s="1"/>
  <c r="D86"/>
  <c r="C86"/>
  <c r="Q85"/>
  <c r="R85" s="1"/>
  <c r="D85"/>
  <c r="C85"/>
  <c r="Q84"/>
  <c r="R84" s="1"/>
  <c r="D84"/>
  <c r="C84"/>
  <c r="Q83"/>
  <c r="R83" s="1"/>
  <c r="D83"/>
  <c r="C83"/>
  <c r="Q82"/>
  <c r="R82" s="1"/>
  <c r="D82"/>
  <c r="C82"/>
  <c r="Q81"/>
  <c r="R81" s="1"/>
  <c r="D81"/>
  <c r="C81"/>
  <c r="Q80"/>
  <c r="R80" s="1"/>
  <c r="D80"/>
  <c r="C80"/>
  <c r="Q79"/>
  <c r="R79" s="1"/>
  <c r="D79"/>
  <c r="C79"/>
  <c r="Q78"/>
  <c r="R78" s="1"/>
  <c r="D78"/>
  <c r="C78"/>
  <c r="Q77"/>
  <c r="R77" s="1"/>
  <c r="D77"/>
  <c r="C77"/>
  <c r="Q76"/>
  <c r="R76" s="1"/>
  <c r="D76"/>
  <c r="C76"/>
  <c r="Q75"/>
  <c r="R75" s="1"/>
  <c r="D75"/>
  <c r="C75"/>
  <c r="Q74"/>
  <c r="R74" s="1"/>
  <c r="D74"/>
  <c r="C74"/>
  <c r="Q73"/>
  <c r="R73" s="1"/>
  <c r="D73"/>
  <c r="C73"/>
  <c r="Q72"/>
  <c r="R72" s="1"/>
  <c r="D72"/>
  <c r="C72"/>
  <c r="Q71"/>
  <c r="R71" s="1"/>
  <c r="D71"/>
  <c r="C71"/>
  <c r="Q70"/>
  <c r="R70" s="1"/>
  <c r="D70"/>
  <c r="C70"/>
  <c r="Q69"/>
  <c r="R69" s="1"/>
  <c r="D69"/>
  <c r="C69"/>
  <c r="Q68"/>
  <c r="R68" s="1"/>
  <c r="D68"/>
  <c r="C68"/>
  <c r="Q67"/>
  <c r="R67" s="1"/>
  <c r="D67"/>
  <c r="C67"/>
  <c r="Q66"/>
  <c r="R66" s="1"/>
  <c r="D66"/>
  <c r="C66"/>
  <c r="Q65"/>
  <c r="R65" s="1"/>
  <c r="D65"/>
  <c r="C65"/>
  <c r="Q64"/>
  <c r="R64" s="1"/>
  <c r="D64"/>
  <c r="C64"/>
  <c r="Q63"/>
  <c r="R63" s="1"/>
  <c r="D63"/>
  <c r="C63"/>
  <c r="Q62"/>
  <c r="R62" s="1"/>
  <c r="D62"/>
  <c r="C62"/>
  <c r="Q61"/>
  <c r="R61" s="1"/>
  <c r="D61"/>
  <c r="C61"/>
  <c r="Q60"/>
  <c r="R60" s="1"/>
  <c r="D60"/>
  <c r="C60"/>
  <c r="Q59"/>
  <c r="R59" s="1"/>
  <c r="D59"/>
  <c r="C59"/>
  <c r="Q58"/>
  <c r="R58" s="1"/>
  <c r="D58"/>
  <c r="C58"/>
  <c r="Q57"/>
  <c r="R57" s="1"/>
  <c r="D57"/>
  <c r="C57"/>
  <c r="Q56"/>
  <c r="R56" s="1"/>
  <c r="D56"/>
  <c r="C56"/>
  <c r="Q55"/>
  <c r="R55" s="1"/>
  <c r="D55"/>
  <c r="C55"/>
  <c r="Q54"/>
  <c r="R54" s="1"/>
  <c r="D54"/>
  <c r="C54"/>
  <c r="Q53"/>
  <c r="R53" s="1"/>
  <c r="D53"/>
  <c r="C53"/>
  <c r="Q52"/>
  <c r="R52" s="1"/>
  <c r="D52"/>
  <c r="C52"/>
  <c r="Q51"/>
  <c r="R51" s="1"/>
  <c r="D51"/>
  <c r="C51"/>
  <c r="Q50"/>
  <c r="R50" s="1"/>
  <c r="D50"/>
  <c r="C50"/>
  <c r="Q49"/>
  <c r="R49" s="1"/>
  <c r="D49"/>
  <c r="C49"/>
  <c r="Q48"/>
  <c r="R48" s="1"/>
  <c r="D48"/>
  <c r="C48"/>
  <c r="Q47"/>
  <c r="R47" s="1"/>
  <c r="D47"/>
  <c r="C47"/>
  <c r="Q46"/>
  <c r="R46" s="1"/>
  <c r="D46"/>
  <c r="C46"/>
  <c r="Q45"/>
  <c r="R45" s="1"/>
  <c r="D45"/>
  <c r="C45"/>
  <c r="Q44"/>
  <c r="R44" s="1"/>
  <c r="D44"/>
  <c r="C44"/>
  <c r="Q43"/>
  <c r="R43" s="1"/>
  <c r="D43"/>
  <c r="C43"/>
  <c r="Q42"/>
  <c r="R42" s="1"/>
  <c r="D42"/>
  <c r="C42"/>
  <c r="Q41"/>
  <c r="R41" s="1"/>
  <c r="D41"/>
  <c r="C41"/>
  <c r="Q40"/>
  <c r="R40" s="1"/>
  <c r="D40"/>
  <c r="C40"/>
  <c r="Q39"/>
  <c r="R39" s="1"/>
  <c r="D39"/>
  <c r="C39"/>
  <c r="Q38"/>
  <c r="R38" s="1"/>
  <c r="D38"/>
  <c r="C38"/>
  <c r="Q37"/>
  <c r="R37" s="1"/>
  <c r="D37"/>
  <c r="C37"/>
  <c r="Q36"/>
  <c r="R36" s="1"/>
  <c r="D36"/>
  <c r="C36"/>
  <c r="Q35"/>
  <c r="R35" s="1"/>
  <c r="D35"/>
  <c r="C35"/>
  <c r="Q34"/>
  <c r="R34" s="1"/>
  <c r="D34"/>
  <c r="C34"/>
  <c r="Q33"/>
  <c r="R33" s="1"/>
  <c r="D33"/>
  <c r="C33"/>
  <c r="Q32"/>
  <c r="R32" s="1"/>
  <c r="D32"/>
  <c r="C32"/>
  <c r="Q31"/>
  <c r="R31" s="1"/>
  <c r="D31"/>
  <c r="C31"/>
  <c r="Q30"/>
  <c r="R30" s="1"/>
  <c r="D30"/>
  <c r="C30"/>
  <c r="Q29"/>
  <c r="R29" s="1"/>
  <c r="D29"/>
  <c r="C29"/>
  <c r="Q28"/>
  <c r="R28" s="1"/>
  <c r="D28"/>
  <c r="C28"/>
  <c r="Q27"/>
  <c r="R27" s="1"/>
  <c r="D27"/>
  <c r="C27"/>
  <c r="Q26"/>
  <c r="R26" s="1"/>
  <c r="D26"/>
  <c r="C26"/>
  <c r="Q25"/>
  <c r="R25" s="1"/>
  <c r="D25"/>
  <c r="C25"/>
  <c r="Q24"/>
  <c r="R24" s="1"/>
  <c r="D24"/>
  <c r="C24"/>
  <c r="Q23"/>
  <c r="R23" s="1"/>
  <c r="D23"/>
  <c r="C23"/>
  <c r="Q22"/>
  <c r="R22" s="1"/>
  <c r="D22"/>
  <c r="C22"/>
  <c r="Q21"/>
  <c r="R21" s="1"/>
  <c r="D21"/>
  <c r="C21"/>
  <c r="Q20"/>
  <c r="R20" s="1"/>
  <c r="D20"/>
  <c r="C20"/>
  <c r="Q19"/>
  <c r="R19" s="1"/>
  <c r="D19"/>
  <c r="C19"/>
  <c r="Q18"/>
  <c r="R18" s="1"/>
  <c r="D18"/>
  <c r="C18"/>
  <c r="Q17"/>
  <c r="R17" s="1"/>
  <c r="D17"/>
  <c r="C17"/>
  <c r="Q16"/>
  <c r="R16" s="1"/>
  <c r="D16"/>
  <c r="C16"/>
  <c r="Q15"/>
  <c r="R15" s="1"/>
  <c r="D15"/>
  <c r="C15"/>
  <c r="Q14"/>
  <c r="R14" s="1"/>
  <c r="D14"/>
  <c r="C14"/>
  <c r="Q13"/>
  <c r="R13" s="1"/>
  <c r="D13"/>
  <c r="C13"/>
  <c r="Q12"/>
  <c r="R12" s="1"/>
  <c r="D12"/>
  <c r="C12"/>
  <c r="Q11"/>
  <c r="R11" s="1"/>
  <c r="D11"/>
  <c r="C11"/>
  <c r="Q10"/>
  <c r="R10" s="1"/>
  <c r="D10"/>
  <c r="C10"/>
  <c r="Q9"/>
  <c r="R9" s="1"/>
  <c r="D9"/>
  <c r="C9"/>
  <c r="Q8"/>
  <c r="R8" s="1"/>
  <c r="D8"/>
  <c r="C8"/>
  <c r="Q7"/>
  <c r="R7" s="1"/>
  <c r="D7"/>
  <c r="C7"/>
  <c r="Q6"/>
  <c r="R6" s="1"/>
  <c r="D6"/>
  <c r="C6"/>
  <c r="Q5"/>
  <c r="Q587" s="1"/>
  <c r="D5"/>
  <c r="D587" s="1"/>
  <c r="C5"/>
  <c r="C587" s="1"/>
  <c r="R5" l="1"/>
  <c r="R587" s="1"/>
  <c r="E77" i="14" l="1"/>
  <c r="D77"/>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3"/>
  <c r="C77" s="1"/>
  <c r="B3" i="6"/>
  <c r="B12" s="1"/>
  <c r="B5" i="12" l="1"/>
  <c r="C55" i="11"/>
  <c r="C5" i="8" l="1"/>
  <c r="B11" i="7"/>
  <c r="D9" i="5" l="1"/>
  <c r="C9"/>
  <c r="G5"/>
  <c r="G6"/>
  <c r="G7"/>
  <c r="G8"/>
  <c r="G4"/>
  <c r="G9" l="1"/>
  <c r="D12" i="4"/>
  <c r="D9"/>
  <c r="D6"/>
  <c r="C59" i="3" l="1"/>
  <c r="C57"/>
  <c r="C52"/>
  <c r="C54"/>
  <c r="C39"/>
  <c r="C37"/>
  <c r="C35"/>
  <c r="C32"/>
  <c r="C21"/>
  <c r="C19"/>
  <c r="C11"/>
  <c r="C9"/>
  <c r="C3"/>
  <c r="C61" s="1"/>
  <c r="C25" i="1"/>
  <c r="D25"/>
  <c r="E25"/>
  <c r="F25"/>
  <c r="G25"/>
  <c r="H25"/>
  <c r="I25"/>
  <c r="J25"/>
  <c r="K25"/>
  <c r="B25"/>
  <c r="B23"/>
  <c r="B22"/>
  <c r="B21"/>
  <c r="B19"/>
  <c r="B17"/>
  <c r="B15"/>
  <c r="B12"/>
  <c r="B10"/>
  <c r="B8"/>
  <c r="B6"/>
  <c r="B4"/>
  <c r="B3"/>
</calcChain>
</file>

<file path=xl/comments1.xml><?xml version="1.0" encoding="utf-8"?>
<comments xmlns="http://schemas.openxmlformats.org/spreadsheetml/2006/main">
  <authors>
    <author>pedro.monarrez</author>
  </authors>
  <commentList>
    <comment ref="B4" author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5" author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6" author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7" author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8" author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9" author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0" author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1" author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2" author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3" author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4" author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5" author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6" author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7" author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8" author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19" author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0" author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1" author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2" author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3" author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4" author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5" author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6" author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7" author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8" author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29" author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0" author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1" author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2" author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3" author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4" author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5" author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6" author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7" author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 author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39" author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0" author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A41" author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1" author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2" author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3" author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4" author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5" author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6" author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7" author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8" author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49" author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0" author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1" author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2" author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3" author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4" author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5" author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6" author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7" author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8" author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0" author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4" author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6" author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7" author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8" author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69" authorId="0">
      <text>
        <r>
          <rPr>
            <b/>
            <sz val="12"/>
            <color indexed="81"/>
            <rFont val="Arial"/>
            <family val="2"/>
          </rPr>
          <t>Asignaciones destinadas a la adquisición de madera y sus derivados.</t>
        </r>
        <r>
          <rPr>
            <sz val="12"/>
            <color indexed="81"/>
            <rFont val="Arial"/>
            <family val="2"/>
          </rPr>
          <t xml:space="preserve">
</t>
        </r>
      </text>
    </comment>
    <comment ref="B70" authorId="0">
      <text>
        <r>
          <rPr>
            <b/>
            <sz val="12"/>
            <color indexed="81"/>
            <rFont val="Arial"/>
            <family val="2"/>
          </rPr>
          <t>Asignaciones destinadas a la adquisición de vidrio plano, templado, inastillable y otros vidrios laminados; espejos; envases y artículos de vidrio y fibra de vidrio.</t>
        </r>
      </text>
    </comment>
    <comment ref="B71" author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2" author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3" author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4" author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5" author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6" author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7" author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8" author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79" author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0" author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1" author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2" author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3" author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4" author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5" author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6" author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7" author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8" author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89" author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0" author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1" author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2" author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3" author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4" author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5" author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6" author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7" author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8" author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99" author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0" author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1" author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2" author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3" author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4" author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5" author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A106" author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6" author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7" author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8" author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09" author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0" author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1" author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2" author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3" author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4" author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5" author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6" author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7" author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8" authorId="0">
      <text>
        <r>
          <rPr>
            <b/>
            <sz val="12"/>
            <color indexed="81"/>
            <rFont val="Arial"/>
            <family val="2"/>
          </rPr>
          <t>Asignaciones destinadas a cubrir el alquiler de terrenos.</t>
        </r>
      </text>
    </comment>
    <comment ref="B119" author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0" author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1" author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2" author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3" author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4" author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5" author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6" author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7" author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8" author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29" author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0" author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1" author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2" author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3" author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4" author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5" author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6" author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7" author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8" author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39" author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0" author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1" author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2" author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3" author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4" author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5" author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6" author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7" author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8" author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49" author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0" author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1" author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2" author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3" author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4" author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5" author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6" author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7" author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8" author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59" author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0" author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1" author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2" author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3" author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4" author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5" author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6" author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7" author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8" author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0" author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1" author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3" author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4" author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5" author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6" author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7" author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8" author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79" author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0" author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1" author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2" author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3" author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4" author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5" author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6" author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7" author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8" author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89" author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0" author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A191" author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1" author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2" author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3" author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4" author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5" author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6" author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7" author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8" author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199" author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0" author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1" author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2" author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3" author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4" author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5" author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6" author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7" author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8" author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09" author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0" author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1" author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2" author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3" author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4" author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5" author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6" author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7" author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8" author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19" author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0" author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1" authorId="0">
      <text>
        <r>
          <rPr>
            <b/>
            <sz val="12"/>
            <color indexed="81"/>
            <rFont val="Arial"/>
            <family val="2"/>
          </rPr>
          <t>Asignaciones destinadas para la atención de gastos corrientes de establecimientos de enseñanza.</t>
        </r>
      </text>
    </comment>
    <comment ref="B222" author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3" author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4" authorId="0">
      <text>
        <r>
          <rPr>
            <b/>
            <sz val="12"/>
            <color indexed="81"/>
            <rFont val="Arial"/>
            <family val="2"/>
          </rPr>
          <t>Asignaciones destinadas a promover el cooperativismo.</t>
        </r>
        <r>
          <rPr>
            <sz val="12"/>
            <color indexed="81"/>
            <rFont val="Arial"/>
            <family val="2"/>
          </rPr>
          <t xml:space="preserve">
</t>
        </r>
      </text>
    </comment>
    <comment ref="B225" author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6" author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7" author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8" author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29" author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1" author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2" author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3" author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4" author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5" author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6" author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7" author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8" author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39" author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0" author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1" author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2" author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3" author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4" author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5" author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6" author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7" author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8" author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49" author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0" author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1" author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2" author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3" author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4" author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5" author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6" author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7" author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8" author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59" author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0" author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1" author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2" author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3" author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4" author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5" author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6" author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7" author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8" author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69" author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0" author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1" author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2" author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3" author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4" author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5" author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6" author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7" author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8" author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79" author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0" author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1" author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2" author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3" author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4" author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5" author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6" author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7" author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8" authorId="0">
      <text>
        <r>
          <rPr>
            <b/>
            <sz val="12"/>
            <color indexed="81"/>
            <rFont val="Arial"/>
            <family val="2"/>
          </rPr>
          <t>Asignaciones destinadas a la adquisición de ovinos y caprinos.</t>
        </r>
        <r>
          <rPr>
            <sz val="12"/>
            <color indexed="81"/>
            <rFont val="Arial"/>
            <family val="2"/>
          </rPr>
          <t xml:space="preserve">
</t>
        </r>
      </text>
    </comment>
    <comment ref="B289" author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0" author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1" author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2" author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3" author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4" author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5" author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6" author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7" author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8" author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299" author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0" author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1" author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2" author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3" author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4" author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5" author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6" authorId="0">
      <text>
        <r>
          <rPr>
            <b/>
            <sz val="12"/>
            <color indexed="81"/>
            <rFont val="Arial"/>
            <family val="2"/>
          </rPr>
          <t>Asignaciones destinadas a la adquisición de permisos informáticos e intelectuales.</t>
        </r>
        <r>
          <rPr>
            <sz val="12"/>
            <color indexed="81"/>
            <rFont val="Arial"/>
            <family val="2"/>
          </rPr>
          <t xml:space="preserve">
</t>
        </r>
      </text>
    </comment>
    <comment ref="B307" author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8" author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A309" author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09" author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0" author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1" author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2" author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3" author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4" author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5" author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7" author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8" author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19" author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0" author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1" author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3" author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4" author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6" author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7" author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8" author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29" author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0" author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A331" author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1" author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2" author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3" author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4" author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6" author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7" author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8" author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39" author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0" author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1" author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2" author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3" author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4" author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5" author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6" author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7" author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8" author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49" author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0" author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3" author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4" author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5" author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6" author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7" author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8" author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59" author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0" author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1" author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2" author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3" author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4" author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5" author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6" author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7" author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8" author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69" author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0" authorId="0">
      <text>
        <r>
          <rPr>
            <b/>
            <sz val="12"/>
            <color indexed="81"/>
            <rFont val="Arial"/>
            <family val="2"/>
          </rPr>
          <t>Asignaciones a fideicomisos de municipios con fines de política económica.</t>
        </r>
        <r>
          <rPr>
            <sz val="12"/>
            <color indexed="81"/>
            <rFont val="Arial"/>
            <family val="2"/>
          </rPr>
          <t xml:space="preserve">
</t>
        </r>
      </text>
    </comment>
    <comment ref="B371" author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2" author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3" authorId="0">
      <text>
        <r>
          <rPr>
            <b/>
            <sz val="12"/>
            <color indexed="81"/>
            <rFont val="Arial"/>
            <family val="2"/>
          </rPr>
          <t>Asignaciones destinadas a colocaciones a largo plazo en moneda nacional.</t>
        </r>
        <r>
          <rPr>
            <sz val="12"/>
            <color indexed="81"/>
            <rFont val="Arial"/>
            <family val="2"/>
          </rPr>
          <t xml:space="preserve">
</t>
        </r>
      </text>
    </comment>
    <comment ref="B374" authorId="0">
      <text>
        <r>
          <rPr>
            <b/>
            <sz val="12"/>
            <color indexed="81"/>
            <rFont val="Arial"/>
            <family val="2"/>
          </rPr>
          <t>Asignaciones destinadas a colocaciones financieras a largo plazo en moneda extranjera.</t>
        </r>
        <r>
          <rPr>
            <sz val="12"/>
            <color indexed="81"/>
            <rFont val="Arial"/>
            <family val="2"/>
          </rPr>
          <t xml:space="preserve">
</t>
        </r>
      </text>
    </comment>
    <comment ref="B375" author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6" author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7" author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A379" author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79" author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0" author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1" author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2" author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3" author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4" author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5" author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0">
      <text>
        <r>
          <rPr>
            <b/>
            <sz val="12"/>
            <color indexed="81"/>
            <rFont val="Arial"/>
            <family val="2"/>
          </rPr>
          <t xml:space="preserve">Asignaciones destinadas a cubrir los incentivos derivados de convenios de colaboración administrativa  que se celebren con otros órdenes de gobierno.
</t>
        </r>
      </text>
    </comment>
    <comment ref="B387" author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8" author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89" author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0" author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2" author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3" author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4" author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5" author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6" author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A397" author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7" author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8" author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399" author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0" author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1" author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2" author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3" author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4" author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5" author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6" author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7" author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8" author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09" author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0" author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1" author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2" author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3" author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4" author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5" author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6" author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7" author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8" author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19" author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1" author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2" author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3" author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4" author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5" author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6" author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7" author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8" author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<sst xmlns="http://schemas.openxmlformats.org/spreadsheetml/2006/main" count="3659" uniqueCount="1523">
  <si>
    <t>Programa</t>
  </si>
  <si>
    <t>Total</t>
  </si>
  <si>
    <t>Servicios Personales</t>
  </si>
  <si>
    <t>Materiales y Suministros</t>
  </si>
  <si>
    <t>Servicios Generales</t>
  </si>
  <si>
    <t>Transferencias, asignaciones, subsidios y otras ayudas</t>
  </si>
  <si>
    <t>Bienes Muebles, Inmuebles e Intangibles</t>
  </si>
  <si>
    <t>Inversión Pública</t>
  </si>
  <si>
    <t>Inversión Financiera</t>
  </si>
  <si>
    <t>Participaciones y Aportaciones</t>
  </si>
  <si>
    <t>Tlajomulco en la metrópoli</t>
  </si>
  <si>
    <t>Correspondencia social y participación ciudadana</t>
  </si>
  <si>
    <t>agenda verde</t>
  </si>
  <si>
    <t>competitividad y vocac.</t>
  </si>
  <si>
    <t>cultura y recreación</t>
  </si>
  <si>
    <t xml:space="preserve">    </t>
  </si>
  <si>
    <t>desarrollo rural, sustentabilidad ambiental</t>
  </si>
  <si>
    <t>política ambiental</t>
  </si>
  <si>
    <t>infraestructura social</t>
  </si>
  <si>
    <t>manejo responsable de las finanzas</t>
  </si>
  <si>
    <t>planeación urbana</t>
  </si>
  <si>
    <t>impulso al sector tradicional</t>
  </si>
  <si>
    <t>programas sociales</t>
  </si>
  <si>
    <t>seguridad publica</t>
  </si>
  <si>
    <t>servicios públicos</t>
  </si>
  <si>
    <t>impulso al turismo</t>
  </si>
  <si>
    <t>Totales</t>
  </si>
  <si>
    <t>Deuda Publica</t>
  </si>
  <si>
    <t>Asignación</t>
  </si>
  <si>
    <t>Instituto de Alternativas para Jóvenes</t>
  </si>
  <si>
    <t>*Instituto Municipal de las Mujeres Tlajomulquense</t>
  </si>
  <si>
    <t>DIF Municipal</t>
  </si>
  <si>
    <t>Instituto de Cultura Recreación y Deporte</t>
  </si>
  <si>
    <t>Varias</t>
  </si>
  <si>
    <t>*SIAT</t>
  </si>
  <si>
    <t>TOTAL</t>
  </si>
  <si>
    <t>Partida</t>
  </si>
  <si>
    <t>Destinatario</t>
  </si>
  <si>
    <t>SUBSIDIOS Y SUBVENCIONES</t>
  </si>
  <si>
    <t>OTROS SUBSIDIOS</t>
  </si>
  <si>
    <t>BECAS Y POTRAS AYUDAS PARA PROGRAMAS DE CAPACITACION</t>
  </si>
  <si>
    <t>SUBSIDIOS A LA PRESTACION DE SERVICIOS PUBLICOS</t>
  </si>
  <si>
    <t>AYUDA SOCIALLES A PERSONAS</t>
  </si>
  <si>
    <t>AYUDAS SOCIALES A INSTITUCIONES SIN FINES DE LUCRO</t>
  </si>
  <si>
    <t>VARIAS</t>
  </si>
  <si>
    <t>DESCUENTOS AL PREDIAL</t>
  </si>
  <si>
    <t>SUBSIDIOS A LA INVERSION</t>
  </si>
  <si>
    <t>SUBSIDIOS A LA PRODUCCION</t>
  </si>
  <si>
    <t>DESCUENTO EN AGUA</t>
  </si>
  <si>
    <t>TRANSFERENCIAS OTORGADAS A ORGANISMOS ENTIDADES PARAESTATALES NO EMPRESARIALES Y NO FINANCIERAS</t>
  </si>
  <si>
    <t>AYUDAS SOCIALES A INSTITUCIONES DE ENSEÑANZA</t>
  </si>
  <si>
    <t>AYUDAS POR DESASTRES NATURALES Y OTROS SINIESTROS</t>
  </si>
  <si>
    <t>TRANSFERENCIAS A FIDEICOMISOS DE ENTIDADES FEDERATIVAS Y MUNICIPIOS</t>
  </si>
  <si>
    <t>PROYECTO 2 Instituto Municipal de las Mujeres Tlajomulquense</t>
  </si>
  <si>
    <t>PROYECTO 3 Instituto de Alternativas para los Jovenes</t>
  </si>
  <si>
    <t>PROYECTO 104 Institito de Cultura Recreacion y Deporte</t>
  </si>
  <si>
    <t>PROYECTO 107 Aportacion Municipal DIF</t>
  </si>
  <si>
    <t>PROYECTO 142 Operación Estrategica SIAT</t>
  </si>
  <si>
    <t>PROYECTO 12 Habitat 2013</t>
  </si>
  <si>
    <t>PROYECTO 15 Rescatesa Espacios Publicos 2013</t>
  </si>
  <si>
    <t>PROYECTO 55 Centro de empleo Capacitacion emprenturismo</t>
  </si>
  <si>
    <t>PROYECTO 76 Saldos en Obras Pagadas</t>
  </si>
  <si>
    <t>PROYECTO 162 Habitat 2012</t>
  </si>
  <si>
    <t>PROYECTO 163 Rescates a Espacios Publicos 2012</t>
  </si>
  <si>
    <t>PROYECTO 203 ABC Programa de Alfabetizacion</t>
  </si>
  <si>
    <t>PROYECTO 20 Aportacion al Fondo Metropolitano</t>
  </si>
  <si>
    <t>PROYECTO 21 Planeacion Institucional Tlajomulco</t>
  </si>
  <si>
    <t>PROYECTO 44 Actividades Recursos Humanos</t>
  </si>
  <si>
    <t>PROYECTO 51 Turismo</t>
  </si>
  <si>
    <t>PROYECTO 117 Servicios Generales y Subv a la Educacion Publica</t>
  </si>
  <si>
    <t>PROYECTO 119 Uniformes Escolares</t>
  </si>
  <si>
    <t>PROYECTO 120 Utiles Escolares</t>
  </si>
  <si>
    <t>PROYECTO 121 Vivienda Digna</t>
  </si>
  <si>
    <t>PROYECTO 122 Apoyo Adultos Mayores</t>
  </si>
  <si>
    <t>PROYECTO 124 Apoyo a Jefas de Familia</t>
  </si>
  <si>
    <t>PROYECTO 165 Apoyo a Grupos Indigenas</t>
  </si>
  <si>
    <t>PROYECTO 37  Descuento al Predial</t>
  </si>
  <si>
    <t>PROYECTO 54 Fomento Empresarial y Proyectos</t>
  </si>
  <si>
    <t>PROYECTO 56 Programa de Adquisicion de Semovientes</t>
  </si>
  <si>
    <t>PROYECTO 57 Apoyo a Pescadores</t>
  </si>
  <si>
    <t>PROYECTO 58 Apoyo a Lecheros</t>
  </si>
  <si>
    <t>PROYECTO 59 Apoyo Agricultores</t>
  </si>
  <si>
    <t>PROYECTO 60 Asistencia a Productores Apicolas</t>
  </si>
  <si>
    <t>PROYECTO 63 Construccion y Reha  de Baños Garrapatidas</t>
  </si>
  <si>
    <t>PROYECTO 65 Desarrollo Agricola</t>
  </si>
  <si>
    <t>PROYECTO 69 Indemnizacion de Semovientes</t>
  </si>
  <si>
    <t>PROYECTO 80 Rehabilitacion y conservacion de suelos</t>
  </si>
  <si>
    <t>PROYECTO 82 Reubicacion Capacitacion Tecnificacion de ladrillos</t>
  </si>
  <si>
    <t>PROYECTO 209 Control Biologico</t>
  </si>
  <si>
    <t>PROYECTO 210 Tecnificacion de Praderas y Corrales</t>
  </si>
  <si>
    <t>PROYECTO 71 Descuento en Agua</t>
  </si>
  <si>
    <t>PROYECTO 118 Servicios Generales y Subv a Maestros</t>
  </si>
  <si>
    <t>PROYECTO 137 Proteccion Civil y Bomberos</t>
  </si>
  <si>
    <t>PROYECTO Aportacion Fidecomiso Turismo</t>
  </si>
  <si>
    <t>Mujeres del Municipio</t>
  </si>
  <si>
    <t>Jovenes del Municipio</t>
  </si>
  <si>
    <t>Comunidad en General</t>
  </si>
  <si>
    <t>Emprendedores del Municipio</t>
  </si>
  <si>
    <t>Apoyo a la comunidad Analfabeta</t>
  </si>
  <si>
    <t>Fondo Metropolitano</t>
  </si>
  <si>
    <t>Escuelas del Municipio</t>
  </si>
  <si>
    <t>Niños que estudian en el sistema Basico</t>
  </si>
  <si>
    <t>Apoyo a los Aduntos Mayores</t>
  </si>
  <si>
    <t>Apoyo a las Jefas de Familia</t>
  </si>
  <si>
    <t>Apoyo a Grupos de Indigenas</t>
  </si>
  <si>
    <t>Personas de la Tercera edad, Personas con Discapacidad Etc.</t>
  </si>
  <si>
    <t>Microempresarios del Municipio</t>
  </si>
  <si>
    <t>Productores del Muncipio</t>
  </si>
  <si>
    <t>Ladrilleroas del Municipio</t>
  </si>
  <si>
    <t>Apoyo a Maestros</t>
  </si>
  <si>
    <t>Apoyo a Escuelas del Municipio</t>
  </si>
  <si>
    <t>Contingencias a la Poblacion</t>
  </si>
  <si>
    <t>Fidecomiso al Turismo</t>
  </si>
  <si>
    <t>Coparmex (Mariachi y Charrreria)</t>
  </si>
  <si>
    <t>SIAT</t>
  </si>
  <si>
    <t>Acciones para Fortalecer el Tejido Social e incentivas las capacidades productivas</t>
  </si>
  <si>
    <t>Saldos Ejercidos 2013 (Varios)</t>
  </si>
  <si>
    <t>Varios</t>
  </si>
  <si>
    <t>Incentivos a Trabajadores</t>
  </si>
  <si>
    <t>Premios a la Cultura y las Artes</t>
  </si>
  <si>
    <t>Mejoramiento a la Vivienda</t>
  </si>
  <si>
    <t>Ayudas Sociales sin Fines de lucro</t>
  </si>
  <si>
    <t>Concepto</t>
  </si>
  <si>
    <t>Presupuesto de Egresos Total</t>
  </si>
  <si>
    <t>$</t>
  </si>
  <si>
    <t>Gasto En Seguridad Pública Total</t>
  </si>
  <si>
    <t xml:space="preserve">Gasto con Recursos Federales </t>
  </si>
  <si>
    <t>Policías con Recursos Federales</t>
  </si>
  <si>
    <t>Resto del Gasto Federal en Seguridad</t>
  </si>
  <si>
    <t>Gasto con Recursos Estatales</t>
  </si>
  <si>
    <t>Policías con Recursos Estatales</t>
  </si>
  <si>
    <t xml:space="preserve">Resto del Gasto Estatal en Seguridad </t>
  </si>
  <si>
    <t>Gasto con Recursos Municipales</t>
  </si>
  <si>
    <t>Policías con Recursos Municipales</t>
  </si>
  <si>
    <t>Resto del Gasto Municipal en Seguridad</t>
  </si>
  <si>
    <t>Gasto con Aportaciones de Terceros</t>
  </si>
  <si>
    <t>Presupuesto 2014</t>
  </si>
  <si>
    <t>Institución Bancaria</t>
  </si>
  <si>
    <t>número de crédito</t>
  </si>
  <si>
    <t>Capital</t>
  </si>
  <si>
    <t>Interés</t>
  </si>
  <si>
    <t>Tasa de interés</t>
  </si>
  <si>
    <t>(contratación)</t>
  </si>
  <si>
    <t>Plazo de Contratación</t>
  </si>
  <si>
    <t>BANOBRAS</t>
  </si>
  <si>
    <t>DEUDA FAIS</t>
  </si>
  <si>
    <t>SERVICIO FAM</t>
  </si>
  <si>
    <t>Credito 2010 250 MDP (8910)</t>
  </si>
  <si>
    <t>CREDI (7274) Y TRACTOR</t>
  </si>
  <si>
    <t>CRED 112 MDP FORTAMUM (8139)</t>
  </si>
  <si>
    <t>GOBIERNO DEL ESTADO</t>
  </si>
  <si>
    <t>180 Meses</t>
  </si>
  <si>
    <t>TIIE + 1.60 %</t>
  </si>
  <si>
    <t>72 Meses</t>
  </si>
  <si>
    <t>TIIE + 1.82 %</t>
  </si>
  <si>
    <t>96 Meses</t>
  </si>
  <si>
    <t>TIIE + 0.61 %</t>
  </si>
  <si>
    <t>28 Meses</t>
  </si>
  <si>
    <t>.5408 % Fija</t>
  </si>
  <si>
    <t>Participaciones</t>
  </si>
  <si>
    <t>Monto</t>
  </si>
  <si>
    <t>Fondo General de Participaciones</t>
  </si>
  <si>
    <t>Fondo de Fomento Municipal</t>
  </si>
  <si>
    <t>Impuesto Especial sobre Producción y Servicios</t>
  </si>
  <si>
    <t>Fondo de Fiscalización</t>
  </si>
  <si>
    <t>Fondo de Compensación</t>
  </si>
  <si>
    <t>Fondo de Extracción de Hidrocarburos</t>
  </si>
  <si>
    <t>Fondo de Compensación del Impuesto sobre Automóviles Nuevos</t>
  </si>
  <si>
    <t>El 0.136 por ciento de la RFP</t>
  </si>
  <si>
    <t>el 3.17 por ciento del 0.0143 por ciento del derecho ordinario sobre hidrocarburos.</t>
  </si>
  <si>
    <t>TIIE + Vigente Mensual</t>
  </si>
  <si>
    <t>44 Meses</t>
  </si>
  <si>
    <t>N/A</t>
  </si>
  <si>
    <t>Asignación presupuestal</t>
  </si>
  <si>
    <t>Fondo de Aportaciones para la Educación Básica y Normal.</t>
  </si>
  <si>
    <t>Fondo de Aportaciones para los Servicios de Salud.</t>
  </si>
  <si>
    <t>Fondo de Aportaciones para la Infraestructura Social Municipal.</t>
  </si>
  <si>
    <t>Fondo de Aportaciones para el Fortalecimiento de los Municipios y de las Demarcaciones.</t>
  </si>
  <si>
    <t>Fondo de Aportaciones Múltiples.</t>
  </si>
  <si>
    <t>Fondo de Aportaciones para la Educación Tecnológica y de Adultos.</t>
  </si>
  <si>
    <t>Fondo de Aportaciones para la Seguridad Pública de los Estados y del Distrito Federal.</t>
  </si>
  <si>
    <t>Fondo de Aportaciones para el Fortalecimiento de las Entidades Federativas.</t>
  </si>
  <si>
    <t>Fondo</t>
  </si>
  <si>
    <t>Programa o Destino Estimado</t>
  </si>
  <si>
    <t>Fondo de Aportaciones para la Infraestructura Social.</t>
  </si>
  <si>
    <t>Programa de Desarrollo Social y Humano</t>
  </si>
  <si>
    <t>Fondo de Aportaciones para el Fortalecimiento de los Municipios y de las Demarcaciones Territoriales del Distrito Federal.</t>
  </si>
  <si>
    <t>Cumple con las obligaciones financieras, Servicios complementarios a la vigilancia, Preveenvion al delito, Alumbrado Publico, Recoleccion de Basura, Provicion emergente de Agua Potable, Mantenimiento en sistemas de drenaje.</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</si>
  <si>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</si>
  <si>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</si>
  <si>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</si>
  <si>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</si>
  <si>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</si>
  <si>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</si>
  <si>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</si>
  <si>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</si>
  <si>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</si>
  <si>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</si>
  <si>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</si>
  <si>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</si>
  <si>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</si>
  <si>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</si>
  <si>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</si>
  <si>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</si>
  <si>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</si>
  <si>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</si>
  <si>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</si>
  <si>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</si>
  <si>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</si>
  <si>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</si>
  <si>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</si>
  <si>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</si>
  <si>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</si>
  <si>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</si>
  <si>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</si>
  <si>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</si>
  <si>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</si>
  <si>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</si>
  <si>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</si>
  <si>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</si>
  <si>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</si>
  <si>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</si>
  <si>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</si>
  <si>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</si>
  <si>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</si>
  <si>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</si>
  <si>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</si>
  <si>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</si>
  <si>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</si>
  <si>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</si>
  <si>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</si>
  <si>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</si>
  <si>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</si>
  <si>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</si>
  <si>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</si>
  <si>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</si>
  <si>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</si>
  <si>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</si>
  <si>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</si>
  <si>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</si>
  <si>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</si>
  <si>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</si>
  <si>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</si>
  <si>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</si>
  <si>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</si>
  <si>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</si>
  <si>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</si>
  <si>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</si>
  <si>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</si>
  <si>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</si>
  <si>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</si>
  <si>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</si>
  <si>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</si>
  <si>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</si>
  <si>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</si>
  <si>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</si>
  <si>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</si>
  <si>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</si>
  <si>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</si>
  <si>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</si>
  <si>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</si>
  <si>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</si>
  <si>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</si>
  <si>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</si>
  <si>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</si>
  <si>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</si>
  <si>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</si>
  <si>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</si>
  <si>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</si>
  <si>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</si>
  <si>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</si>
  <si>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</si>
  <si>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</si>
  <si>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</si>
  <si>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</si>
  <si>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</si>
  <si>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</si>
  <si>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</si>
  <si>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</si>
  <si>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</si>
  <si>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</si>
  <si>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</si>
  <si>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</si>
  <si>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</si>
  <si>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</si>
  <si>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</si>
  <si>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</si>
  <si>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</si>
  <si>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</si>
  <si>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</si>
  <si>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</si>
  <si>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</si>
  <si>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</si>
  <si>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</si>
  <si>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</si>
  <si>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</si>
  <si>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</si>
  <si>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</si>
  <si>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</si>
  <si>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</si>
  <si>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</si>
  <si>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</si>
  <si>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</si>
  <si>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</si>
  <si>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</si>
  <si>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</si>
  <si>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</si>
  <si>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</si>
  <si>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</si>
  <si>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</si>
  <si>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</si>
  <si>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</si>
  <si>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</si>
  <si>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</si>
  <si>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</si>
  <si>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</si>
  <si>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</si>
  <si>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</si>
  <si>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</si>
  <si>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</si>
  <si>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</si>
  <si>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</si>
  <si>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</si>
  <si>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</si>
  <si>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</si>
  <si>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</si>
  <si>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</si>
  <si>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</si>
  <si>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</si>
  <si>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</si>
  <si>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</si>
  <si>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</si>
  <si>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</si>
  <si>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</si>
  <si>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</si>
  <si>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</si>
  <si>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</si>
  <si>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</si>
  <si>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</si>
  <si>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</si>
  <si>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</si>
  <si>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</si>
  <si>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</si>
  <si>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</si>
  <si>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</si>
  <si>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</si>
  <si>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</si>
  <si>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</si>
  <si>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</si>
  <si>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</si>
  <si>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</si>
  <si>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</si>
  <si>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</si>
  <si>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</si>
  <si>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</si>
  <si>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</si>
  <si>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</si>
  <si>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</si>
  <si>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</si>
  <si>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</si>
  <si>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</si>
  <si>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</si>
  <si>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</si>
  <si>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</si>
  <si>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</si>
  <si>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</si>
  <si>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</si>
  <si>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</si>
  <si>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</si>
  <si>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</si>
  <si>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</si>
  <si>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</si>
  <si>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</si>
  <si>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</si>
  <si>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</si>
  <si>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</si>
  <si>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</si>
  <si>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</si>
  <si>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</si>
  <si>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</si>
  <si>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</si>
  <si>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</si>
  <si>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</si>
  <si>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</si>
  <si>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</si>
  <si>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</si>
  <si>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</si>
  <si>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</si>
  <si>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</si>
  <si>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</si>
  <si>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</si>
  <si>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</si>
  <si>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</si>
  <si>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</si>
  <si>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</si>
  <si>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</si>
  <si>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</si>
  <si>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</si>
  <si>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</si>
  <si>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</si>
  <si>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</si>
  <si>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</si>
  <si>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</si>
  <si>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</si>
  <si>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</si>
  <si>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</si>
  <si>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</si>
  <si>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</si>
  <si>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</si>
  <si>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</si>
  <si>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</si>
  <si>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</si>
  <si>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</si>
  <si>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</si>
  <si>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</si>
  <si>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</si>
  <si>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</si>
  <si>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</si>
  <si>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</si>
  <si>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</si>
  <si>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</si>
  <si>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</si>
  <si>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</si>
  <si>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</si>
  <si>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</si>
  <si>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</si>
  <si>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</si>
  <si>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</si>
  <si>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</si>
  <si>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</si>
  <si>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</si>
  <si>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</si>
  <si>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</si>
  <si>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</si>
  <si>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</si>
  <si>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</si>
  <si>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</si>
  <si>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</si>
  <si>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</si>
  <si>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</si>
  <si>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</si>
  <si>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</si>
  <si>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</si>
  <si>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</si>
  <si>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</si>
  <si>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</si>
  <si>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</si>
  <si>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</si>
  <si>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</si>
  <si>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</si>
  <si>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</si>
  <si>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</si>
  <si>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</si>
  <si>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</si>
  <si>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</si>
  <si>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</si>
  <si>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</si>
  <si>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</si>
  <si>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</si>
  <si>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</si>
  <si>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</si>
  <si>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</si>
  <si>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</si>
  <si>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</si>
  <si>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</si>
  <si>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</si>
  <si>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</si>
  <si>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</si>
  <si>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</si>
  <si>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</si>
  <si>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</si>
  <si>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</si>
  <si>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</si>
  <si>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</si>
  <si>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</si>
  <si>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</si>
  <si>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</si>
  <si>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</si>
  <si>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</si>
  <si>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</si>
  <si>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</si>
  <si>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</si>
  <si>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</si>
  <si>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</si>
  <si>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</si>
  <si>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</si>
  <si>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</si>
  <si>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</si>
  <si>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</si>
  <si>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</si>
  <si>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</si>
  <si>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</si>
  <si>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</si>
  <si>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</si>
  <si>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</si>
  <si>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</si>
  <si>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</si>
  <si>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</si>
  <si>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</si>
  <si>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</si>
  <si>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</si>
  <si>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</si>
  <si>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</si>
  <si>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</si>
  <si>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</si>
  <si>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</si>
  <si>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</si>
  <si>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</si>
  <si>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</si>
  <si>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</si>
  <si>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</si>
  <si>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</si>
  <si>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</si>
  <si>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</si>
  <si>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</si>
  <si>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</si>
  <si>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</si>
  <si>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</si>
  <si>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</si>
  <si>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</si>
  <si>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</si>
  <si>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</si>
  <si>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</si>
  <si>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</si>
  <si>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</si>
  <si>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</si>
  <si>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</si>
  <si>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</si>
  <si>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</si>
  <si>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</si>
  <si>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</si>
  <si>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</si>
  <si>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</si>
  <si>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</si>
  <si>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</si>
  <si>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</si>
  <si>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</si>
  <si>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</si>
  <si>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</si>
  <si>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</si>
  <si>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</si>
  <si>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</si>
  <si>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</si>
  <si>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</si>
  <si>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</si>
  <si>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</si>
  <si>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</si>
  <si>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</si>
  <si>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</si>
  <si>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</si>
  <si>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</si>
  <si>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</si>
  <si>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</si>
  <si>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</si>
  <si>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</si>
  <si>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</si>
  <si>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</si>
  <si>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</si>
  <si>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</si>
  <si>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</si>
  <si>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</si>
  <si>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</si>
  <si>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</si>
  <si>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</si>
  <si>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</si>
  <si>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</si>
  <si>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</si>
  <si>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</si>
  <si>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</si>
  <si>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</si>
  <si>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</si>
  <si>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</si>
  <si>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</si>
  <si>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</si>
  <si>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</si>
  <si>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</si>
  <si>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</si>
  <si>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</si>
  <si>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</si>
  <si>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</si>
  <si>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</si>
  <si>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</si>
  <si>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</si>
  <si>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</si>
  <si>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</si>
  <si>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</si>
  <si>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</si>
  <si>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</si>
  <si>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</si>
  <si>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</si>
  <si>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</si>
  <si>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</si>
  <si>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</si>
  <si>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</si>
  <si>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</si>
  <si>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</si>
  <si>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</si>
  <si>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</si>
  <si>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</si>
  <si>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</si>
  <si>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</si>
  <si>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</si>
  <si>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</si>
  <si>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</si>
  <si>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</si>
  <si>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</si>
  <si>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</si>
  <si>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</si>
  <si>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CAPITULO</t>
  </si>
  <si>
    <t>Denominacion</t>
  </si>
  <si>
    <t>Partida Generica</t>
  </si>
  <si>
    <t>BIENES MUEBLES, INMUEBLES E INTANGIBLES</t>
  </si>
  <si>
    <t>Nivel o Dígito</t>
  </si>
  <si>
    <t>Ramos generales</t>
  </si>
  <si>
    <t>Asignación Presupuestal</t>
  </si>
  <si>
    <t>Gobierno Municipal</t>
  </si>
  <si>
    <t>3.0.0.0.0.</t>
  </si>
  <si>
    <t>3.1.1.0.0.</t>
  </si>
  <si>
    <t>3.1.1.1.0.</t>
  </si>
  <si>
    <t>3.1.1.1.1.</t>
  </si>
  <si>
    <t>3.1.1.2.0.</t>
  </si>
  <si>
    <t>SECTOR PUBLICO MUNICIPAL</t>
  </si>
  <si>
    <t>GOBIERNO GENERAL MUNICIPAL</t>
  </si>
  <si>
    <t>Órgano Ejecutivo Municipal (Ayuntamiento)</t>
  </si>
  <si>
    <t xml:space="preserve"> 110 SALA DE REGIDORES</t>
  </si>
  <si>
    <t xml:space="preserve"> 210 DESPACHO DE PRESIDENCIA</t>
  </si>
  <si>
    <t xml:space="preserve"> 220 SECRETARÍA PARTICULAR</t>
  </si>
  <si>
    <t xml:space="preserve"> 230 DIRECCIÓN DE COMUNICACIÓN SOCIAL</t>
  </si>
  <si>
    <t xml:space="preserve"> 310 DESPACHO DE SINDICATURA</t>
  </si>
  <si>
    <t xml:space="preserve"> 410 DESPACHO DE OFICIALIA MAYOR DE PADRÓN Y LICENCIAS</t>
  </si>
  <si>
    <t xml:space="preserve"> 510 DESPACHO DE CONTRALORIA</t>
  </si>
  <si>
    <t xml:space="preserve"> 610 DESPACHO SECRETARIA GENERAL</t>
  </si>
  <si>
    <t xml:space="preserve"> 710 DESPACHO DE TESORERIA</t>
  </si>
  <si>
    <t xml:space="preserve"> 720 DIRECCION DE FINANZAS</t>
  </si>
  <si>
    <t xml:space="preserve"> 730 DIRECCION DE INGRESOS</t>
  </si>
  <si>
    <t xml:space="preserve"> 750 DIRECCION DE PATRIMONIO</t>
  </si>
  <si>
    <t xml:space="preserve"> 810 DESPACHO DE LA OFICIALIA MAYOR ADMINISTRATIVA</t>
  </si>
  <si>
    <t xml:space="preserve"> 820 DIRECCION DE RECURSOS HUMANOS</t>
  </si>
  <si>
    <t xml:space="preserve"> 840 DIRECCION DE ADQUISICIONES</t>
  </si>
  <si>
    <t xml:space="preserve"> 850 DIRECCION DE ADMINISTRACIÓN</t>
  </si>
  <si>
    <t xml:space="preserve"> 851 JEFATURA DE TALLER MUNICIPAL</t>
  </si>
  <si>
    <t xml:space="preserve"> 852 JEFATURA DE MANTENIMIENTO INTERNO</t>
  </si>
  <si>
    <t xml:space="preserve"> 860 DIRECCIÓN DE TECNOLOGIAS DE LA INFORMACIÓN</t>
  </si>
  <si>
    <t xml:space="preserve"> 910 DIRECCION GENERAL DE TRANSPARENCIA</t>
  </si>
  <si>
    <t xml:space="preserve"> 1010 DESPACHO DE COORDINACIÓN DE PROYECTOS ESTRATÉGICOS</t>
  </si>
  <si>
    <t xml:space="preserve"> 1020 DIRECCIÓN GENERAL DE ORDENAMIENTO TERRITORIAL</t>
  </si>
  <si>
    <t xml:space="preserve"> 1030 DIRECCIÓN MEDIO AMBIENTE Y ECOLOGIA</t>
  </si>
  <si>
    <t xml:space="preserve"> 1040 DIRECCIÓN DE FOMENTO Y PROMOCIÓN EMPRESARIAL</t>
  </si>
  <si>
    <t xml:space="preserve"> 1041 DIRECCIÓN DE TURISMO</t>
  </si>
  <si>
    <t xml:space="preserve"> 1050 DIRECCIÓN DE PROYECTOS</t>
  </si>
  <si>
    <t xml:space="preserve"> 1060 DIRECCIÓN DE DESARROLLO RURAL</t>
  </si>
  <si>
    <t xml:space="preserve"> 1061 DIRECCIÓN DE DESARROLLO AGRICOLA</t>
  </si>
  <si>
    <t xml:space="preserve"> 1062 DIRECCIÓN DE DESARROLLO PECUARIO</t>
  </si>
  <si>
    <t xml:space="preserve"> 1063 RASTRO MUNICIPAL</t>
  </si>
  <si>
    <t xml:space="preserve"> 1064 JEFATURA DE PESCA</t>
  </si>
  <si>
    <t xml:space="preserve"> 1110 DESPACHO DE COORDINACIÓN DE DESARROLLO SOCIAL</t>
  </si>
  <si>
    <t xml:space="preserve"> 1130 DIRECCIÓN DE DESARROLLO SOCIAL</t>
  </si>
  <si>
    <t xml:space="preserve"> 1131 DIR. DE PROGRAMAS SOCIALES FEDERALES Y ESTATALES</t>
  </si>
  <si>
    <t xml:space="preserve"> 1133 DIRECCIÓN DE EDUCACIÓN</t>
  </si>
  <si>
    <t xml:space="preserve"> 1134 CE MUJER</t>
  </si>
  <si>
    <t xml:space="preserve"> 1135 DIRECCIÓN DE VIVIENDA Y COMUNIDAD DIGNA</t>
  </si>
  <si>
    <t xml:space="preserve"> 1210 DIRECCIÓN GRAL OBRAS PUBLICAS</t>
  </si>
  <si>
    <t xml:space="preserve"> 1310 DIR PROTECCIÓN CIVIL</t>
  </si>
  <si>
    <t xml:space="preserve"> 1410 DIRECCIÓN GENERAL DE SEGURIDAD PUBLICA</t>
  </si>
  <si>
    <t xml:space="preserve"> 1510 DESPACHO DE COORDINACIÓN DE SERVICIOS PÚBLICOS</t>
  </si>
  <si>
    <t xml:space="preserve"> 1530 DIRECCIÓN GENERAL DE AGUA POTABLE Y ALCANTARILLADO</t>
  </si>
  <si>
    <t xml:space="preserve"> 1540 DEFENSORÍA DE ESPACIOS PÚBLICOS</t>
  </si>
  <si>
    <t xml:space="preserve"> 1550 DIR GENERAL SERVICIOS PÚBLICOS</t>
  </si>
  <si>
    <t xml:space="preserve"> 1551 DIRECCIÓN DE ALUMBRADO PÚBLICO</t>
  </si>
  <si>
    <t xml:space="preserve"> 1552 DIRECCIÓN DE ASEO PÚBLICO</t>
  </si>
  <si>
    <t xml:space="preserve"> 1560 UNIDAD DE ACOPIO Y SALUD ANIMAL</t>
  </si>
  <si>
    <t>Partida/Administracion Desentralizada</t>
  </si>
  <si>
    <t>Proyecto</t>
  </si>
  <si>
    <t>Municipal</t>
  </si>
  <si>
    <t>Estatal</t>
  </si>
  <si>
    <t>Federal</t>
  </si>
  <si>
    <t>Infraestructura Administartiva</t>
  </si>
  <si>
    <t xml:space="preserve">Nota:Informacion Publicada 28/01/2014 Periodico Oficial </t>
  </si>
  <si>
    <t>Nota: * Se encuentran en el proceso de Transferencia Financiera</t>
  </si>
  <si>
    <t>U.P</t>
  </si>
  <si>
    <t>Descripción</t>
  </si>
  <si>
    <t>No. de Plazas</t>
  </si>
  <si>
    <t>Confianza</t>
  </si>
  <si>
    <t>Base</t>
  </si>
  <si>
    <t>honorarios</t>
  </si>
  <si>
    <t>Puesto</t>
  </si>
  <si>
    <t>Sueldo Base</t>
  </si>
  <si>
    <t>Abogado</t>
  </si>
  <si>
    <t>Almacenista</t>
  </si>
  <si>
    <t>Analista</t>
  </si>
  <si>
    <t>Auxiliar Administrativo</t>
  </si>
  <si>
    <t>Contralor</t>
  </si>
  <si>
    <t>Coordinador</t>
  </si>
  <si>
    <t>Director</t>
  </si>
  <si>
    <t>Electricista</t>
  </si>
  <si>
    <t>Jefe de Departamento</t>
  </si>
  <si>
    <t>Secretaria</t>
  </si>
  <si>
    <t>Secretario Particular</t>
  </si>
  <si>
    <t>Secretario Privado</t>
  </si>
  <si>
    <t>Subdirector</t>
  </si>
  <si>
    <t>Supervisor</t>
  </si>
  <si>
    <t>Topógrafo</t>
  </si>
  <si>
    <t>Velador</t>
  </si>
  <si>
    <t>CE MUJER</t>
  </si>
  <si>
    <t>CONTRALORIA</t>
  </si>
  <si>
    <t>COORDINACION DE ASESORES</t>
  </si>
  <si>
    <t>COORDINACION DE DESARROLLO SOCIAL</t>
  </si>
  <si>
    <t>COORDINACIÓN DE JUZGADOS MUNICIPALES</t>
  </si>
  <si>
    <t>COORDINACION DE PRESIDENCIA</t>
  </si>
  <si>
    <t>COORDINACION DE PROYECTOS ESTRATEGICOS</t>
  </si>
  <si>
    <t>COORDINACION DE SERVICIOS PUBLICOS</t>
  </si>
  <si>
    <t>DIRECCION ADMINISTRATIVA</t>
  </si>
  <si>
    <t>DIRECCION DE ACTAS, ACUERDOS Y SEGUIMIENTO</t>
  </si>
  <si>
    <t>DIRECCION DE ADQUISICIONES</t>
  </si>
  <si>
    <t>DIRECCION DE ALUMBRADO PUBLICO</t>
  </si>
  <si>
    <t>DIRECCION DE ASEO PUBLICO</t>
  </si>
  <si>
    <t>DIRECCION DE CAMINOS SACA COSECHAS</t>
  </si>
  <si>
    <t>DIRECCION DE CATASTRO</t>
  </si>
  <si>
    <t>DIRECCION DE CEMENTERIOS</t>
  </si>
  <si>
    <t>DIRECCION DE COMUNICACIÓN SOCIAL</t>
  </si>
  <si>
    <t>DIRECCION DE CONTABILIDAD</t>
  </si>
  <si>
    <t>DIRECCION DE DESARROLLO AGRICOLA</t>
  </si>
  <si>
    <t>DIRECCION DE DESARROLLO PECUARIO</t>
  </si>
  <si>
    <t>DIRECCION DE DESARROLLO RURAL</t>
  </si>
  <si>
    <t>DIRECCION DE EDUCACION</t>
  </si>
  <si>
    <t>DIRECCION DE FINANZAS</t>
  </si>
  <si>
    <t>DIRECCION DE FOMENTO Y PROMOCION EMPRESARIAL</t>
  </si>
  <si>
    <t>DIRECCION DE INGRESOS</t>
  </si>
  <si>
    <t>DIRECCION DE INSPECCION DE REGLAMENTOS</t>
  </si>
  <si>
    <t>DIRECCION DE INTEGRACION Y DICTAMINACION</t>
  </si>
  <si>
    <t>DIRECCION DE MEDIO AMBIENTE Y ECOLOGIA</t>
  </si>
  <si>
    <t>DIRECCION DE PATRIMONIO</t>
  </si>
  <si>
    <t>DIRECCION DE PROTECCION CIVIL Y BOMBEROS</t>
  </si>
  <si>
    <t>DIRECCION DE PROYECTOS</t>
  </si>
  <si>
    <t>DIRECCION DE RASTROS</t>
  </si>
  <si>
    <t>DIRECCION DE RECURSOS HUMANOS</t>
  </si>
  <si>
    <t>DIRECCION DE TECNOLOGIAS DE LA INFORMACION</t>
  </si>
  <si>
    <t>DIRECCION DE TURISMO</t>
  </si>
  <si>
    <t>DIRECCION DE VIVIENDA Y COMUNIDAD DIGNA</t>
  </si>
  <si>
    <t>DIRECCION DEL REGISTRO CIVIL</t>
  </si>
  <si>
    <t>DIRECCION GENERAL DE AGUA POTABLE Y ALCANTARILLADO</t>
  </si>
  <si>
    <t>DIRECCION GENERAL DE ATENCION CIUDADANA</t>
  </si>
  <si>
    <t>DIRECCION GENERAL DE DEFENSORIA DE ESPACIOS PUBLICOS</t>
  </si>
  <si>
    <t>DIRECCION GENERAL DE DESARROLLO SOCIAL</t>
  </si>
  <si>
    <t>DIRECCION GENERAL DE OBRAS PUBLICAS</t>
  </si>
  <si>
    <t>DIRECCION GENERAL DE ORDENAMIENTO TERRITORIAL</t>
  </si>
  <si>
    <t>DIRECCION GENERAL DE PROCESOS CIUDADANOS</t>
  </si>
  <si>
    <t>DIRECCION GENERAL DE SEGURIDAD PUBLICA</t>
  </si>
  <si>
    <t>DIRECCION GENERAL DE SERVICIOS MEDICOS</t>
  </si>
  <si>
    <t>DIRECCION GENERAL DE SERVICIOS PUBLICOS</t>
  </si>
  <si>
    <t>DIRECCION GENERAL DE TRANSPARENCIA</t>
  </si>
  <si>
    <t>DIRECCION JURIDICA</t>
  </si>
  <si>
    <t>DIRECCION PROYECTO CAJITITLAN</t>
  </si>
  <si>
    <t>JEFATURA DE ARCHIVO MUNICIPAL</t>
  </si>
  <si>
    <t>JEFATURA DE ASUNTOS INTERNOS DE C.M.H.J.</t>
  </si>
  <si>
    <t>JEFATURA DE COORD. DE DELEGACIONES Y AGENCIAS</t>
  </si>
  <si>
    <t>JEFATURA DE LOGISTICA</t>
  </si>
  <si>
    <t>JEFATURA DE MANTENIMIENTO INTERNO</t>
  </si>
  <si>
    <t>JEFATURA DE MOVILIDAD URBANA</t>
  </si>
  <si>
    <t>JEFATURA DE OFICIALIA DE PARTES</t>
  </si>
  <si>
    <t>JEFATURA DE OFICINA DE ENLACE CON S.R.E.</t>
  </si>
  <si>
    <t>JEFATURA DE PESCA</t>
  </si>
  <si>
    <t>JEFATURA DE PROTOCOLO</t>
  </si>
  <si>
    <t>JEFATURA DE TALLER MUNICIPAL</t>
  </si>
  <si>
    <t>JUNTA MUNICIPAL DE RECLUTAMIENTO</t>
  </si>
  <si>
    <t>OFICIALIA MAYOR ADMINISTRATIVA</t>
  </si>
  <si>
    <t>OFICIALIA MAYOR DE PADRON Y LICENCIAS</t>
  </si>
  <si>
    <t>PRESIDENCIA</t>
  </si>
  <si>
    <t>PROCURADURIA SOCIAL</t>
  </si>
  <si>
    <t>SALA DE REGIDORES</t>
  </si>
  <si>
    <t>SECRETARIA GENERAL</t>
  </si>
  <si>
    <t>SECRETARIA PARTICULAR</t>
  </si>
  <si>
    <t>SECRETARIA TECNICA DE PRESIDENCIA</t>
  </si>
  <si>
    <t>SINDICATURA</t>
  </si>
  <si>
    <t>TESORERIA</t>
  </si>
  <si>
    <t>UNIDAD DE COMERCIO Y FESTIVIDADES</t>
  </si>
  <si>
    <t>UNIDAD DE PLANEACION INSTITUCIONAL</t>
  </si>
  <si>
    <t>Ayuntamiento</t>
  </si>
  <si>
    <t>Contraloría</t>
  </si>
  <si>
    <t>Coordinación de Desarrollo Social</t>
  </si>
  <si>
    <t>Coordinación de Proyectos Estratégicos</t>
  </si>
  <si>
    <t>Coordinación de Servicios Públicos</t>
  </si>
  <si>
    <t>Dirección de Protección Civil y Bomberos</t>
  </si>
  <si>
    <t>Oficialía Mayor Administrativa</t>
  </si>
  <si>
    <t>Oficialía Mayor de Padrón y Licencias</t>
  </si>
  <si>
    <t>Presidencia</t>
  </si>
  <si>
    <t>Secretaría General</t>
  </si>
  <si>
    <t>Seguridad Pública</t>
  </si>
  <si>
    <t>Sindicatura</t>
  </si>
  <si>
    <t>Tesorería</t>
  </si>
  <si>
    <t>C</t>
  </si>
  <si>
    <t>Abogado Especialista</t>
  </si>
  <si>
    <t>Abogado SP</t>
  </si>
  <si>
    <t>Administrador B</t>
  </si>
  <si>
    <t>B</t>
  </si>
  <si>
    <t>Administrador C</t>
  </si>
  <si>
    <t>Agente Municipal</t>
  </si>
  <si>
    <t>Analista SP</t>
  </si>
  <si>
    <t>Asesor de la Secretaria General</t>
  </si>
  <si>
    <t>Asesor Particular</t>
  </si>
  <si>
    <t>Asesor particular de Regidor</t>
  </si>
  <si>
    <t>Asistente de Director</t>
  </si>
  <si>
    <t>Asistente de Director General</t>
  </si>
  <si>
    <t>Asistente de la Secretaría Particular</t>
  </si>
  <si>
    <t>Auditor</t>
  </si>
  <si>
    <t>Auxiliar de Almacen</t>
  </si>
  <si>
    <t>Auxiliar de Enfermera/o</t>
  </si>
  <si>
    <t>Auxiliar de Intendencia</t>
  </si>
  <si>
    <t>Auxiliar de Logística</t>
  </si>
  <si>
    <t>Auxiliar Especializado</t>
  </si>
  <si>
    <t>Auxiliar General</t>
  </si>
  <si>
    <t>Auxiliar Operativo</t>
  </si>
  <si>
    <t>Auxiliar Particular de Regidor</t>
  </si>
  <si>
    <t>Auxiliar Técnico Administrativo</t>
  </si>
  <si>
    <t>Auxiliar Técnico Administrativo SP</t>
  </si>
  <si>
    <t>Auxiliar Técnico Especializado</t>
  </si>
  <si>
    <t>Auxiliar Técnico Operativo</t>
  </si>
  <si>
    <t>Auxiliar Técnico Operativo SP</t>
  </si>
  <si>
    <t>Cajera/o</t>
  </si>
  <si>
    <t>Cajera/o Principal</t>
  </si>
  <si>
    <t>Comisario</t>
  </si>
  <si>
    <t>Coord. de Sector I</t>
  </si>
  <si>
    <t>Coord. de Sector II</t>
  </si>
  <si>
    <t>Coord. de Sector III</t>
  </si>
  <si>
    <t>Coord. de Sector IV</t>
  </si>
  <si>
    <t>Coordinador de Zona</t>
  </si>
  <si>
    <t>Coordinador Medico</t>
  </si>
  <si>
    <t>Coordinador SP</t>
  </si>
  <si>
    <t>Cotizador</t>
  </si>
  <si>
    <t>Cronista</t>
  </si>
  <si>
    <t>Delegado Municipal</t>
  </si>
  <si>
    <t>Desarrollador de Sistemas</t>
  </si>
  <si>
    <t>Director Administrativo</t>
  </si>
  <si>
    <t>Director de Planeación y Evaluación</t>
  </si>
  <si>
    <t>Director de Proximidad Social</t>
  </si>
  <si>
    <t>Director General</t>
  </si>
  <si>
    <t>Ejecutor Fiscal</t>
  </si>
  <si>
    <t>Electricista Especializado</t>
  </si>
  <si>
    <t>Enfermera/o</t>
  </si>
  <si>
    <t>Especialista</t>
  </si>
  <si>
    <t>Especialista SP</t>
  </si>
  <si>
    <t>Fontanero</t>
  </si>
  <si>
    <t>Forestal</t>
  </si>
  <si>
    <t>Guarda Rastros</t>
  </si>
  <si>
    <t>Inspector</t>
  </si>
  <si>
    <t xml:space="preserve">Inspector </t>
  </si>
  <si>
    <t>Inspector de Obra</t>
  </si>
  <si>
    <t>Inspector de Zona</t>
  </si>
  <si>
    <t>Jefe de la Oficina de la Coodinación de Administración y Servicios Públicos</t>
  </si>
  <si>
    <t>Jefe de la Oficina de la Coodinación de Desarrollo Social</t>
  </si>
  <si>
    <t>Jefe de la Oficina de la Coodinación de Proyectos Estratégicos</t>
  </si>
  <si>
    <t>Jefe de la Presidencia</t>
  </si>
  <si>
    <t>Jefe de Seccion</t>
  </si>
  <si>
    <t>Jefe de Sección SP</t>
  </si>
  <si>
    <t>Jefe de UNASAM</t>
  </si>
  <si>
    <t>Juez</t>
  </si>
  <si>
    <t>Matancero</t>
  </si>
  <si>
    <t>Médico</t>
  </si>
  <si>
    <t>Médico de Urgencias</t>
  </si>
  <si>
    <t>Médico Especialista</t>
  </si>
  <si>
    <t>Médico Inspector</t>
  </si>
  <si>
    <t>Médico Veterinario</t>
  </si>
  <si>
    <t>Oficial</t>
  </si>
  <si>
    <t>Oficial Chofer de Proteccion Civil</t>
  </si>
  <si>
    <t>Oficial de Proteccion Civil</t>
  </si>
  <si>
    <t>Oficial del Registro Civil</t>
  </si>
  <si>
    <t>Oficial Mayor Administrativo</t>
  </si>
  <si>
    <t>Oficial Mayor de Padron y Licencias</t>
  </si>
  <si>
    <t>Operador de Maquinaria Pesada</t>
  </si>
  <si>
    <t>Paramedico</t>
  </si>
  <si>
    <t>Paramedico Operador</t>
  </si>
  <si>
    <t>Policia</t>
  </si>
  <si>
    <t>Policia Primero</t>
  </si>
  <si>
    <t>Policia Segundo</t>
  </si>
  <si>
    <t>Policia Tercero</t>
  </si>
  <si>
    <t>Policia Tercero JUA</t>
  </si>
  <si>
    <t>Policia Tercero JUR</t>
  </si>
  <si>
    <t>Policia UA</t>
  </si>
  <si>
    <t xml:space="preserve">Policia UA </t>
  </si>
  <si>
    <t>Policia UR</t>
  </si>
  <si>
    <t>Presidente Municipal</t>
  </si>
  <si>
    <t>Procurador Social</t>
  </si>
  <si>
    <t>Promotor</t>
  </si>
  <si>
    <t>Quimico Farmacobiologo</t>
  </si>
  <si>
    <t>Recaudador</t>
  </si>
  <si>
    <t>Regidor</t>
  </si>
  <si>
    <t>Restaurador</t>
  </si>
  <si>
    <t xml:space="preserve">Secretaria </t>
  </si>
  <si>
    <t>Secretaria de Delegación</t>
  </si>
  <si>
    <t>Secretaria de Departamento</t>
  </si>
  <si>
    <t>Secretaria de Direccion de Area</t>
  </si>
  <si>
    <t>Secretaria Particular de Regidor</t>
  </si>
  <si>
    <t>Secretario</t>
  </si>
  <si>
    <t>Secretario General</t>
  </si>
  <si>
    <t>Secretario Tecnico</t>
  </si>
  <si>
    <t>Síndico</t>
  </si>
  <si>
    <t>Soporte Técnico</t>
  </si>
  <si>
    <t>Subdirector Técnico</t>
  </si>
  <si>
    <t>Suboficial</t>
  </si>
  <si>
    <t>Supervisor Enfermeria</t>
  </si>
  <si>
    <t>Supervisor T. Social</t>
  </si>
  <si>
    <t>Tecnico de Soporte Informatica</t>
  </si>
  <si>
    <t>Tecnico Laboratorista</t>
  </si>
  <si>
    <t>Técnico Radiologo</t>
  </si>
  <si>
    <t>Tesorero</t>
  </si>
  <si>
    <t>Trabajador/a Social</t>
  </si>
  <si>
    <t>Trabajador/a Social SP</t>
  </si>
  <si>
    <t>Vacunadora</t>
  </si>
  <si>
    <t>Valuador</t>
  </si>
  <si>
    <t>Total general</t>
  </si>
  <si>
    <t>Percepcion Mensual Neta</t>
  </si>
  <si>
    <t>1321 PRIMAS VACACIONALES</t>
  </si>
  <si>
    <t xml:space="preserve"> 1322 GRATIFICACIÓN DE FIN DE AÑO (Subsidio al ISR de aguinaldo)</t>
  </si>
  <si>
    <t>1590 OTRAS PRESTACIONES SOCIALES Y ECONÓMICAS (Estímulos)</t>
  </si>
  <si>
    <t>1590 OTRAS PRESTACIONES SOCIALES Y ECONÓMICAS (Despensas)</t>
  </si>
  <si>
    <t xml:space="preserve"> 1432 APORTACIONES AL SISTEMA PARA EL RETIRO PENSIONES (Pensiones  10.5%)</t>
  </si>
  <si>
    <t>1420 APORTACIONES A FONDOS DE VIVIENDA Vivienda 3%</t>
  </si>
  <si>
    <t>1431 APORTACIONES A SISTEMAS DE RETIRO SEDAR</t>
  </si>
  <si>
    <t>Aguinaldo Y Prima Vacacional</t>
  </si>
  <si>
    <t>Mensual IMSS</t>
  </si>
  <si>
    <t>Costo Mensual de Remuneraciones</t>
  </si>
  <si>
    <t>Tipo de Puesto</t>
  </si>
  <si>
    <t>Base: B  Confianza C</t>
  </si>
  <si>
    <t>Percepcion Mensual mas proporcion de aguinaldo y prima vacacional neta</t>
  </si>
  <si>
    <t xml:space="preserve">Institución Bancaria </t>
  </si>
  <si>
    <t>Número de Cuentas</t>
  </si>
  <si>
    <t xml:space="preserve">Procedencia </t>
  </si>
  <si>
    <t xml:space="preserve">Destino </t>
  </si>
  <si>
    <t>BANAMEX</t>
  </si>
  <si>
    <t>HSBC</t>
  </si>
  <si>
    <t>SANTANDER</t>
  </si>
  <si>
    <t>BANORTE</t>
  </si>
  <si>
    <t>GBM</t>
  </si>
  <si>
    <t>ACTINVER</t>
  </si>
  <si>
    <t>BANSI</t>
  </si>
  <si>
    <t>SCOTIABANK</t>
  </si>
  <si>
    <t>GMB</t>
  </si>
  <si>
    <t>INTERACCIONES</t>
  </si>
  <si>
    <t>CONCENTRADORA</t>
  </si>
  <si>
    <t>AGUA</t>
  </si>
  <si>
    <t>INTERCUENTA</t>
  </si>
  <si>
    <t>BAJIO</t>
  </si>
  <si>
    <t>CTA.</t>
  </si>
  <si>
    <t>FIDEICOMISO</t>
  </si>
  <si>
    <t>APORTACION</t>
  </si>
  <si>
    <t>INVERSION</t>
  </si>
  <si>
    <t>BANCO</t>
  </si>
  <si>
    <t>DEL</t>
  </si>
  <si>
    <t>FOPEDEM</t>
  </si>
  <si>
    <t>INTERES</t>
  </si>
  <si>
    <t xml:space="preserve">CONCENTRADORA  </t>
  </si>
  <si>
    <t xml:space="preserve">PAGADORA  </t>
  </si>
  <si>
    <t>AGUA POTABLE 0.2</t>
  </si>
  <si>
    <t>AGUA POTABLE 0.03</t>
  </si>
  <si>
    <t>CARRETERA TLAJOM.-SAN SEBASTIAN</t>
  </si>
  <si>
    <t xml:space="preserve">INFRAESTRUCTURA 2009 </t>
  </si>
  <si>
    <t xml:space="preserve">FORTALECIMIENTO 2009 </t>
  </si>
  <si>
    <t xml:space="preserve">PAGADORA 2010 </t>
  </si>
  <si>
    <t xml:space="preserve">INFRAESTRUCTURA 2010 </t>
  </si>
  <si>
    <t xml:space="preserve">FORTALECIMIENTO 2010 </t>
  </si>
  <si>
    <t>PREDIAL Y AGUA</t>
  </si>
  <si>
    <t xml:space="preserve">INFRAESTRUCTURA 2013 </t>
  </si>
  <si>
    <t xml:space="preserve">FORTALECIMIENTO 2013 </t>
  </si>
  <si>
    <t>OBRAS EN CONVENIO</t>
  </si>
  <si>
    <t xml:space="preserve">INFRAESTRUCTURA 2014 </t>
  </si>
  <si>
    <t xml:space="preserve">FORTALECIMIENTO 2014 </t>
  </si>
  <si>
    <t xml:space="preserve">FORTALECIMIENTO 2011 </t>
  </si>
  <si>
    <t xml:space="preserve">INFRAESTRUCTURA 2011 </t>
  </si>
  <si>
    <t xml:space="preserve">PAGADORA 2011 </t>
  </si>
  <si>
    <t xml:space="preserve">FORTALECIMIENTO 2012 </t>
  </si>
  <si>
    <t xml:space="preserve">INFRAESTRUCTURA 2012 </t>
  </si>
  <si>
    <t>EQUIPAMIENTO DE ESPACIOS</t>
  </si>
  <si>
    <t>BIENES E INMUEBLES</t>
  </si>
  <si>
    <t xml:space="preserve">PENSIONES  </t>
  </si>
  <si>
    <t xml:space="preserve">SUBSEMUN 2008 </t>
  </si>
  <si>
    <t>REST. RUTA FRANCISCANA</t>
  </si>
  <si>
    <t>3X1 MIGRANTES ESTATAL</t>
  </si>
  <si>
    <t>RESCATE ESPACIOS PUBLICOS</t>
  </si>
  <si>
    <t xml:space="preserve">SUBSEMUN 2009 </t>
  </si>
  <si>
    <t xml:space="preserve">HÁBITAT 2009 </t>
  </si>
  <si>
    <t>RESCATE ESPACIOS PÚBLICOS</t>
  </si>
  <si>
    <t xml:space="preserve">HABITAT 2010 </t>
  </si>
  <si>
    <t>PROMOCION Y MEDIOS</t>
  </si>
  <si>
    <t xml:space="preserve">FONDEREG 2010 </t>
  </si>
  <si>
    <t>APORTACION ESTATAL DIVERSAS</t>
  </si>
  <si>
    <t>SUBSEMUN 2012 APORT.</t>
  </si>
  <si>
    <t>ENMALLADO CP 2012</t>
  </si>
  <si>
    <t>APORTACION ESTATAL PARA</t>
  </si>
  <si>
    <t>TALLERES ARTISTICOS 2011</t>
  </si>
  <si>
    <t xml:space="preserve">HABITAT 2012 </t>
  </si>
  <si>
    <t>RESCATE DE ESPACIOS</t>
  </si>
  <si>
    <t>FONDO METROPOLITANO 2012</t>
  </si>
  <si>
    <t>SUBSEMUN 2013 MUNICIPAL</t>
  </si>
  <si>
    <t>SUBSEMUN 2013 APORT</t>
  </si>
  <si>
    <t xml:space="preserve">HABITAT 2013 </t>
  </si>
  <si>
    <t xml:space="preserve">IN-MUJERES 2013 </t>
  </si>
  <si>
    <t>POA. DE INVERSION</t>
  </si>
  <si>
    <t>PROGRAMA OPCIONES PRODUCTIVAS</t>
  </si>
  <si>
    <t>FONDO METROPOLITANO 2013</t>
  </si>
  <si>
    <t>FONDO DE APOYO</t>
  </si>
  <si>
    <t>INDEMNIZACIONES DE EMPLEADOS</t>
  </si>
  <si>
    <t xml:space="preserve">  </t>
  </si>
  <si>
    <t>BAJIO AEROPUERTO 2</t>
  </si>
  <si>
    <t xml:space="preserve">CONADE 2010 </t>
  </si>
  <si>
    <t xml:space="preserve">LIBRAMIENTO AEROPUERTO </t>
  </si>
  <si>
    <t>COLECTORES DE RECONOC.</t>
  </si>
  <si>
    <t>FONDO METROPOLITANO 2011</t>
  </si>
  <si>
    <t xml:space="preserve">FONDEREG 2011 </t>
  </si>
  <si>
    <t>CENTROS DE SALUD</t>
  </si>
  <si>
    <t xml:space="preserve">HABITAT 2011 </t>
  </si>
  <si>
    <t>PARQUE LADRILLEROS 2011</t>
  </si>
  <si>
    <t xml:space="preserve">CONADE 2011 </t>
  </si>
  <si>
    <t xml:space="preserve">FAIS 2012 </t>
  </si>
  <si>
    <t xml:space="preserve">FOPEDEM 2013 </t>
  </si>
  <si>
    <t>PROYECTOS DE DESARROLLO</t>
  </si>
  <si>
    <t>CUENCA DEL AHOGADO</t>
  </si>
  <si>
    <t>PRESA EL GUAYABO,</t>
  </si>
  <si>
    <t>MALECON CAJITITLAN 2010</t>
  </si>
  <si>
    <t>4510-XXX</t>
  </si>
  <si>
    <t>4510-XXXXX</t>
  </si>
  <si>
    <t>7004-539XXXX</t>
  </si>
  <si>
    <t>7005-802XXXX</t>
  </si>
  <si>
    <t>7006-674XXXX</t>
  </si>
  <si>
    <t>404420XXXX</t>
  </si>
  <si>
    <t>4045-74XXXX</t>
  </si>
  <si>
    <t xml:space="preserve">6326892XXXX </t>
  </si>
  <si>
    <t>405028XXXX</t>
  </si>
  <si>
    <t>405405XXXX</t>
  </si>
  <si>
    <t>6550240XXXX</t>
  </si>
  <si>
    <t>9XXXX</t>
  </si>
  <si>
    <t>6401-1XXXX</t>
  </si>
  <si>
    <t>6413-0XXXX</t>
  </si>
  <si>
    <t xml:space="preserve">CASA DE BOLSA </t>
  </si>
  <si>
    <t>87XXXX</t>
  </si>
  <si>
    <t>CTA ARRENDAMIENTO FINANCIERO</t>
  </si>
  <si>
    <t>539XXXX</t>
  </si>
  <si>
    <t>5736749XXXX</t>
  </si>
  <si>
    <t>10983XXXX</t>
  </si>
  <si>
    <t>11510-0-XXX</t>
  </si>
  <si>
    <t>932XXXX</t>
  </si>
  <si>
    <t>31XXXX</t>
  </si>
  <si>
    <t>9719XXXX</t>
  </si>
  <si>
    <t>30007X</t>
  </si>
  <si>
    <t>4510-1XXXX</t>
  </si>
  <si>
    <t>4510-3XXXX</t>
  </si>
  <si>
    <t>4510-4XXX</t>
  </si>
  <si>
    <t>4510-4XXXX</t>
  </si>
  <si>
    <t>4510-5XXXX</t>
  </si>
  <si>
    <t>4510-6XXXX</t>
  </si>
  <si>
    <t xml:space="preserve"> SUBSEMUN 2011</t>
  </si>
  <si>
    <t>70XXXX</t>
  </si>
  <si>
    <t>7001-7XXXX</t>
  </si>
  <si>
    <t>7001-70XXXX</t>
  </si>
  <si>
    <t>7001-34XXX</t>
  </si>
  <si>
    <t>7001-114XXXX</t>
  </si>
  <si>
    <t>7002/16XXXX</t>
  </si>
  <si>
    <t>7002/190XXXX</t>
  </si>
  <si>
    <t>7002-270XXXX</t>
  </si>
  <si>
    <t>7006-99XXXX</t>
  </si>
  <si>
    <t>7006-187XXXX</t>
  </si>
  <si>
    <t>7006-293XXXX</t>
  </si>
  <si>
    <t>7006-175XXXX</t>
  </si>
  <si>
    <t>7006-782XXXX</t>
  </si>
  <si>
    <t>535XXXX</t>
  </si>
  <si>
    <t>546XXXX</t>
  </si>
  <si>
    <t>542XXXX</t>
  </si>
  <si>
    <t>6042303XXXX</t>
  </si>
  <si>
    <t>52XXXX</t>
  </si>
  <si>
    <t>BAJIO  SUBSEMUN</t>
  </si>
  <si>
    <t>BAJIO SEDEUR</t>
  </si>
  <si>
    <t>BAJIO  SEDEUR</t>
  </si>
  <si>
    <t xml:space="preserve">BAJIO </t>
  </si>
  <si>
    <t>BAJIO  FOPAM</t>
  </si>
  <si>
    <t>BAJIO PROGRAMA</t>
  </si>
  <si>
    <t>4045-09XXXX</t>
  </si>
  <si>
    <t>404724XXXX</t>
  </si>
  <si>
    <t>405208XXXX</t>
  </si>
  <si>
    <t>405266XXXX</t>
  </si>
  <si>
    <t>405309XXXX</t>
  </si>
  <si>
    <t>405207XXXX</t>
  </si>
  <si>
    <t>405575XXXX</t>
  </si>
  <si>
    <t>405628XXXX</t>
  </si>
  <si>
    <t>66176XXXX</t>
  </si>
  <si>
    <t>66722XXXX</t>
  </si>
  <si>
    <t xml:space="preserve">INVERSION CONCENTRADORA </t>
  </si>
  <si>
    <t xml:space="preserve"> INTERES  CONCENTRADORA </t>
  </si>
  <si>
    <t>655024XXXX</t>
  </si>
  <si>
    <t>FORTA 2010</t>
  </si>
  <si>
    <t>INFRA 2010</t>
  </si>
  <si>
    <t>RESTAURACION RUTA</t>
  </si>
  <si>
    <t>CONCENTRADORA BX-400</t>
  </si>
  <si>
    <t>INFRA 2009</t>
  </si>
  <si>
    <t>FORTA 2009</t>
  </si>
  <si>
    <t>AGUA POTABLE</t>
  </si>
  <si>
    <t>POTABLE 0.03</t>
  </si>
  <si>
    <t>INFRAESTRUCTURA 2009</t>
  </si>
  <si>
    <t>FORTALECIMIENTO 2009</t>
  </si>
  <si>
    <t>INFRAESTRUCTURA 2010</t>
  </si>
  <si>
    <t>FORTALECIENTO 2010</t>
  </si>
  <si>
    <t>INFRAESTRUCTURA 2013</t>
  </si>
  <si>
    <t>FORTALECIMIENTO 2013</t>
  </si>
  <si>
    <t>FORTALECIMIENTO 2011</t>
  </si>
  <si>
    <t>FORTALECIMIENTO 2012</t>
  </si>
  <si>
    <t>INFRAESTRUCTURA 2012</t>
  </si>
  <si>
    <t xml:space="preserve">CONCENTRADORA </t>
  </si>
  <si>
    <t>INVERSION 5736749</t>
  </si>
  <si>
    <t>INTERES 5736749</t>
  </si>
  <si>
    <t xml:space="preserve">PENSIONES </t>
  </si>
  <si>
    <t>SUBSEMUN 2008</t>
  </si>
  <si>
    <t>SUBSEMUN 2009</t>
  </si>
  <si>
    <t>ESTATAL DIV.</t>
  </si>
  <si>
    <t>SUBSEMUN 2011</t>
  </si>
  <si>
    <t>APORTACION ESTATAL</t>
  </si>
  <si>
    <t>APORT. ESTATAL</t>
  </si>
  <si>
    <t>FONDO METROPOLITANO</t>
  </si>
  <si>
    <t>APOR. ESTAT.</t>
  </si>
  <si>
    <t>SUBSEMUN 2012</t>
  </si>
  <si>
    <t>SUBSEMUN 2013</t>
  </si>
  <si>
    <t>RESCATE DE</t>
  </si>
  <si>
    <t>HABITAT 2013</t>
  </si>
  <si>
    <t>FAIS 2012</t>
  </si>
  <si>
    <t>2013 INTERES</t>
  </si>
  <si>
    <t>2013 INVERSION</t>
  </si>
  <si>
    <t>-13189XXXX</t>
  </si>
  <si>
    <t>13189XXXX</t>
  </si>
  <si>
    <t>-1318XXXX</t>
  </si>
  <si>
    <t>1318XXXX</t>
  </si>
  <si>
    <t>4058028XXXX</t>
  </si>
  <si>
    <t>632689XXXX</t>
  </si>
  <si>
    <t>5015-8XXXX</t>
  </si>
  <si>
    <t>573XXXX</t>
  </si>
  <si>
    <t xml:space="preserve">INVERSION BAJIO </t>
  </si>
  <si>
    <t xml:space="preserve">INTERES </t>
  </si>
  <si>
    <t>7707342XXXX</t>
  </si>
  <si>
    <t xml:space="preserve">INVERSION </t>
  </si>
  <si>
    <t>11510-XXXX</t>
  </si>
  <si>
    <t>7001-344XXXX</t>
  </si>
  <si>
    <t>Costo Total Mensual</t>
  </si>
  <si>
    <t>Prestaciones Adicionales Mensuales</t>
  </si>
  <si>
    <t># PLAZAS</t>
  </si>
  <si>
    <t>Costo Total Unitario Mensual</t>
  </si>
  <si>
    <t xml:space="preserve">1322 GRATIFICACION DE FIN DE AÑO </t>
  </si>
  <si>
    <t>Presupuesto de egresos 2014</t>
  </si>
  <si>
    <t>del 1 de enero al 31 de diciembre de 2014</t>
  </si>
  <si>
    <t>Municipio de Tlajomulco de Zúñiga</t>
  </si>
  <si>
    <t>definitivo</t>
  </si>
  <si>
    <t>Capítulo</t>
  </si>
  <si>
    <t>Autorizado 2013</t>
  </si>
  <si>
    <t>Ejercido 2013</t>
  </si>
  <si>
    <t>Autorizado 2014</t>
  </si>
  <si>
    <t>Presupuestos de Egresos</t>
  </si>
  <si>
    <t>Transferencias, Asignaciones, Subsidios y Otras ayudas</t>
  </si>
  <si>
    <t>Inversiones Financieras y Otras Provisiones</t>
  </si>
  <si>
    <t>Deuda Pública</t>
  </si>
  <si>
    <t>No.</t>
  </si>
  <si>
    <t>Categorías</t>
  </si>
  <si>
    <t>Gasto Corriente</t>
  </si>
  <si>
    <t>Gasto de Capital</t>
  </si>
  <si>
    <t>Amortización de la Deuda y Disminución de Pasivos</t>
  </si>
  <si>
    <t>Amortización de Deuda y Disminución de Pasivos</t>
  </si>
  <si>
    <t>Clasificación Económica</t>
  </si>
  <si>
    <t>Clasificación Funcional</t>
  </si>
  <si>
    <t>Gobierno</t>
  </si>
  <si>
    <t>Total Gobierno</t>
  </si>
  <si>
    <t>Legislación</t>
  </si>
  <si>
    <t>Total legislación</t>
  </si>
  <si>
    <t>1.1.1</t>
  </si>
  <si>
    <t>1.1.2</t>
  </si>
  <si>
    <t>Fiscalización</t>
  </si>
  <si>
    <t>Justicia</t>
  </si>
  <si>
    <t>Total Justicia</t>
  </si>
  <si>
    <t>1.2.1</t>
  </si>
  <si>
    <t>Impartición de Justicia</t>
  </si>
  <si>
    <t>1.2.2</t>
  </si>
  <si>
    <t>Procuración de Justicia</t>
  </si>
  <si>
    <t>1.2.3</t>
  </si>
  <si>
    <t>Reclusión y Readaptación Social</t>
  </si>
  <si>
    <t>1.2.4</t>
  </si>
  <si>
    <t>Derechos Humanos</t>
  </si>
  <si>
    <t>Coordinación de la política de gobierno</t>
  </si>
  <si>
    <t>Total coordinación</t>
  </si>
  <si>
    <t>1.3.1</t>
  </si>
  <si>
    <t>Gubernatura</t>
  </si>
  <si>
    <t>1.3.2</t>
  </si>
  <si>
    <t>Política interior</t>
  </si>
  <si>
    <t>1.3.3</t>
  </si>
  <si>
    <t>Preservación y Cuidado del Patrimonio Público</t>
  </si>
  <si>
    <t>1.3.4</t>
  </si>
  <si>
    <t>Función Pública</t>
  </si>
  <si>
    <t>monto</t>
  </si>
  <si>
    <t>1.3.5</t>
  </si>
  <si>
    <t>Asuntos Jurídicos</t>
  </si>
  <si>
    <t>1.3.6</t>
  </si>
  <si>
    <t>Organización de procesos electorales</t>
  </si>
  <si>
    <t>1.3.7</t>
  </si>
  <si>
    <t>Población</t>
  </si>
  <si>
    <t>1.3.8</t>
  </si>
  <si>
    <t>Territorio</t>
  </si>
  <si>
    <t>1.3.9</t>
  </si>
  <si>
    <t>Otros</t>
  </si>
  <si>
    <t>Relaciones Exteriores</t>
  </si>
  <si>
    <t>Total relaciones</t>
  </si>
  <si>
    <t>1.4.1</t>
  </si>
  <si>
    <t>Asuntos Financieros y Hacendarios</t>
  </si>
  <si>
    <t>Total Asuntos</t>
  </si>
  <si>
    <t>1.5.1</t>
  </si>
  <si>
    <t>Asuntos Financieros</t>
  </si>
  <si>
    <t>1.5.2</t>
  </si>
  <si>
    <t>Asuntos Hacendarios</t>
  </si>
  <si>
    <t>Seguridad Nacional</t>
  </si>
  <si>
    <t>Total Seguridad Nacional</t>
  </si>
  <si>
    <t>1.6.1</t>
  </si>
  <si>
    <t>Defensa</t>
  </si>
  <si>
    <t>1.6.2</t>
  </si>
  <si>
    <t>Marina</t>
  </si>
  <si>
    <t>1.6.3</t>
  </si>
  <si>
    <t>Inteligencia para la preservación de la Seguridad Nacional</t>
  </si>
  <si>
    <t>Asuntos de Orden Público y Seguridad Interior</t>
  </si>
  <si>
    <t>1.7.1</t>
  </si>
  <si>
    <t>Policía</t>
  </si>
  <si>
    <t>1.7.2</t>
  </si>
  <si>
    <t>Protección Civil</t>
  </si>
  <si>
    <t>1.7.3</t>
  </si>
  <si>
    <t>Otros asuntos de orden público y seguridad</t>
  </si>
  <si>
    <t>1.7.4</t>
  </si>
  <si>
    <t>Sistema Nacional de Seguridad Pública</t>
  </si>
  <si>
    <t>Total Otros Servicios</t>
  </si>
  <si>
    <t>1.8.1</t>
  </si>
  <si>
    <t>Servicios registrales, administrativos y patrimoniales</t>
  </si>
  <si>
    <t>1.8.2</t>
  </si>
  <si>
    <t>Servicios Estadísticos</t>
  </si>
  <si>
    <t>1.8.3</t>
  </si>
  <si>
    <t>Servicios de comunicación y medios</t>
  </si>
  <si>
    <t>1.8.4</t>
  </si>
  <si>
    <t>Acceso a la información pública gubernamental</t>
  </si>
  <si>
    <t>1.8.5</t>
  </si>
  <si>
    <t>Desarrollo social</t>
  </si>
  <si>
    <t>Total Desarrollo social</t>
  </si>
  <si>
    <t>Protección ambiental</t>
  </si>
  <si>
    <t>Total protección ambiental</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</si>
  <si>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</si>
  <si>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</si>
  <si>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</si>
  <si>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</si>
  <si>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</si>
  <si>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</si>
  <si>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</si>
  <si>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</si>
  <si>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</si>
  <si>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</si>
  <si>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1.1.6</t>
  </si>
  <si>
    <t>otros de protección ambiental</t>
  </si>
  <si>
    <t>Vivienda y servicios a la comunidad</t>
  </si>
  <si>
    <t>Total Vivienda</t>
  </si>
  <si>
    <t>2.2.1</t>
  </si>
  <si>
    <t>Urbanización</t>
  </si>
  <si>
    <t>2.2.2</t>
  </si>
  <si>
    <t>Desarrollo Comunitario</t>
  </si>
  <si>
    <t>2.2.3</t>
  </si>
  <si>
    <t>Abastecimiento de Agua</t>
  </si>
  <si>
    <t>2.2.4</t>
  </si>
  <si>
    <t>Alumbrado Público</t>
  </si>
  <si>
    <t>2.2.5</t>
  </si>
  <si>
    <t>Vivienda</t>
  </si>
  <si>
    <t>2.2.6</t>
  </si>
  <si>
    <t>Servicios Comunales</t>
  </si>
  <si>
    <t>2.2.7</t>
  </si>
  <si>
    <t>Desarrollo Regional</t>
  </si>
  <si>
    <t>Salud</t>
  </si>
  <si>
    <t>Total Salud</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</si>
  <si>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</si>
  <si>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</si>
  <si>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</si>
  <si>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</si>
  <si>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</si>
  <si>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</si>
  <si>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</si>
  <si>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</si>
  <si>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</si>
  <si>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</si>
  <si>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(Seguro Popular)</t>
  </si>
  <si>
    <t>Recreación, Cultura y otras manifestaciones sociales</t>
  </si>
  <si>
    <t>Total Recreación</t>
  </si>
  <si>
    <t>2.4.1</t>
  </si>
  <si>
    <t>Deporte y Recreación</t>
  </si>
  <si>
    <t>2.4.2</t>
  </si>
  <si>
    <t>Cultura</t>
  </si>
  <si>
    <t>2.4.3</t>
  </si>
  <si>
    <t>Radio, Televisión y Editoriales</t>
  </si>
  <si>
    <t>2.4.4</t>
  </si>
  <si>
    <t>Asuntos Religiosos y Otras Manifestaciones Sociales</t>
  </si>
  <si>
    <t>Educación</t>
  </si>
  <si>
    <t>Total Educación</t>
  </si>
  <si>
    <t>2.5.1</t>
  </si>
  <si>
    <t>Educación Básica</t>
  </si>
  <si>
    <t>2.5.2</t>
  </si>
  <si>
    <t>Educación media superior</t>
  </si>
  <si>
    <t>2.5.3</t>
  </si>
  <si>
    <t>Educación superior</t>
  </si>
  <si>
    <t>2.5.4</t>
  </si>
  <si>
    <t>Posgrado</t>
  </si>
  <si>
    <t>2.5.5</t>
  </si>
  <si>
    <t>Educación para adultos</t>
  </si>
  <si>
    <t>2.5.6</t>
  </si>
  <si>
    <t>Otros Servicios Educativos y Actividades inherentes</t>
  </si>
  <si>
    <t>Protección Social</t>
  </si>
  <si>
    <t>Total Protección</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</si>
  <si>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</si>
  <si>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</si>
  <si>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</si>
  <si>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</si>
  <si>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</si>
  <si>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</si>
  <si>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</si>
  <si>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</si>
  <si>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</si>
  <si>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</si>
  <si>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</si>
  <si>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</si>
  <si>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</si>
  <si>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</si>
  <si>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</si>
  <si>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</si>
  <si>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</si>
  <si>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</si>
  <si>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Otros Asuntos sociales</t>
  </si>
  <si>
    <t>Total Otros Asuntos</t>
  </si>
  <si>
    <t>2.7.1</t>
  </si>
  <si>
    <t>Otros Asuntos Sociales</t>
  </si>
  <si>
    <t>Desarrollo Económico</t>
  </si>
  <si>
    <t>Total Desarrollo</t>
  </si>
  <si>
    <t>Asuntos Económicos, Comerciales y Laborales en General</t>
  </si>
  <si>
    <t>Total Asuntos Económicos</t>
  </si>
  <si>
    <t>3.1.1</t>
  </si>
  <si>
    <t>3.1.2</t>
  </si>
  <si>
    <t>Asuntos Laborales Generales</t>
  </si>
  <si>
    <t>Agropecuaria, Silvicultura, Pesca y Caza</t>
  </si>
  <si>
    <t>Total Agropecuaria</t>
  </si>
  <si>
    <t>3.2.1</t>
  </si>
  <si>
    <t>Agropecuaria</t>
  </si>
  <si>
    <t>3.2.2</t>
  </si>
  <si>
    <t>Silvicultura</t>
  </si>
  <si>
    <t>3.2.3</t>
  </si>
  <si>
    <t>Acuacultura, Pesca y Caza</t>
  </si>
  <si>
    <t>3.2.4</t>
  </si>
  <si>
    <t>Agroindustrial</t>
  </si>
  <si>
    <t>3.2.5</t>
  </si>
  <si>
    <t>Hidroagrícola</t>
  </si>
  <si>
    <t>3.2.6</t>
  </si>
  <si>
    <t>Apoyo Financiero a la Banca y Seguro Agropecuario</t>
  </si>
  <si>
    <t>Combustibles y Energía</t>
  </si>
  <si>
    <t>Total Combustibles</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</si>
  <si>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</si>
  <si>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</si>
  <si>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</si>
  <si>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</si>
  <si>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</si>
  <si>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</si>
  <si>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</si>
  <si>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</si>
  <si>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</si>
  <si>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</si>
  <si>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</si>
  <si>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</si>
  <si>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Minería, Manufacturas y Construcción</t>
  </si>
  <si>
    <t>Manufacturas</t>
  </si>
  <si>
    <t>3.4.1</t>
  </si>
  <si>
    <t>Extracción de Recursos Minerales excepto los combustibles minerales</t>
  </si>
  <si>
    <t>3.4.2</t>
  </si>
  <si>
    <t>3.4.3</t>
  </si>
  <si>
    <t>Construcción</t>
  </si>
  <si>
    <t>Transporte</t>
  </si>
  <si>
    <t>Total Transporte</t>
  </si>
  <si>
    <t>3.5.1</t>
  </si>
  <si>
    <t>Transporte por Carretera</t>
  </si>
  <si>
    <t>3.5.2</t>
  </si>
  <si>
    <t>Transporte por Agua y Puertos</t>
  </si>
  <si>
    <t>3.5.3</t>
  </si>
  <si>
    <t>Transporte por Ferrocarril</t>
  </si>
  <si>
    <t>3.5.4</t>
  </si>
  <si>
    <t>Transporte Aéreo</t>
  </si>
  <si>
    <t>3.5.5</t>
  </si>
  <si>
    <t>Transporte por Oleoductos y Gaseoductos y Otros Sistemas de Transporte</t>
  </si>
  <si>
    <t>3.5.6</t>
  </si>
  <si>
    <t>Otros relacionados con Transporte</t>
  </si>
  <si>
    <t>Comunicaciones</t>
  </si>
  <si>
    <t>Total comunicaciones</t>
  </si>
  <si>
    <t>3.6.1</t>
  </si>
  <si>
    <t>Turismo</t>
  </si>
  <si>
    <t>Total Turismo</t>
  </si>
  <si>
    <t>3.7.1</t>
  </si>
  <si>
    <t>3.7.2</t>
  </si>
  <si>
    <t>Hoteles y Restaurantes</t>
  </si>
  <si>
    <t>Ciencia, Tecnología e Innovación</t>
  </si>
  <si>
    <t>Total Ciencia</t>
  </si>
  <si>
    <t>3.8.1</t>
  </si>
  <si>
    <t>Investigación Científica</t>
  </si>
  <si>
    <t>3.8.2</t>
  </si>
  <si>
    <t>Desarrollo Tecnológico</t>
  </si>
  <si>
    <t>3.8.3</t>
  </si>
  <si>
    <t>Otros Asuntos Económicos</t>
  </si>
  <si>
    <t>3.8.4</t>
  </si>
  <si>
    <t>Innovación</t>
  </si>
  <si>
    <t>Otras Industria y Otros Asuntos Económicos</t>
  </si>
  <si>
    <t>Total Otras Industria</t>
  </si>
  <si>
    <t>3.9.1</t>
  </si>
  <si>
    <t>Comercio, Distribución, Almacenamiento y Depósito</t>
  </si>
  <si>
    <t>3.9.2</t>
  </si>
  <si>
    <t>Otras Industrias</t>
  </si>
  <si>
    <t>3.9.3</t>
  </si>
  <si>
    <t>Otros asuntos Económicos</t>
  </si>
  <si>
    <t>Otras No Clasificadas en Funciones Anteriores</t>
  </si>
  <si>
    <t>Total Otras</t>
  </si>
  <si>
    <t>Transacciones de la deuda pública/costo Financiero de la deuda</t>
  </si>
  <si>
    <t>Total transacciones</t>
  </si>
  <si>
    <t>4.1.1</t>
  </si>
  <si>
    <t>Deuda Pública interna</t>
  </si>
  <si>
    <t>4.1.2</t>
  </si>
  <si>
    <t>Deuda Pública Externa</t>
  </si>
  <si>
    <t>Transferencias, participaciones y aportaciones entre diferentes niveles y órdenes de gobierno</t>
  </si>
  <si>
    <t>Total Transferencias</t>
  </si>
  <si>
    <t>4.2.1</t>
  </si>
  <si>
    <t>Transferencias entre diferentes niveles y órdenes de gobierno</t>
  </si>
  <si>
    <t>4.2.2</t>
  </si>
  <si>
    <t>Participaciones entre diferentes niveles y órdenes de gobierno</t>
  </si>
  <si>
    <t>4.2.3</t>
  </si>
  <si>
    <t>Aportaciones entre los diferentes niveles y órdenes de gobierno</t>
  </si>
  <si>
    <t>Saneamiento del Sistema Financiero</t>
  </si>
  <si>
    <t>Total Saneamiento</t>
  </si>
  <si>
    <t>4.3.1</t>
  </si>
  <si>
    <t>4.3.2</t>
  </si>
  <si>
    <t>Apoyos IPAB</t>
  </si>
  <si>
    <t>4.3.3</t>
  </si>
  <si>
    <t>Banca de Desarrollo</t>
  </si>
  <si>
    <t>4.3.4</t>
  </si>
  <si>
    <t>Apoyo a los programas de reestructuración en unidades de inversión (UDIS)</t>
  </si>
  <si>
    <t>Adeudos de Ejercicios Fiscales Anteriores (Adefas)</t>
  </si>
  <si>
    <t>Total Adefas</t>
  </si>
  <si>
    <t>4.4.1</t>
  </si>
  <si>
    <t>Adeudos de Ejercicios Fiscales Anteriores</t>
  </si>
  <si>
    <r>
      <t>C</t>
    </r>
    <r>
      <rPr>
        <b/>
        <sz val="9"/>
        <color theme="1"/>
        <rFont val="Calibri"/>
        <family val="2"/>
        <scheme val="minor"/>
      </rPr>
      <t xml:space="preserve">LASIFICACIÓN </t>
    </r>
    <r>
      <rPr>
        <b/>
        <sz val="11"/>
        <color theme="1"/>
        <rFont val="Calibri"/>
        <family val="2"/>
        <scheme val="minor"/>
      </rPr>
      <t>P</t>
    </r>
    <r>
      <rPr>
        <b/>
        <sz val="9"/>
        <color theme="1"/>
        <rFont val="Calibri"/>
        <family val="2"/>
        <scheme val="minor"/>
      </rPr>
      <t>ROGRAMÁTICA</t>
    </r>
  </si>
  <si>
    <r>
      <t>C</t>
    </r>
    <r>
      <rPr>
        <b/>
        <sz val="9"/>
        <color rgb="FFFFFFFF"/>
        <rFont val="Calibri"/>
        <family val="2"/>
        <scheme val="minor"/>
      </rPr>
      <t>LAVE</t>
    </r>
  </si>
  <si>
    <r>
      <t>P</t>
    </r>
    <r>
      <rPr>
        <b/>
        <sz val="9"/>
        <color rgb="FFFFFFFF"/>
        <rFont val="Calibri"/>
        <family val="2"/>
        <scheme val="minor"/>
      </rPr>
      <t>ROGRAMA</t>
    </r>
  </si>
  <si>
    <r>
      <t>T</t>
    </r>
    <r>
      <rPr>
        <b/>
        <sz val="9"/>
        <color rgb="FFFFFFFF"/>
        <rFont val="Calibri"/>
        <family val="2"/>
        <scheme val="minor"/>
      </rPr>
      <t>OTAL</t>
    </r>
  </si>
  <si>
    <t>TRANSFERENCIA ESTATAL</t>
  </si>
  <si>
    <r>
      <t>I</t>
    </r>
    <r>
      <rPr>
        <b/>
        <sz val="9"/>
        <color rgb="FFFFFFFF"/>
        <rFont val="Calibri"/>
        <family val="2"/>
        <scheme val="minor"/>
      </rPr>
      <t>NGRESOS PROPIOS</t>
    </r>
  </si>
  <si>
    <r>
      <t xml:space="preserve">TRANSFERENCIA </t>
    </r>
    <r>
      <rPr>
        <b/>
        <sz val="11"/>
        <color rgb="FFFFFFFF"/>
        <rFont val="Calibri"/>
        <family val="2"/>
        <scheme val="minor"/>
      </rPr>
      <t>F</t>
    </r>
    <r>
      <rPr>
        <b/>
        <sz val="9"/>
        <color rgb="FFFFFFFF"/>
        <rFont val="Calibri"/>
        <family val="2"/>
        <scheme val="minor"/>
      </rPr>
      <t>EDERAL</t>
    </r>
  </si>
  <si>
    <r>
      <t>P</t>
    </r>
    <r>
      <rPr>
        <b/>
        <sz val="9"/>
        <color rgb="FF000000"/>
        <rFont val="Calibri"/>
        <family val="2"/>
        <scheme val="minor"/>
      </rPr>
      <t xml:space="preserve">ROGRAMAS CON </t>
    </r>
    <r>
      <rPr>
        <b/>
        <sz val="11"/>
        <color rgb="FF000000"/>
        <rFont val="Calibri"/>
        <family val="2"/>
        <scheme val="minor"/>
      </rPr>
      <t>R</t>
    </r>
    <r>
      <rPr>
        <b/>
        <sz val="9"/>
        <color rgb="FF000000"/>
        <rFont val="Calibri"/>
        <family val="2"/>
        <scheme val="minor"/>
      </rPr>
      <t xml:space="preserve">ECURSOS </t>
    </r>
    <r>
      <rPr>
        <b/>
        <sz val="11"/>
        <color rgb="FF000000"/>
        <rFont val="Calibri"/>
        <family val="2"/>
        <scheme val="minor"/>
      </rPr>
      <t>C</t>
    </r>
    <r>
      <rPr>
        <b/>
        <sz val="9"/>
        <color rgb="FF000000"/>
        <rFont val="Calibri"/>
        <family val="2"/>
        <scheme val="minor"/>
      </rPr>
      <t xml:space="preserve">ONCURRENTES POR </t>
    </r>
    <r>
      <rPr>
        <b/>
        <sz val="11"/>
        <color rgb="FF000000"/>
        <rFont val="Calibri"/>
        <family val="2"/>
        <scheme val="minor"/>
      </rPr>
      <t>O</t>
    </r>
    <r>
      <rPr>
        <b/>
        <sz val="9"/>
        <color rgb="FF000000"/>
        <rFont val="Calibri"/>
        <family val="2"/>
        <scheme val="minor"/>
      </rPr>
      <t xml:space="preserve">RDEN DE </t>
    </r>
    <r>
      <rPr>
        <b/>
        <sz val="11"/>
        <color rgb="FF000000"/>
        <rFont val="Calibri"/>
        <family val="2"/>
        <scheme val="minor"/>
      </rPr>
      <t>G</t>
    </r>
    <r>
      <rPr>
        <b/>
        <sz val="9"/>
        <color rgb="FF000000"/>
        <rFont val="Calibri"/>
        <family val="2"/>
        <scheme val="minor"/>
      </rPr>
      <t>OBIERNO</t>
    </r>
  </si>
  <si>
    <t>Partida/Nombre del Fideicomiso</t>
  </si>
  <si>
    <t>Aportación a Fidecomiso de Turismo</t>
  </si>
  <si>
    <t>Nota.- Existen Fidecomisos pero basados a pago de Deuda.</t>
  </si>
  <si>
    <t>Partida/Nombre del organismo de la sociedad civil</t>
  </si>
  <si>
    <t>Cabildo Autoriza a Que Instituto se le asigna el apoyo, en este año aun no Autoriza ningún movimiento.</t>
  </si>
  <si>
    <t>Procedencia del recurso</t>
  </si>
  <si>
    <t xml:space="preserve">Ayudas por Desastres Naturales y Otros Siniestros </t>
  </si>
  <si>
    <t xml:space="preserve">$ </t>
  </si>
  <si>
    <t>Recursos Propios</t>
  </si>
  <si>
    <t>Despensa</t>
  </si>
  <si>
    <t>Quinquenio</t>
  </si>
  <si>
    <t>Gratificación especial</t>
  </si>
  <si>
    <t>Becas</t>
  </si>
  <si>
    <t>Estimulo Puntualidad y Asistencia</t>
  </si>
  <si>
    <t>Reyes y Día del Niño</t>
  </si>
  <si>
    <t>Compensación pre jubilatoria</t>
  </si>
  <si>
    <t>Nota.- El sindicato no tiene prestaciones ya que todas las prestaciones de ley las autoriza el pleno de Ayuntamiento para todos los trabajadores.</t>
  </si>
  <si>
    <t>Jubilaciones Policía</t>
  </si>
  <si>
    <t>Jubilaciones Burocracia</t>
  </si>
  <si>
    <t>Nota.- El Ayuntamiento entrega aportaciones al Sistemas de Pensiones.</t>
  </si>
  <si>
    <t>Primer Cuatrimestre</t>
  </si>
  <si>
    <t>Segundo</t>
  </si>
  <si>
    <t>Cuatrimestre</t>
  </si>
  <si>
    <t>Tercer Cuatrimestre</t>
  </si>
  <si>
    <t>Amortización de la Deuda</t>
  </si>
  <si>
    <t>Intereses de la Deuda Pública</t>
  </si>
  <si>
    <t>Presupuesto de la Deuda Pública 2014.</t>
  </si>
  <si>
    <t>La composición de dicha asignación será ejercida de la siguiente forma:</t>
  </si>
  <si>
    <t>Participaciones de la Federacion</t>
  </si>
  <si>
    <t>Aportaciones de la Federacion al Municipio</t>
  </si>
  <si>
    <t>Fondos de Recursos Federalizados Ramo 33</t>
  </si>
  <si>
    <t xml:space="preserve">Los montos máximos de contratación de obra pública </t>
  </si>
  <si>
    <t>Modalidad de Contratación</t>
  </si>
  <si>
    <t>En Salarios mínimos</t>
  </si>
  <si>
    <t>En Pesos</t>
  </si>
  <si>
    <t>De</t>
  </si>
  <si>
    <t>Hasta</t>
  </si>
  <si>
    <t xml:space="preserve">De </t>
  </si>
  <si>
    <t>Adjudicación directa</t>
  </si>
  <si>
    <t>invitación a cuando menos tres personas</t>
  </si>
  <si>
    <t>Licitación Pública</t>
  </si>
  <si>
    <t>Mayor a 70,000</t>
  </si>
  <si>
    <t>Mayor a 4,710,300.00</t>
  </si>
  <si>
    <t>Nota: Reglamentación del Estado de Jalisco.</t>
  </si>
  <si>
    <t>Clasificación por Objeto del Gasto de los Ramos Autónomos</t>
  </si>
  <si>
    <t>Nota.- NO APLICA.</t>
  </si>
  <si>
    <t>Nota.- La información se encuentra integrada en el clasificador del gasto de la Administración Pública.</t>
  </si>
  <si>
    <t>Clasificacion Administrativa</t>
  </si>
  <si>
    <t>Administracion Descentralizada</t>
  </si>
  <si>
    <t>Erogaciones Plurianuales para Proyectos Aprobados de Inversión en Infraestructura</t>
  </si>
  <si>
    <t>Compromisos plurianuales</t>
  </si>
  <si>
    <t>Centro Administrativo Tlajomulco</t>
  </si>
  <si>
    <t>Erogaciones correspondientes a compromisos plurianuales sujetos a disponibilidad presupuestaria.</t>
  </si>
  <si>
    <t>Proyectos de infraestructura productiva de largo plazo.</t>
  </si>
  <si>
    <t>Proyectos aprobados en ejercicios fiscales anteriores</t>
  </si>
  <si>
    <t>Inversión directa</t>
  </si>
  <si>
    <t>Inversión Condicionada</t>
  </si>
  <si>
    <t>CAT</t>
  </si>
  <si>
    <t>Nota.- En esta Administración Municipal, solo hay un Proyecto Plurianual, en este caso N/A, Los proyectos nuevos.</t>
  </si>
  <si>
    <t xml:space="preserve">Cuentas Bancarias Productivas </t>
  </si>
  <si>
    <t>Número de plazas de la Administración Pública Municipal Centralizada</t>
  </si>
  <si>
    <t>Tabulador de la Administarcion Publica del Municipio de Tlajomulco de Zuñiga</t>
  </si>
  <si>
    <t>Nota.- Para el  presupuesto 2014 aun  no se firmas los convenios correspondientes de cada Fondo.</t>
  </si>
  <si>
    <t xml:space="preserve">Fideicomisos Públicos </t>
  </si>
  <si>
    <t xml:space="preserve">Prestaciones Sindicales </t>
  </si>
  <si>
    <t>Integración Gasto en Seguridad Pública del Municipio De Tlajomulco de Zuñiga</t>
  </si>
  <si>
    <t xml:space="preserve"> Clasificación por Objeto del Gasto para el Cabildo</t>
  </si>
  <si>
    <t>Clasificación por Objeto del Gasto para Órganos Jurisdiccionales</t>
  </si>
  <si>
    <t xml:space="preserve"> Ramos Autónomos </t>
  </si>
  <si>
    <r>
      <t>Otras Entidades</t>
    </r>
    <r>
      <rPr>
        <sz val="11"/>
        <color rgb="FF000000"/>
        <rFont val="Calibri"/>
        <family val="2"/>
        <scheme val="minor"/>
      </rPr>
      <t>.</t>
    </r>
  </si>
  <si>
    <t>Clasificación por Tipo de Gasto</t>
  </si>
  <si>
    <t>Apoyo a Instituciones sin fines de Lucro de la Sociedad Civil</t>
  </si>
  <si>
    <t>Erogaciones Previstas para Subsidios, Subvenciones y Ayudas Sociales</t>
  </si>
  <si>
    <t>Erogaciones Previstas para Pensiones</t>
  </si>
  <si>
    <t>Clasificacion por Objeto del Gasto de la Administracion Publica Municipal</t>
  </si>
</sst>
</file>

<file path=xl/styles.xml><?xml version="1.0" encoding="utf-8"?>
<styleSheet xmlns="http://schemas.openxmlformats.org/spreadsheetml/2006/main">
  <numFmts count="2">
    <numFmt numFmtId="43" formatCode="_-* #,##0.00_-;\-* #,##0.00_-;_-* &quot;-&quot;??_-;_-@_-"/>
    <numFmt numFmtId="164" formatCode="_-\$* #,##0.00_-;&quot;-$&quot;* #,##0.00_-;_-\$* \-??_-;_-@_-"/>
  </numFmts>
  <fonts count="43">
    <font>
      <sz val="11"/>
      <color theme="1"/>
      <name val="Calibri"/>
      <family val="2"/>
      <scheme val="minor"/>
    </font>
    <font>
      <sz val="11"/>
      <color theme="1"/>
      <name val="Calibri"/>
      <family val="2"/>
      <scheme val="minor"/>
    </font>
    <font>
      <sz val="8"/>
      <color rgb="FFFFFFFF"/>
      <name val="Calibri"/>
      <family val="2"/>
      <scheme val="minor"/>
    </font>
    <font>
      <sz val="8"/>
      <color rgb="FF000000"/>
      <name val="Calibri"/>
      <family val="2"/>
      <scheme val="minor"/>
    </font>
    <font>
      <sz val="10"/>
      <color rgb="FF000000"/>
      <name val="MS Sans Serif"/>
      <family val="2"/>
    </font>
    <font>
      <b/>
      <sz val="11"/>
      <color rgb="FFFFFFFF"/>
      <name val="Calibri"/>
      <family val="2"/>
      <scheme val="minor"/>
    </font>
    <font>
      <sz val="11"/>
      <color rgb="FF000000"/>
      <name val="Calibri"/>
      <family val="2"/>
      <scheme val="minor"/>
    </font>
    <font>
      <b/>
      <i/>
      <sz val="11"/>
      <color rgb="FFFFFFFF"/>
      <name val="Calibri"/>
      <family val="2"/>
      <scheme val="minor"/>
    </font>
    <font>
      <i/>
      <sz val="11"/>
      <color rgb="FF000000"/>
      <name val="Calibri"/>
      <family val="2"/>
      <scheme val="minor"/>
    </font>
    <font>
      <b/>
      <i/>
      <sz val="11"/>
      <color rgb="FF000000"/>
      <name val="Calibri"/>
      <family val="2"/>
      <scheme val="minor"/>
    </font>
    <font>
      <b/>
      <sz val="11"/>
      <color rgb="FF000000"/>
      <name val="Calibri"/>
      <family val="2"/>
      <scheme val="minor"/>
    </font>
    <font>
      <sz val="11"/>
      <color rgb="FFFFFFFF"/>
      <name val="Calibri"/>
      <family val="2"/>
      <scheme val="minor"/>
    </font>
    <font>
      <b/>
      <sz val="8"/>
      <color theme="1"/>
      <name val="Calibri"/>
      <family val="2"/>
      <scheme val="minor"/>
    </font>
    <font>
      <sz val="8"/>
      <color theme="1"/>
      <name val="Calibri"/>
      <family val="2"/>
      <scheme val="minor"/>
    </font>
    <font>
      <sz val="10"/>
      <color rgb="FFFFFFFF"/>
      <name val="Calibri"/>
      <family val="2"/>
      <scheme val="minor"/>
    </font>
    <font>
      <sz val="10"/>
      <color rgb="FF000000"/>
      <name val="Calibri"/>
      <family val="2"/>
      <scheme val="minor"/>
    </font>
    <font>
      <sz val="10"/>
      <color theme="1"/>
      <name val="Calibri"/>
      <family val="2"/>
      <scheme val="minor"/>
    </font>
    <font>
      <b/>
      <sz val="10"/>
      <color rgb="FFFFFFFF"/>
      <name val="Calibri"/>
      <family val="2"/>
      <scheme val="minor"/>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
      <sz val="10"/>
      <name val="Arial"/>
      <family val="2"/>
    </font>
    <font>
      <b/>
      <sz val="11"/>
      <color theme="1"/>
      <name val="Calibri"/>
      <family val="2"/>
      <scheme val="minor"/>
    </font>
    <font>
      <b/>
      <sz val="18"/>
      <color rgb="FF1F497D"/>
      <name val="Cambria"/>
      <family val="2"/>
      <charset val="1"/>
    </font>
    <font>
      <sz val="11"/>
      <color indexed="8"/>
      <name val="Calibri"/>
      <family val="2"/>
      <charset val="1"/>
    </font>
    <font>
      <b/>
      <sz val="7.9"/>
      <color indexed="8"/>
      <name val="Arial"/>
      <family val="2"/>
    </font>
    <font>
      <b/>
      <sz val="8"/>
      <color rgb="FF000000"/>
      <name val="Calibri"/>
      <family val="2"/>
      <scheme val="minor"/>
    </font>
    <font>
      <b/>
      <sz val="16"/>
      <color rgb="FFFFFFFF"/>
      <name val="Calibri"/>
      <family val="2"/>
      <scheme val="minor"/>
    </font>
    <font>
      <b/>
      <sz val="12"/>
      <color rgb="FFFFFFFF"/>
      <name val="Calibri"/>
      <family val="2"/>
      <scheme val="minor"/>
    </font>
    <font>
      <b/>
      <sz val="12"/>
      <color theme="1"/>
      <name val="Calibri"/>
      <family val="2"/>
      <scheme val="minor"/>
    </font>
    <font>
      <b/>
      <sz val="14"/>
      <color theme="1"/>
      <name val="Calibri"/>
      <family val="2"/>
      <scheme val="minor"/>
    </font>
    <font>
      <b/>
      <sz val="12"/>
      <color rgb="FF31849B"/>
      <name val="Calibri"/>
      <family val="2"/>
      <scheme val="minor"/>
    </font>
    <font>
      <b/>
      <sz val="14"/>
      <color rgb="FFFFFFFF"/>
      <name val="Calibri"/>
      <family val="2"/>
      <scheme val="minor"/>
    </font>
    <font>
      <b/>
      <sz val="16"/>
      <color rgb="FF31849B"/>
      <name val="Calibri"/>
      <family val="2"/>
      <scheme val="minor"/>
    </font>
    <font>
      <b/>
      <sz val="9"/>
      <color rgb="FFFFFFFF"/>
      <name val="Calibri"/>
      <family val="2"/>
      <scheme val="minor"/>
    </font>
    <font>
      <sz val="12"/>
      <color theme="1"/>
      <name val="Calibri"/>
      <family val="2"/>
      <scheme val="minor"/>
    </font>
    <font>
      <b/>
      <sz val="10"/>
      <color rgb="FF000000"/>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sz val="7"/>
      <color rgb="FF000000"/>
      <name val="Arial"/>
      <family val="2"/>
    </font>
  </fonts>
  <fills count="6">
    <fill>
      <patternFill patternType="none"/>
    </fill>
    <fill>
      <patternFill patternType="gray125"/>
    </fill>
    <fill>
      <patternFill patternType="solid">
        <fgColor rgb="FF31849B"/>
        <bgColor indexed="64"/>
      </patternFill>
    </fill>
    <fill>
      <patternFill patternType="solid">
        <fgColor rgb="FFDAEEF3"/>
        <bgColor indexed="64"/>
      </patternFill>
    </fill>
    <fill>
      <patternFill patternType="solid">
        <fgColor rgb="FF92CDDC"/>
        <bgColor indexed="64"/>
      </patternFill>
    </fill>
    <fill>
      <patternFill patternType="solid">
        <fgColor rgb="FF00B0F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bottom style="thin">
        <color theme="4" tint="0.39997558519241921"/>
      </bottom>
      <diagonal/>
    </border>
  </borders>
  <cellStyleXfs count="5">
    <xf numFmtId="0" fontId="0" fillId="0" borderId="0"/>
    <xf numFmtId="43" fontId="1" fillId="0" borderId="0" applyFont="0" applyFill="0" applyBorder="0" applyAlignment="0" applyProtection="0"/>
    <xf numFmtId="0" fontId="23" fillId="0" borderId="0"/>
    <xf numFmtId="0" fontId="25" fillId="0" borderId="0"/>
    <xf numFmtId="164" fontId="26" fillId="0" borderId="0"/>
  </cellStyleXfs>
  <cellXfs count="327">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justify" vertical="top" wrapText="1"/>
    </xf>
    <xf numFmtId="4" fontId="3" fillId="2" borderId="4" xfId="0" applyNumberFormat="1" applyFont="1" applyFill="1" applyBorder="1" applyAlignment="1">
      <alignment horizontal="justify" vertical="top" wrapText="1"/>
    </xf>
    <xf numFmtId="43" fontId="3" fillId="3" borderId="4" xfId="1" applyFont="1" applyFill="1" applyBorder="1" applyAlignment="1">
      <alignment horizontal="center" wrapText="1"/>
    </xf>
    <xf numFmtId="43" fontId="4" fillId="3" borderId="4" xfId="1" applyFont="1" applyFill="1" applyBorder="1" applyAlignment="1">
      <alignment horizontal="center" wrapText="1"/>
    </xf>
    <xf numFmtId="0" fontId="5" fillId="2" borderId="2" xfId="0" applyFont="1" applyFill="1" applyBorder="1" applyAlignment="1">
      <alignment horizontal="center" vertical="top" wrapText="1"/>
    </xf>
    <xf numFmtId="0" fontId="6" fillId="4" borderId="3" xfId="0" applyFont="1" applyFill="1" applyBorder="1" applyAlignment="1">
      <alignment horizontal="justify" vertical="top" wrapText="1"/>
    </xf>
    <xf numFmtId="0" fontId="6" fillId="4" borderId="4" xfId="0" applyFont="1" applyFill="1" applyBorder="1" applyAlignment="1">
      <alignment horizontal="justify" vertical="top" wrapText="1"/>
    </xf>
    <xf numFmtId="4" fontId="6" fillId="3" borderId="4" xfId="0" applyNumberFormat="1" applyFont="1" applyFill="1" applyBorder="1" applyAlignment="1">
      <alignment horizontal="justify" vertical="top" wrapText="1"/>
    </xf>
    <xf numFmtId="4" fontId="6" fillId="2" borderId="4" xfId="0" applyNumberFormat="1" applyFont="1" applyFill="1" applyBorder="1" applyAlignment="1">
      <alignment horizontal="justify" vertical="top" wrapText="1"/>
    </xf>
    <xf numFmtId="0" fontId="7" fillId="2" borderId="2" xfId="0" applyFont="1" applyFill="1" applyBorder="1" applyAlignment="1">
      <alignment horizontal="center" vertical="top" wrapText="1"/>
    </xf>
    <xf numFmtId="0" fontId="9" fillId="4" borderId="4" xfId="0" applyFont="1" applyFill="1" applyBorder="1" applyAlignment="1">
      <alignment horizontal="justify" vertical="top" wrapText="1"/>
    </xf>
    <xf numFmtId="0" fontId="8" fillId="3" borderId="4" xfId="0" applyFont="1" applyFill="1" applyBorder="1" applyAlignment="1">
      <alignment horizontal="justify" vertical="top" wrapText="1"/>
    </xf>
    <xf numFmtId="0" fontId="8" fillId="4" borderId="8" xfId="0" applyFont="1" applyFill="1" applyBorder="1" applyAlignment="1">
      <alignment horizontal="justify" vertical="top" wrapText="1"/>
    </xf>
    <xf numFmtId="0" fontId="8" fillId="4" borderId="7" xfId="0" applyFont="1" applyFill="1" applyBorder="1" applyAlignment="1">
      <alignment horizontal="justify" vertical="top" wrapText="1"/>
    </xf>
    <xf numFmtId="0" fontId="8" fillId="4" borderId="5" xfId="0" applyFont="1" applyFill="1" applyBorder="1" applyAlignment="1">
      <alignment horizontal="justify" vertical="top" wrapText="1"/>
    </xf>
    <xf numFmtId="0" fontId="8" fillId="4" borderId="3" xfId="0" applyFont="1" applyFill="1" applyBorder="1" applyAlignment="1">
      <alignment horizontal="justify" vertical="top" wrapText="1"/>
    </xf>
    <xf numFmtId="0" fontId="9" fillId="4" borderId="5" xfId="0" applyFont="1" applyFill="1" applyBorder="1" applyAlignment="1">
      <alignment horizontal="justify" vertical="top" wrapText="1"/>
    </xf>
    <xf numFmtId="0" fontId="8" fillId="4" borderId="3" xfId="0" applyFont="1" applyFill="1" applyBorder="1" applyAlignment="1">
      <alignment vertical="top"/>
    </xf>
    <xf numFmtId="0" fontId="9" fillId="4" borderId="1" xfId="0" applyFont="1" applyFill="1" applyBorder="1" applyAlignment="1">
      <alignment vertical="center"/>
    </xf>
    <xf numFmtId="0" fontId="9" fillId="4" borderId="1" xfId="0" applyFont="1" applyFill="1" applyBorder="1" applyAlignment="1">
      <alignment horizontal="justify" vertical="top" wrapText="1"/>
    </xf>
    <xf numFmtId="0" fontId="9" fillId="4" borderId="2" xfId="0" applyFont="1" applyFill="1" applyBorder="1" applyAlignment="1">
      <alignment horizontal="justify" vertical="top" wrapText="1"/>
    </xf>
    <xf numFmtId="0" fontId="8" fillId="4" borderId="1" xfId="0" applyFont="1" applyFill="1" applyBorder="1" applyAlignment="1">
      <alignment horizontal="justify" vertical="top" wrapText="1"/>
    </xf>
    <xf numFmtId="43" fontId="10" fillId="3" borderId="4" xfId="1" applyFont="1" applyFill="1" applyBorder="1" applyAlignment="1">
      <alignment horizontal="justify" vertical="top" wrapText="1"/>
    </xf>
    <xf numFmtId="43" fontId="6" fillId="3" borderId="8" xfId="1" applyFont="1" applyFill="1" applyBorder="1" applyAlignment="1">
      <alignment horizontal="justify" vertical="top" wrapText="1"/>
    </xf>
    <xf numFmtId="43" fontId="6" fillId="3" borderId="8" xfId="1" applyFont="1" applyFill="1" applyBorder="1" applyAlignment="1">
      <alignment vertical="top" wrapText="1"/>
    </xf>
    <xf numFmtId="43" fontId="10" fillId="3" borderId="5" xfId="1" applyFont="1" applyFill="1" applyBorder="1" applyAlignment="1">
      <alignment horizontal="right" vertical="top" wrapText="1"/>
    </xf>
    <xf numFmtId="43" fontId="6" fillId="3" borderId="5" xfId="1" applyFont="1" applyFill="1" applyBorder="1" applyAlignment="1">
      <alignment horizontal="justify" vertical="top" wrapText="1"/>
    </xf>
    <xf numFmtId="43" fontId="6" fillId="3" borderId="7" xfId="1" applyFont="1" applyFill="1" applyBorder="1" applyAlignment="1">
      <alignment horizontal="justify" vertical="top" wrapText="1"/>
    </xf>
    <xf numFmtId="43" fontId="6" fillId="3" borderId="3" xfId="1" applyFont="1" applyFill="1" applyBorder="1" applyAlignment="1">
      <alignment horizontal="justify" vertical="top" wrapText="1"/>
    </xf>
    <xf numFmtId="43" fontId="6" fillId="3" borderId="1" xfId="1" applyFont="1" applyFill="1" applyBorder="1" applyAlignment="1">
      <alignment horizontal="justify" vertical="top" wrapText="1"/>
    </xf>
    <xf numFmtId="43" fontId="6" fillId="3" borderId="0" xfId="1" applyFont="1" applyFill="1" applyBorder="1" applyAlignment="1">
      <alignment horizontal="justify" vertical="top" wrapText="1"/>
    </xf>
    <xf numFmtId="43" fontId="10" fillId="3" borderId="1" xfId="1" applyFont="1" applyFill="1" applyBorder="1" applyAlignment="1">
      <alignment horizontal="justify" vertical="top" wrapText="1"/>
    </xf>
    <xf numFmtId="43" fontId="6" fillId="3" borderId="4" xfId="1" applyFont="1" applyFill="1" applyBorder="1" applyAlignment="1">
      <alignment horizontal="justify" vertical="top" wrapText="1"/>
    </xf>
    <xf numFmtId="43" fontId="6" fillId="3" borderId="8" xfId="1" applyFont="1" applyFill="1" applyBorder="1" applyAlignment="1">
      <alignment horizontal="right" vertical="top" wrapText="1"/>
    </xf>
    <xf numFmtId="43" fontId="6" fillId="3" borderId="3" xfId="1" applyFont="1" applyFill="1" applyBorder="1" applyAlignment="1">
      <alignment vertical="top" wrapText="1"/>
    </xf>
    <xf numFmtId="43" fontId="10" fillId="3" borderId="1" xfId="1" applyFont="1" applyFill="1" applyBorder="1" applyAlignment="1">
      <alignment vertical="top" wrapText="1"/>
    </xf>
    <xf numFmtId="0" fontId="8" fillId="3" borderId="5" xfId="0" applyFont="1" applyFill="1" applyBorder="1" applyAlignment="1">
      <alignment vertical="top" wrapText="1"/>
    </xf>
    <xf numFmtId="0" fontId="8" fillId="3" borderId="7" xfId="0" applyFont="1" applyFill="1" applyBorder="1" applyAlignment="1">
      <alignment vertical="top" wrapText="1"/>
    </xf>
    <xf numFmtId="0" fontId="8" fillId="3" borderId="3" xfId="0" applyFont="1" applyFill="1" applyBorder="1" applyAlignment="1">
      <alignment vertical="top" wrapText="1"/>
    </xf>
    <xf numFmtId="0" fontId="6" fillId="4" borderId="4" xfId="0" applyFont="1" applyFill="1" applyBorder="1" applyAlignment="1">
      <alignment horizontal="center" vertical="top" wrapText="1"/>
    </xf>
    <xf numFmtId="0" fontId="10" fillId="3" borderId="4" xfId="0" applyFont="1" applyFill="1" applyBorder="1" applyAlignment="1">
      <alignment horizontal="center" wrapText="1"/>
    </xf>
    <xf numFmtId="0" fontId="6" fillId="3" borderId="7" xfId="0" applyFont="1" applyFill="1" applyBorder="1" applyAlignment="1">
      <alignment horizontal="justify" vertical="top" wrapText="1"/>
    </xf>
    <xf numFmtId="0" fontId="6" fillId="4" borderId="2" xfId="0" applyFont="1" applyFill="1" applyBorder="1" applyAlignment="1">
      <alignment horizontal="justify" vertical="top" wrapText="1"/>
    </xf>
    <xf numFmtId="0" fontId="6" fillId="3" borderId="4" xfId="0" applyFont="1" applyFill="1" applyBorder="1" applyAlignment="1">
      <alignment horizontal="justify" vertical="top" wrapText="1"/>
    </xf>
    <xf numFmtId="0" fontId="6" fillId="4" borderId="4" xfId="0" applyFont="1" applyFill="1" applyBorder="1" applyAlignment="1">
      <alignment horizontal="justify" wrapText="1"/>
    </xf>
    <xf numFmtId="0" fontId="6" fillId="3" borderId="3" xfId="0" applyFont="1" applyFill="1" applyBorder="1" applyAlignment="1">
      <alignment horizontal="justify" vertical="top" wrapText="1"/>
    </xf>
    <xf numFmtId="43" fontId="10" fillId="3" borderId="4" xfId="1" applyFont="1" applyFill="1" applyBorder="1" applyAlignment="1">
      <alignment horizontal="center" wrapText="1"/>
    </xf>
    <xf numFmtId="43" fontId="10" fillId="3" borderId="4" xfId="0" applyNumberFormat="1" applyFont="1" applyFill="1" applyBorder="1" applyAlignment="1">
      <alignment horizontal="center" wrapText="1"/>
    </xf>
    <xf numFmtId="0" fontId="11" fillId="2" borderId="14" xfId="0" applyFont="1" applyFill="1" applyBorder="1" applyAlignment="1">
      <alignment horizontal="center" wrapText="1"/>
    </xf>
    <xf numFmtId="0" fontId="11" fillId="2" borderId="4" xfId="0" applyFont="1" applyFill="1" applyBorder="1" applyAlignment="1">
      <alignment horizontal="center" wrapText="1"/>
    </xf>
    <xf numFmtId="0" fontId="6" fillId="2" borderId="3" xfId="0" applyFont="1" applyFill="1" applyBorder="1" applyAlignment="1">
      <alignment horizontal="justify" vertical="top" wrapText="1"/>
    </xf>
    <xf numFmtId="0" fontId="11" fillId="2" borderId="3" xfId="0" applyFont="1" applyFill="1" applyBorder="1" applyAlignment="1">
      <alignment horizontal="justify" vertical="top" wrapText="1"/>
    </xf>
    <xf numFmtId="0" fontId="6" fillId="2" borderId="4" xfId="0" applyFont="1" applyFill="1" applyBorder="1" applyAlignment="1">
      <alignment horizontal="justify" vertical="top" wrapText="1"/>
    </xf>
    <xf numFmtId="43" fontId="6" fillId="3" borderId="4" xfId="0" applyNumberFormat="1" applyFont="1" applyFill="1" applyBorder="1" applyAlignment="1">
      <alignment horizontal="justify" vertical="top" wrapText="1"/>
    </xf>
    <xf numFmtId="43" fontId="6" fillId="2" borderId="4" xfId="0" applyNumberFormat="1" applyFont="1" applyFill="1" applyBorder="1" applyAlignment="1">
      <alignment horizontal="justify" vertical="top" wrapText="1"/>
    </xf>
    <xf numFmtId="0" fontId="2" fillId="2" borderId="3" xfId="0" applyFont="1" applyFill="1" applyBorder="1" applyAlignment="1">
      <alignment horizontal="center" wrapText="1"/>
    </xf>
    <xf numFmtId="43" fontId="12" fillId="3" borderId="4" xfId="1" applyFont="1" applyFill="1" applyBorder="1" applyAlignment="1">
      <alignment horizontal="center" wrapText="1"/>
    </xf>
    <xf numFmtId="0" fontId="13" fillId="3" borderId="4" xfId="0" applyFont="1" applyFill="1" applyBorder="1" applyAlignment="1">
      <alignment horizontal="center" wrapText="1"/>
    </xf>
    <xf numFmtId="43" fontId="12" fillId="3" borderId="4" xfId="0" applyNumberFormat="1" applyFont="1" applyFill="1" applyBorder="1" applyAlignment="1">
      <alignment horizontal="center" wrapText="1"/>
    </xf>
    <xf numFmtId="0" fontId="14" fillId="2" borderId="14" xfId="0" applyFont="1" applyFill="1" applyBorder="1" applyAlignment="1">
      <alignment horizontal="center" vertical="top" wrapText="1"/>
    </xf>
    <xf numFmtId="0" fontId="0" fillId="4" borderId="3" xfId="0" applyFill="1" applyBorder="1" applyAlignment="1">
      <alignment vertical="top" wrapText="1"/>
    </xf>
    <xf numFmtId="0" fontId="15" fillId="4" borderId="4" xfId="0" applyFont="1" applyFill="1" applyBorder="1" applyAlignment="1">
      <alignment wrapText="1"/>
    </xf>
    <xf numFmtId="0" fontId="15" fillId="4" borderId="3" xfId="0" applyFont="1" applyFill="1" applyBorder="1" applyAlignment="1">
      <alignment horizontal="justify" vertical="top" wrapText="1"/>
    </xf>
    <xf numFmtId="0" fontId="14" fillId="2" borderId="3" xfId="0" applyFont="1" applyFill="1" applyBorder="1" applyAlignment="1">
      <alignment horizontal="center" wrapText="1"/>
    </xf>
    <xf numFmtId="43" fontId="0" fillId="3" borderId="4" xfId="1" applyFont="1" applyFill="1" applyBorder="1" applyAlignment="1">
      <alignment wrapText="1"/>
    </xf>
    <xf numFmtId="43" fontId="15" fillId="3" borderId="4" xfId="1" applyFont="1" applyFill="1" applyBorder="1" applyAlignment="1">
      <alignment horizontal="center" wrapText="1"/>
    </xf>
    <xf numFmtId="0" fontId="17" fillId="2" borderId="1" xfId="0" applyFont="1" applyFill="1" applyBorder="1" applyAlignment="1">
      <alignment horizontal="center" wrapText="1"/>
    </xf>
    <xf numFmtId="0" fontId="17" fillId="2" borderId="2" xfId="0" applyFont="1" applyFill="1" applyBorder="1" applyAlignment="1">
      <alignment horizontal="center" wrapText="1"/>
    </xf>
    <xf numFmtId="0" fontId="15" fillId="4" borderId="3" xfId="0" applyFont="1" applyFill="1" applyBorder="1" applyAlignment="1">
      <alignment horizontal="justify" wrapText="1"/>
    </xf>
    <xf numFmtId="0" fontId="15" fillId="3" borderId="4" xfId="0" applyFont="1" applyFill="1" applyBorder="1" applyAlignment="1">
      <alignment horizontal="justify" vertical="top" wrapText="1"/>
    </xf>
    <xf numFmtId="0" fontId="17" fillId="2" borderId="3" xfId="0" applyFont="1" applyFill="1" applyBorder="1" applyAlignment="1">
      <alignment horizontal="justify" vertical="top" wrapText="1"/>
    </xf>
    <xf numFmtId="0" fontId="15" fillId="2" borderId="4" xfId="0" applyFont="1" applyFill="1" applyBorder="1" applyAlignment="1">
      <alignment horizontal="justify" vertical="top" wrapText="1"/>
    </xf>
    <xf numFmtId="43" fontId="15" fillId="2" borderId="4" xfId="0" applyNumberFormat="1" applyFont="1" applyFill="1" applyBorder="1" applyAlignment="1">
      <alignment horizontal="justify" vertical="top" wrapText="1"/>
    </xf>
    <xf numFmtId="43" fontId="0" fillId="0" borderId="0" xfId="1" applyFont="1"/>
    <xf numFmtId="0" fontId="6" fillId="3" borderId="4" xfId="0" applyFont="1" applyFill="1" applyBorder="1" applyAlignment="1">
      <alignment horizontal="center" wrapText="1"/>
    </xf>
    <xf numFmtId="0" fontId="11" fillId="2" borderId="2" xfId="0" applyFont="1" applyFill="1" applyBorder="1" applyAlignment="1">
      <alignment horizontal="center" vertical="top" wrapText="1"/>
    </xf>
    <xf numFmtId="43" fontId="11" fillId="2" borderId="2" xfId="1" applyFont="1" applyFill="1" applyBorder="1" applyAlignment="1">
      <alignment horizontal="center" vertical="top" wrapText="1"/>
    </xf>
    <xf numFmtId="43" fontId="11" fillId="2" borderId="4" xfId="1" applyFont="1" applyFill="1" applyBorder="1" applyAlignment="1">
      <alignment wrapText="1"/>
    </xf>
    <xf numFmtId="43" fontId="6" fillId="3" borderId="4" xfId="1" applyFont="1" applyFill="1" applyBorder="1" applyAlignment="1">
      <alignment horizontal="center" wrapText="1"/>
    </xf>
    <xf numFmtId="0" fontId="11" fillId="2" borderId="6" xfId="0" applyFont="1" applyFill="1" applyBorder="1" applyAlignment="1">
      <alignment horizontal="center" vertical="top" wrapText="1"/>
    </xf>
    <xf numFmtId="0" fontId="11" fillId="2" borderId="15" xfId="0" applyFont="1" applyFill="1" applyBorder="1" applyAlignment="1">
      <alignment horizontal="center" vertical="top" wrapText="1"/>
    </xf>
    <xf numFmtId="43" fontId="5" fillId="2" borderId="2" xfId="1" applyFont="1" applyFill="1" applyBorder="1" applyAlignment="1">
      <alignment horizontal="center" vertical="top" wrapText="1"/>
    </xf>
    <xf numFmtId="0" fontId="11" fillId="2" borderId="5" xfId="0" applyFont="1" applyFill="1" applyBorder="1" applyAlignment="1">
      <alignment wrapText="1"/>
    </xf>
    <xf numFmtId="0" fontId="11" fillId="2" borderId="3" xfId="0" applyFont="1" applyFill="1" applyBorder="1" applyAlignment="1">
      <alignment wrapText="1"/>
    </xf>
    <xf numFmtId="0" fontId="6" fillId="3" borderId="4" xfId="0" applyFont="1" applyFill="1" applyBorder="1" applyAlignment="1">
      <alignment horizontal="justify" vertical="top"/>
    </xf>
    <xf numFmtId="0" fontId="11" fillId="2" borderId="1" xfId="0" applyFont="1" applyFill="1" applyBorder="1" applyAlignment="1">
      <alignment horizontal="center" vertical="top"/>
    </xf>
    <xf numFmtId="0" fontId="11" fillId="2" borderId="2" xfId="0" applyFont="1" applyFill="1" applyBorder="1" applyAlignment="1">
      <alignment horizontal="center" vertical="top"/>
    </xf>
    <xf numFmtId="0" fontId="6" fillId="4" borderId="3" xfId="0" applyFont="1" applyFill="1" applyBorder="1" applyAlignment="1">
      <alignment horizontal="justify" vertical="top"/>
    </xf>
    <xf numFmtId="0" fontId="6" fillId="2" borderId="4" xfId="0" applyFont="1" applyFill="1" applyBorder="1" applyAlignment="1">
      <alignment horizontal="justify" vertical="top"/>
    </xf>
    <xf numFmtId="43" fontId="6" fillId="3" borderId="4" xfId="1" applyFont="1" applyFill="1" applyBorder="1" applyAlignment="1">
      <alignment horizontal="justify" vertical="top"/>
    </xf>
    <xf numFmtId="43" fontId="11" fillId="2" borderId="2" xfId="1" applyFont="1" applyFill="1" applyBorder="1" applyAlignment="1">
      <alignment horizontal="center" vertical="center"/>
    </xf>
    <xf numFmtId="43" fontId="0" fillId="0" borderId="0" xfId="1" applyFont="1" applyAlignment="1">
      <alignment horizontal="center" vertical="center"/>
    </xf>
    <xf numFmtId="43" fontId="6" fillId="3" borderId="4" xfId="1" applyFont="1" applyFill="1" applyBorder="1" applyAlignment="1">
      <alignment horizontal="center" vertical="center"/>
    </xf>
    <xf numFmtId="0" fontId="0" fillId="0" borderId="0" xfId="0" applyAlignment="1">
      <alignment horizontal="center" vertical="center"/>
    </xf>
    <xf numFmtId="43" fontId="10" fillId="3" borderId="4" xfId="1" applyFont="1" applyFill="1" applyBorder="1" applyAlignment="1"/>
    <xf numFmtId="0" fontId="11" fillId="2" borderId="4" xfId="0" applyFont="1" applyFill="1" applyBorder="1" applyAlignment="1">
      <alignment horizontal="center" vertical="top"/>
    </xf>
    <xf numFmtId="0" fontId="11" fillId="2" borderId="3" xfId="0" applyFont="1" applyFill="1" applyBorder="1" applyAlignment="1">
      <alignment horizontal="justify" vertical="top"/>
    </xf>
    <xf numFmtId="43" fontId="6" fillId="2" borderId="4" xfId="1" applyFont="1" applyFill="1" applyBorder="1" applyAlignment="1">
      <alignment horizontal="justify" vertical="top"/>
    </xf>
    <xf numFmtId="43" fontId="13" fillId="3" borderId="4" xfId="1" applyFont="1" applyFill="1" applyBorder="1" applyAlignment="1">
      <alignment horizontal="center" wrapText="1"/>
    </xf>
    <xf numFmtId="0" fontId="13" fillId="3" borderId="8" xfId="0" applyFont="1" applyFill="1" applyBorder="1" applyAlignment="1">
      <alignment horizontal="center" wrapText="1"/>
    </xf>
    <xf numFmtId="0" fontId="6" fillId="4" borderId="0" xfId="0" applyFont="1" applyFill="1" applyBorder="1" applyAlignment="1">
      <alignment horizontal="justify" vertical="top" wrapText="1"/>
    </xf>
    <xf numFmtId="43" fontId="0" fillId="0" borderId="0" xfId="0" applyNumberFormat="1"/>
    <xf numFmtId="0" fontId="17" fillId="2" borderId="1"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6" xfId="0" applyFont="1" applyFill="1" applyBorder="1" applyAlignment="1">
      <alignment horizontal="center" vertical="top" wrapText="1"/>
    </xf>
    <xf numFmtId="0" fontId="24" fillId="0" borderId="16" xfId="0" applyFont="1" applyBorder="1"/>
    <xf numFmtId="0" fontId="24" fillId="0" borderId="0" xfId="0" applyFont="1"/>
    <xf numFmtId="0" fontId="24" fillId="0" borderId="0" xfId="0" applyFont="1" applyFill="1"/>
    <xf numFmtId="0" fontId="24" fillId="0" borderId="16" xfId="0" applyFont="1" applyFill="1" applyBorder="1"/>
    <xf numFmtId="0" fontId="0" fillId="0" borderId="0" xfId="0" applyAlignment="1">
      <alignment horizontal="center" vertical="top"/>
    </xf>
    <xf numFmtId="0" fontId="0" fillId="0" borderId="0" xfId="0" applyNumberFormat="1" applyAlignment="1">
      <alignment horizontal="center" vertical="top"/>
    </xf>
    <xf numFmtId="43" fontId="3" fillId="3" borderId="4" xfId="1" applyFont="1" applyFill="1" applyBorder="1" applyAlignment="1">
      <alignment horizontal="center" vertical="center" wrapText="1"/>
    </xf>
    <xf numFmtId="0" fontId="11" fillId="2" borderId="1" xfId="0" applyFont="1" applyFill="1" applyBorder="1" applyAlignment="1">
      <alignment horizontal="center"/>
    </xf>
    <xf numFmtId="0" fontId="11" fillId="2" borderId="2" xfId="0" applyFont="1" applyFill="1" applyBorder="1" applyAlignment="1">
      <alignment horizontal="center"/>
    </xf>
    <xf numFmtId="0" fontId="27" fillId="0" borderId="0" xfId="0" applyFont="1" applyAlignment="1">
      <alignment horizontal="center" vertical="center"/>
    </xf>
    <xf numFmtId="9" fontId="27" fillId="0" borderId="0" xfId="0" applyNumberFormat="1" applyFont="1" applyAlignment="1">
      <alignment horizontal="center" vertical="center"/>
    </xf>
    <xf numFmtId="49" fontId="3" fillId="3" borderId="4" xfId="1" applyNumberFormat="1" applyFont="1" applyFill="1" applyBorder="1" applyAlignment="1">
      <alignment horizontal="center" vertical="center" wrapText="1"/>
    </xf>
    <xf numFmtId="0" fontId="27" fillId="0" borderId="0" xfId="0" applyFont="1" applyFill="1" applyAlignment="1">
      <alignment horizontal="center" vertical="center"/>
    </xf>
    <xf numFmtId="0" fontId="0" fillId="0" borderId="0" xfId="0" applyFill="1"/>
    <xf numFmtId="43" fontId="28" fillId="3" borderId="4" xfId="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2" fillId="2" borderId="4"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43" fontId="2" fillId="2" borderId="1" xfId="1" applyFont="1" applyFill="1" applyBorder="1" applyAlignment="1">
      <alignment horizontal="center" vertical="center" wrapText="1"/>
    </xf>
    <xf numFmtId="43" fontId="2" fillId="2" borderId="3" xfId="1" applyFont="1" applyFill="1" applyBorder="1" applyAlignment="1">
      <alignment horizontal="center" vertical="center" wrapText="1"/>
    </xf>
    <xf numFmtId="0" fontId="11" fillId="2" borderId="2" xfId="0" applyFont="1" applyFill="1" applyBorder="1" applyAlignment="1">
      <alignment horizontal="center" vertical="top"/>
    </xf>
    <xf numFmtId="0" fontId="6" fillId="4" borderId="2" xfId="0" applyFont="1" applyFill="1" applyBorder="1" applyAlignment="1">
      <alignment horizontal="center" vertical="top"/>
    </xf>
    <xf numFmtId="0" fontId="5" fillId="2" borderId="6" xfId="0" applyFont="1" applyFill="1" applyBorder="1" applyAlignment="1">
      <alignment horizontal="center" vertical="top" wrapText="1"/>
    </xf>
    <xf numFmtId="0" fontId="11" fillId="2" borderId="2" xfId="0" applyFont="1" applyFill="1" applyBorder="1" applyAlignment="1">
      <alignment horizontal="center" vertical="top"/>
    </xf>
    <xf numFmtId="0" fontId="32" fillId="4" borderId="4" xfId="0" applyFont="1" applyFill="1" applyBorder="1" applyAlignment="1">
      <alignment horizontal="center"/>
    </xf>
    <xf numFmtId="0" fontId="29" fillId="2" borderId="4" xfId="0" applyFont="1" applyFill="1" applyBorder="1" applyAlignment="1">
      <alignment horizontal="center" vertical="top"/>
    </xf>
    <xf numFmtId="0" fontId="31" fillId="4" borderId="4" xfId="0" applyFont="1" applyFill="1" applyBorder="1" applyAlignment="1"/>
    <xf numFmtId="0" fontId="33" fillId="3" borderId="4" xfId="0" applyFont="1" applyFill="1" applyBorder="1" applyAlignment="1">
      <alignment horizontal="center"/>
    </xf>
    <xf numFmtId="0" fontId="34" fillId="2" borderId="3" xfId="0" applyFont="1" applyFill="1" applyBorder="1" applyAlignment="1">
      <alignment horizontal="center"/>
    </xf>
    <xf numFmtId="0" fontId="31" fillId="4" borderId="4" xfId="0" applyFont="1" applyFill="1" applyBorder="1" applyAlignment="1">
      <alignment vertical="top"/>
    </xf>
    <xf numFmtId="4" fontId="35" fillId="3" borderId="4" xfId="0" applyNumberFormat="1" applyFont="1" applyFill="1" applyBorder="1" applyAlignment="1">
      <alignment horizontal="center" vertical="top"/>
    </xf>
    <xf numFmtId="0" fontId="35" fillId="3" borderId="4" xfId="0" applyFont="1" applyFill="1" applyBorder="1" applyAlignment="1">
      <alignment horizontal="center" vertical="top"/>
    </xf>
    <xf numFmtId="0" fontId="6" fillId="4" borderId="3" xfId="0" applyFont="1" applyFill="1" applyBorder="1" applyAlignment="1">
      <alignment horizontal="center" vertical="top"/>
    </xf>
    <xf numFmtId="0" fontId="6" fillId="4" borderId="4" xfId="0" applyFont="1" applyFill="1" applyBorder="1" applyAlignment="1">
      <alignment horizontal="justify" vertical="top"/>
    </xf>
    <xf numFmtId="4" fontId="6" fillId="3" borderId="4" xfId="0" applyNumberFormat="1" applyFont="1" applyFill="1" applyBorder="1" applyAlignment="1">
      <alignment horizontal="justify" vertical="top"/>
    </xf>
    <xf numFmtId="0" fontId="6" fillId="4" borderId="7" xfId="0" applyFont="1" applyFill="1" applyBorder="1" applyAlignment="1">
      <alignment horizontal="center" vertical="top"/>
    </xf>
    <xf numFmtId="0" fontId="6" fillId="4" borderId="8" xfId="0" applyFont="1" applyFill="1" applyBorder="1" applyAlignment="1">
      <alignment horizontal="justify" vertical="top"/>
    </xf>
    <xf numFmtId="4" fontId="6" fillId="3" borderId="8" xfId="0" applyNumberFormat="1" applyFont="1" applyFill="1" applyBorder="1" applyAlignment="1">
      <alignment horizontal="justify" vertical="top"/>
    </xf>
    <xf numFmtId="4" fontId="6" fillId="2" borderId="4" xfId="0" applyNumberFormat="1" applyFont="1" applyFill="1" applyBorder="1" applyAlignment="1">
      <alignment horizontal="justify" vertical="top"/>
    </xf>
    <xf numFmtId="0" fontId="11" fillId="2" borderId="10" xfId="0" applyFont="1" applyFill="1" applyBorder="1" applyAlignment="1">
      <alignment horizontal="center" vertical="top"/>
    </xf>
    <xf numFmtId="0" fontId="5" fillId="2" borderId="6" xfId="0" applyFont="1" applyFill="1" applyBorder="1" applyAlignment="1">
      <alignment horizontal="center"/>
    </xf>
    <xf numFmtId="0" fontId="5" fillId="2" borderId="2" xfId="0" applyFont="1" applyFill="1" applyBorder="1" applyAlignment="1">
      <alignment horizontal="center"/>
    </xf>
    <xf numFmtId="0" fontId="5" fillId="2" borderId="14" xfId="0" applyFont="1" applyFill="1" applyBorder="1" applyAlignment="1">
      <alignment horizontal="center"/>
    </xf>
    <xf numFmtId="0" fontId="36" fillId="2" borderId="14" xfId="0" applyFont="1" applyFill="1" applyBorder="1" applyAlignment="1">
      <alignment horizontal="center"/>
    </xf>
    <xf numFmtId="0" fontId="0" fillId="4" borderId="3" xfId="0" applyFill="1" applyBorder="1" applyAlignment="1">
      <alignment horizontal="center"/>
    </xf>
    <xf numFmtId="0" fontId="37" fillId="4" borderId="4" xfId="0" applyFont="1" applyFill="1" applyBorder="1" applyAlignment="1">
      <alignment horizontal="justify" vertical="top"/>
    </xf>
    <xf numFmtId="0" fontId="0" fillId="4" borderId="7" xfId="0" applyFill="1" applyBorder="1" applyAlignment="1">
      <alignment horizontal="center"/>
    </xf>
    <xf numFmtId="0" fontId="37" fillId="4" borderId="8" xfId="0" applyFont="1" applyFill="1" applyBorder="1" applyAlignment="1">
      <alignment horizontal="justify" vertical="top"/>
    </xf>
    <xf numFmtId="0" fontId="6" fillId="3" borderId="8" xfId="0" applyFont="1" applyFill="1" applyBorder="1" applyAlignment="1">
      <alignment horizontal="justify" vertical="top"/>
    </xf>
    <xf numFmtId="0" fontId="5" fillId="2" borderId="10" xfId="0" applyFont="1" applyFill="1" applyBorder="1" applyAlignment="1">
      <alignment horizontal="center" vertical="top"/>
    </xf>
    <xf numFmtId="0" fontId="5" fillId="2" borderId="4" xfId="0" applyFont="1" applyFill="1" applyBorder="1" applyAlignment="1">
      <alignment horizontal="center" vertical="top"/>
    </xf>
    <xf numFmtId="4" fontId="6" fillId="2" borderId="4" xfId="0" applyNumberFormat="1" applyFont="1" applyFill="1" applyBorder="1" applyAlignment="1">
      <alignment horizontal="center" vertical="top"/>
    </xf>
    <xf numFmtId="0" fontId="17" fillId="2" borderId="1" xfId="0" applyFont="1" applyFill="1" applyBorder="1" applyAlignment="1">
      <alignment horizontal="justify"/>
    </xf>
    <xf numFmtId="0" fontId="17" fillId="2" borderId="6" xfId="0" applyFont="1" applyFill="1" applyBorder="1" applyAlignment="1">
      <alignment horizontal="center"/>
    </xf>
    <xf numFmtId="0" fontId="17" fillId="2" borderId="2" xfId="0" applyFont="1" applyFill="1" applyBorder="1" applyAlignment="1">
      <alignment horizontal="center"/>
    </xf>
    <xf numFmtId="4" fontId="17" fillId="2" borderId="6" xfId="0" applyNumberFormat="1" applyFont="1" applyFill="1" applyBorder="1" applyAlignment="1">
      <alignment horizontal="justify"/>
    </xf>
    <xf numFmtId="4" fontId="17" fillId="2" borderId="15" xfId="0" applyNumberFormat="1" applyFont="1" applyFill="1" applyBorder="1" applyAlignment="1">
      <alignment horizontal="justify"/>
    </xf>
    <xf numFmtId="4" fontId="17" fillId="2" borderId="2" xfId="0" applyNumberFormat="1" applyFont="1" applyFill="1" applyBorder="1" applyAlignment="1">
      <alignment horizontal="justify"/>
    </xf>
    <xf numFmtId="0" fontId="15" fillId="4" borderId="3" xfId="0" applyFont="1" applyFill="1" applyBorder="1" applyAlignment="1">
      <alignment horizontal="justify"/>
    </xf>
    <xf numFmtId="0" fontId="38" fillId="4" borderId="4" xfId="0" applyFont="1" applyFill="1" applyBorder="1" applyAlignment="1">
      <alignment horizontal="justify"/>
    </xf>
    <xf numFmtId="0" fontId="38" fillId="4" borderId="4" xfId="0" applyFont="1" applyFill="1" applyBorder="1" applyAlignment="1">
      <alignment horizontal="center"/>
    </xf>
    <xf numFmtId="0" fontId="0" fillId="4" borderId="4" xfId="0" applyFill="1" applyBorder="1" applyAlignment="1"/>
    <xf numFmtId="4" fontId="38" fillId="4" borderId="4" xfId="0" applyNumberFormat="1" applyFont="1" applyFill="1" applyBorder="1" applyAlignment="1">
      <alignment horizontal="justify"/>
    </xf>
    <xf numFmtId="0" fontId="15" fillId="3" borderId="3" xfId="0" applyFont="1" applyFill="1" applyBorder="1" applyAlignment="1">
      <alignment horizontal="justify"/>
    </xf>
    <xf numFmtId="0" fontId="15" fillId="3" borderId="4" xfId="0" applyFont="1" applyFill="1" applyBorder="1" applyAlignment="1">
      <alignment horizontal="justify"/>
    </xf>
    <xf numFmtId="4" fontId="15" fillId="3" borderId="4" xfId="0" applyNumberFormat="1" applyFont="1" applyFill="1" applyBorder="1" applyAlignment="1">
      <alignment horizontal="justify"/>
    </xf>
    <xf numFmtId="0" fontId="15" fillId="4" borderId="3" xfId="0" applyFont="1" applyFill="1" applyBorder="1" applyAlignment="1">
      <alignment horizontal="center"/>
    </xf>
    <xf numFmtId="4" fontId="38" fillId="4" borderId="4" xfId="0" applyNumberFormat="1" applyFont="1" applyFill="1" applyBorder="1" applyAlignment="1">
      <alignment horizontal="center"/>
    </xf>
    <xf numFmtId="0" fontId="15" fillId="3" borderId="3" xfId="0" applyFont="1" applyFill="1" applyBorder="1" applyAlignment="1">
      <alignment horizontal="center"/>
    </xf>
    <xf numFmtId="0" fontId="15" fillId="3" borderId="4" xfId="0" applyFont="1" applyFill="1" applyBorder="1" applyAlignment="1">
      <alignment horizontal="center"/>
    </xf>
    <xf numFmtId="0" fontId="15" fillId="3" borderId="4" xfId="0" applyFont="1" applyFill="1" applyBorder="1" applyAlignment="1"/>
    <xf numFmtId="0" fontId="17" fillId="2" borderId="3" xfId="0" applyFont="1" applyFill="1" applyBorder="1" applyAlignment="1">
      <alignment horizontal="center"/>
    </xf>
    <xf numFmtId="4" fontId="17" fillId="2" borderId="6" xfId="0" applyNumberFormat="1" applyFont="1" applyFill="1" applyBorder="1" applyAlignment="1">
      <alignment horizontal="center"/>
    </xf>
    <xf numFmtId="4" fontId="17" fillId="2" borderId="15" xfId="0" applyNumberFormat="1" applyFont="1" applyFill="1" applyBorder="1" applyAlignment="1">
      <alignment horizontal="center"/>
    </xf>
    <xf numFmtId="4" fontId="17" fillId="2" borderId="2" xfId="0" applyNumberFormat="1" applyFont="1" applyFill="1" applyBorder="1" applyAlignment="1">
      <alignment horizontal="center"/>
    </xf>
    <xf numFmtId="0" fontId="17" fillId="2" borderId="4" xfId="0" applyFont="1" applyFill="1" applyBorder="1" applyAlignment="1">
      <alignment horizontal="center"/>
    </xf>
    <xf numFmtId="4" fontId="15" fillId="3" borderId="4" xfId="0" applyNumberFormat="1" applyFont="1" applyFill="1" applyBorder="1" applyAlignment="1">
      <alignment horizontal="center"/>
    </xf>
    <xf numFmtId="0" fontId="15" fillId="3" borderId="5" xfId="0" applyFont="1" applyFill="1" applyBorder="1" applyAlignment="1">
      <alignment horizontal="justify"/>
    </xf>
    <xf numFmtId="0" fontId="15" fillId="3" borderId="8" xfId="0" applyFont="1" applyFill="1" applyBorder="1" applyAlignment="1">
      <alignment horizontal="justify"/>
    </xf>
    <xf numFmtId="0" fontId="39" fillId="3" borderId="4" xfId="0" applyFont="1" applyFill="1" applyBorder="1" applyAlignment="1">
      <alignment horizontal="justify"/>
    </xf>
    <xf numFmtId="0" fontId="38" fillId="4" borderId="5" xfId="0" applyFont="1" applyFill="1" applyBorder="1" applyAlignment="1">
      <alignment horizontal="center"/>
    </xf>
    <xf numFmtId="0" fontId="38" fillId="4" borderId="8" xfId="0" applyFont="1" applyFill="1" applyBorder="1" applyAlignment="1">
      <alignment horizontal="center"/>
    </xf>
    <xf numFmtId="4" fontId="38" fillId="4" borderId="5" xfId="0" applyNumberFormat="1" applyFont="1" applyFill="1" applyBorder="1" applyAlignment="1">
      <alignment horizontal="center"/>
    </xf>
    <xf numFmtId="0" fontId="38" fillId="4" borderId="3" xfId="0" applyFont="1" applyFill="1" applyBorder="1" applyAlignment="1">
      <alignment horizontal="center"/>
    </xf>
    <xf numFmtId="4" fontId="38" fillId="4" borderId="3" xfId="0" applyNumberFormat="1" applyFont="1" applyFill="1" applyBorder="1" applyAlignment="1">
      <alignment horizontal="center"/>
    </xf>
    <xf numFmtId="0" fontId="38" fillId="4" borderId="3" xfId="0" applyFont="1" applyFill="1" applyBorder="1" applyAlignment="1">
      <alignment horizontal="justify"/>
    </xf>
    <xf numFmtId="0" fontId="15" fillId="4" borderId="4" xfId="0" applyFont="1" applyFill="1" applyBorder="1" applyAlignment="1">
      <alignment horizontal="justify"/>
    </xf>
    <xf numFmtId="0" fontId="17" fillId="2" borderId="6" xfId="0" applyFont="1" applyFill="1" applyBorder="1" applyAlignment="1">
      <alignment horizontal="center" vertical="top"/>
    </xf>
    <xf numFmtId="0" fontId="17" fillId="2" borderId="15" xfId="0" applyFont="1" applyFill="1" applyBorder="1" applyAlignment="1">
      <alignment horizontal="center" vertical="top"/>
    </xf>
    <xf numFmtId="0" fontId="17" fillId="2" borderId="2" xfId="0" applyFont="1" applyFill="1" applyBorder="1" applyAlignment="1">
      <alignment horizontal="center" vertical="top"/>
    </xf>
    <xf numFmtId="4" fontId="38" fillId="2" borderId="4" xfId="0" applyNumberFormat="1" applyFont="1" applyFill="1" applyBorder="1" applyAlignment="1">
      <alignment horizontal="justify" vertical="top"/>
    </xf>
    <xf numFmtId="0" fontId="5" fillId="2" borderId="1" xfId="0" applyFont="1" applyFill="1" applyBorder="1" applyAlignment="1">
      <alignment horizontal="center" vertical="top"/>
    </xf>
    <xf numFmtId="0" fontId="5" fillId="2" borderId="2" xfId="0" applyFont="1" applyFill="1" applyBorder="1" applyAlignment="1">
      <alignment horizontal="center" vertical="top"/>
    </xf>
    <xf numFmtId="0" fontId="36" fillId="2" borderId="2" xfId="0" applyFont="1" applyFill="1" applyBorder="1" applyAlignment="1">
      <alignment horizontal="center" vertical="top"/>
    </xf>
    <xf numFmtId="0" fontId="10" fillId="4" borderId="3" xfId="0" applyFont="1" applyFill="1" applyBorder="1" applyAlignment="1">
      <alignment vertical="top"/>
    </xf>
    <xf numFmtId="0" fontId="10" fillId="4" borderId="4" xfId="0" applyFont="1" applyFill="1" applyBorder="1" applyAlignment="1">
      <alignment vertical="top"/>
    </xf>
    <xf numFmtId="0" fontId="10" fillId="3" borderId="4" xfId="0" applyFont="1" applyFill="1" applyBorder="1" applyAlignment="1">
      <alignment vertical="top"/>
    </xf>
    <xf numFmtId="0" fontId="41" fillId="3" borderId="4" xfId="0" applyFont="1" applyFill="1" applyBorder="1" applyAlignment="1">
      <alignment vertical="top"/>
    </xf>
    <xf numFmtId="0" fontId="10" fillId="2" borderId="4" xfId="0" applyFont="1" applyFill="1" applyBorder="1" applyAlignment="1">
      <alignment vertical="top"/>
    </xf>
    <xf numFmtId="0" fontId="41" fillId="2" borderId="4" xfId="0" applyFont="1" applyFill="1" applyBorder="1" applyAlignment="1">
      <alignment vertical="top"/>
    </xf>
    <xf numFmtId="0" fontId="3" fillId="0" borderId="0" xfId="0" applyFont="1" applyAlignment="1">
      <alignment horizontal="left"/>
    </xf>
    <xf numFmtId="0" fontId="10" fillId="0" borderId="0" xfId="0" applyFont="1" applyAlignment="1">
      <alignment horizontal="left"/>
    </xf>
    <xf numFmtId="0" fontId="3" fillId="0" borderId="0" xfId="0" applyFont="1" applyAlignment="1">
      <alignment horizontal="center"/>
    </xf>
    <xf numFmtId="0" fontId="5" fillId="2" borderId="6" xfId="0" applyFont="1" applyFill="1" applyBorder="1" applyAlignment="1">
      <alignment horizontal="center" vertical="top"/>
    </xf>
    <xf numFmtId="0" fontId="7" fillId="2" borderId="2" xfId="0" applyFont="1" applyFill="1" applyBorder="1" applyAlignment="1">
      <alignment horizontal="center"/>
    </xf>
    <xf numFmtId="0" fontId="8" fillId="3" borderId="8" xfId="0" applyFont="1" applyFill="1" applyBorder="1" applyAlignment="1">
      <alignment horizontal="center"/>
    </xf>
    <xf numFmtId="4" fontId="42" fillId="3" borderId="8" xfId="0" applyNumberFormat="1" applyFont="1" applyFill="1" applyBorder="1" applyAlignment="1">
      <alignment horizontal="center"/>
    </xf>
    <xf numFmtId="0" fontId="8" fillId="3" borderId="4" xfId="0" applyFont="1" applyFill="1" applyBorder="1" applyAlignment="1">
      <alignment horizontal="center"/>
    </xf>
    <xf numFmtId="4" fontId="42" fillId="2" borderId="4" xfId="0" applyNumberFormat="1" applyFont="1" applyFill="1" applyBorder="1" applyAlignment="1">
      <alignment horizontal="center"/>
    </xf>
    <xf numFmtId="0" fontId="8" fillId="2" borderId="4" xfId="0" applyFont="1" applyFill="1" applyBorder="1" applyAlignment="1">
      <alignment horizontal="justify" vertical="top"/>
    </xf>
    <xf numFmtId="0" fontId="11" fillId="2" borderId="4" xfId="0" applyFont="1" applyFill="1" applyBorder="1" applyAlignment="1">
      <alignment horizontal="justify" vertical="top"/>
    </xf>
    <xf numFmtId="0" fontId="11" fillId="2" borderId="14" xfId="0" applyFont="1" applyFill="1" applyBorder="1" applyAlignment="1">
      <alignment horizontal="center"/>
    </xf>
    <xf numFmtId="0" fontId="11" fillId="2" borderId="4" xfId="0" applyFont="1" applyFill="1" applyBorder="1" applyAlignment="1">
      <alignment horizontal="center"/>
    </xf>
    <xf numFmtId="0" fontId="6" fillId="3" borderId="4" xfId="0" applyFont="1" applyFill="1" applyBorder="1" applyAlignment="1">
      <alignment horizontal="center"/>
    </xf>
    <xf numFmtId="3" fontId="6" fillId="3" borderId="4" xfId="0" applyNumberFormat="1" applyFont="1" applyFill="1" applyBorder="1" applyAlignment="1">
      <alignment horizontal="center"/>
    </xf>
    <xf numFmtId="4" fontId="6" fillId="3" borderId="4" xfId="0" applyNumberFormat="1" applyFont="1" applyFill="1" applyBorder="1" applyAlignment="1">
      <alignment horizontal="center"/>
    </xf>
    <xf numFmtId="0" fontId="11" fillId="2" borderId="1" xfId="0" applyFont="1" applyFill="1" applyBorder="1" applyAlignment="1">
      <alignment horizontal="left" vertical="top"/>
    </xf>
    <xf numFmtId="0" fontId="11" fillId="2" borderId="3" xfId="0" applyFont="1" applyFill="1" applyBorder="1" applyAlignment="1">
      <alignment horizontal="left" vertical="top"/>
    </xf>
    <xf numFmtId="0" fontId="6" fillId="3" borderId="3" xfId="0" applyFont="1" applyFill="1" applyBorder="1" applyAlignment="1">
      <alignment horizontal="left"/>
    </xf>
    <xf numFmtId="0" fontId="15" fillId="3" borderId="3" xfId="0" applyFont="1" applyFill="1" applyBorder="1" applyAlignment="1">
      <alignment horizontal="left"/>
    </xf>
    <xf numFmtId="0" fontId="15" fillId="0" borderId="0" xfId="0" applyFont="1" applyAlignment="1">
      <alignment horizontal="right"/>
    </xf>
    <xf numFmtId="0" fontId="10" fillId="0" borderId="0" xfId="0" applyFont="1"/>
    <xf numFmtId="0" fontId="6" fillId="3" borderId="3" xfId="0" applyFont="1" applyFill="1" applyBorder="1" applyAlignment="1">
      <alignment horizontal="justify" vertical="top"/>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6" fillId="3" borderId="3" xfId="0" applyFont="1" applyFill="1" applyBorder="1" applyAlignment="1">
      <alignment horizontal="center" vertical="top" wrapText="1"/>
    </xf>
    <xf numFmtId="0" fontId="29" fillId="2" borderId="6" xfId="0" applyFont="1" applyFill="1" applyBorder="1" applyAlignment="1">
      <alignment horizontal="center"/>
    </xf>
    <xf numFmtId="0" fontId="29" fillId="2" borderId="15" xfId="0" applyFont="1" applyFill="1" applyBorder="1" applyAlignment="1">
      <alignment horizontal="center"/>
    </xf>
    <xf numFmtId="0" fontId="29" fillId="2" borderId="2" xfId="0" applyFont="1" applyFill="1" applyBorder="1" applyAlignment="1">
      <alignment horizontal="center"/>
    </xf>
    <xf numFmtId="0" fontId="30" fillId="2" borderId="6" xfId="0" applyFont="1" applyFill="1" applyBorder="1" applyAlignment="1">
      <alignment horizontal="center"/>
    </xf>
    <xf numFmtId="0" fontId="30" fillId="2" borderId="2" xfId="0" applyFont="1" applyFill="1" applyBorder="1" applyAlignment="1">
      <alignment horizontal="center"/>
    </xf>
    <xf numFmtId="0" fontId="31" fillId="4" borderId="6" xfId="0" applyFont="1" applyFill="1" applyBorder="1" applyAlignment="1">
      <alignment horizontal="center"/>
    </xf>
    <xf numFmtId="0" fontId="31" fillId="4" borderId="15" xfId="0" applyFont="1" applyFill="1" applyBorder="1" applyAlignment="1">
      <alignment horizontal="center"/>
    </xf>
    <xf numFmtId="0" fontId="31" fillId="4" borderId="2" xfId="0" applyFont="1" applyFill="1" applyBorder="1" applyAlignment="1">
      <alignment horizontal="center"/>
    </xf>
    <xf numFmtId="0" fontId="29" fillId="2" borderId="5" xfId="0" applyFont="1" applyFill="1" applyBorder="1" applyAlignment="1">
      <alignment horizontal="center"/>
    </xf>
    <xf numFmtId="0" fontId="29" fillId="2" borderId="3" xfId="0" applyFont="1" applyFill="1" applyBorder="1" applyAlignment="1">
      <alignment horizontal="center"/>
    </xf>
    <xf numFmtId="0" fontId="10" fillId="0" borderId="11" xfId="0" applyFont="1" applyBorder="1" applyAlignment="1">
      <alignment horizontal="center"/>
    </xf>
    <xf numFmtId="43" fontId="3" fillId="3" borderId="5" xfId="1" applyFont="1" applyFill="1" applyBorder="1" applyAlignment="1">
      <alignment horizontal="center" wrapText="1"/>
    </xf>
    <xf numFmtId="43" fontId="3" fillId="3" borderId="3" xfId="1" applyFont="1" applyFill="1" applyBorder="1" applyAlignment="1">
      <alignment horizontal="center" wrapText="1"/>
    </xf>
    <xf numFmtId="0" fontId="2" fillId="2" borderId="5" xfId="0" applyFont="1" applyFill="1" applyBorder="1" applyAlignment="1">
      <alignment horizontal="justify" vertical="top" wrapText="1"/>
    </xf>
    <xf numFmtId="0" fontId="2" fillId="2" borderId="3" xfId="0" applyFont="1" applyFill="1" applyBorder="1" applyAlignment="1">
      <alignment horizontal="justify" vertical="top" wrapText="1"/>
    </xf>
    <xf numFmtId="43" fontId="3" fillId="3" borderId="5" xfId="1" applyFont="1" applyFill="1" applyBorder="1" applyAlignment="1">
      <alignment wrapText="1"/>
    </xf>
    <xf numFmtId="43" fontId="3" fillId="3" borderId="3" xfId="1" applyFont="1" applyFill="1" applyBorder="1" applyAlignment="1">
      <alignment wrapText="1"/>
    </xf>
    <xf numFmtId="43" fontId="4" fillId="3" borderId="5" xfId="1" applyFont="1" applyFill="1" applyBorder="1" applyAlignment="1">
      <alignment horizontal="center" wrapText="1"/>
    </xf>
    <xf numFmtId="43" fontId="4" fillId="3" borderId="3" xfId="1" applyFont="1" applyFill="1" applyBorder="1" applyAlignment="1">
      <alignment horizontal="center" wrapText="1"/>
    </xf>
    <xf numFmtId="0" fontId="24" fillId="0" borderId="11" xfId="0" applyFont="1" applyBorder="1" applyAlignment="1">
      <alignment horizontal="center"/>
    </xf>
    <xf numFmtId="0" fontId="5" fillId="2" borderId="6" xfId="0" applyFont="1" applyFill="1" applyBorder="1" applyAlignment="1">
      <alignment horizontal="right" vertical="top"/>
    </xf>
    <xf numFmtId="0" fontId="5" fillId="2" borderId="2" xfId="0" applyFont="1" applyFill="1" applyBorder="1" applyAlignment="1">
      <alignment horizontal="right" vertical="top"/>
    </xf>
    <xf numFmtId="0" fontId="5" fillId="2" borderId="6" xfId="0" applyFont="1" applyFill="1" applyBorder="1" applyAlignment="1">
      <alignment horizontal="center" vertical="top"/>
    </xf>
    <xf numFmtId="0" fontId="5" fillId="2" borderId="2" xfId="0" applyFont="1" applyFill="1" applyBorder="1" applyAlignment="1">
      <alignment horizontal="center" vertical="top"/>
    </xf>
    <xf numFmtId="0" fontId="10" fillId="0" borderId="11" xfId="0" applyFont="1" applyBorder="1" applyAlignment="1">
      <alignment horizontal="center" vertical="top"/>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43" fontId="9" fillId="2" borderId="6" xfId="0" applyNumberFormat="1" applyFont="1" applyFill="1" applyBorder="1" applyAlignment="1">
      <alignment horizontal="center" wrapText="1"/>
    </xf>
    <xf numFmtId="0" fontId="9" fillId="2" borderId="2"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9" fillId="4" borderId="7" xfId="0" applyFont="1" applyFill="1" applyBorder="1" applyAlignment="1">
      <alignment horizontal="center" vertical="center"/>
    </xf>
    <xf numFmtId="0" fontId="9" fillId="4" borderId="5" xfId="0" applyFont="1" applyFill="1" applyBorder="1" applyAlignment="1">
      <alignment horizontal="center" vertical="top" wrapText="1"/>
    </xf>
    <xf numFmtId="0" fontId="9" fillId="4" borderId="3" xfId="0" applyFont="1" applyFill="1" applyBorder="1" applyAlignment="1">
      <alignment horizontal="center" vertical="top" wrapText="1"/>
    </xf>
    <xf numFmtId="0" fontId="7" fillId="2" borderId="6" xfId="0" applyFont="1" applyFill="1" applyBorder="1" applyAlignment="1">
      <alignment horizontal="center" vertical="top"/>
    </xf>
    <xf numFmtId="0" fontId="7" fillId="2" borderId="2" xfId="0" applyFont="1" applyFill="1" applyBorder="1" applyAlignment="1">
      <alignment horizontal="center" vertical="top"/>
    </xf>
    <xf numFmtId="0" fontId="7" fillId="2" borderId="6" xfId="0" applyFont="1" applyFill="1" applyBorder="1" applyAlignment="1">
      <alignment horizontal="center"/>
    </xf>
    <xf numFmtId="0" fontId="7" fillId="2" borderId="2" xfId="0" applyFont="1" applyFill="1" applyBorder="1" applyAlignment="1">
      <alignment horizontal="center"/>
    </xf>
    <xf numFmtId="0" fontId="8" fillId="4" borderId="12" xfId="0" applyFont="1" applyFill="1" applyBorder="1" applyAlignment="1">
      <alignment horizontal="justify" vertical="top"/>
    </xf>
    <xf numFmtId="0" fontId="8" fillId="4" borderId="14" xfId="0" applyFont="1" applyFill="1" applyBorder="1" applyAlignment="1">
      <alignment horizontal="justify" vertical="top"/>
    </xf>
    <xf numFmtId="0" fontId="8" fillId="4" borderId="9" xfId="0" applyFont="1" applyFill="1" applyBorder="1" applyAlignment="1">
      <alignment horizontal="justify" vertical="top"/>
    </xf>
    <xf numFmtId="0" fontId="8" fillId="4" borderId="8" xfId="0" applyFont="1" applyFill="1" applyBorder="1" applyAlignment="1">
      <alignment horizontal="justify" vertical="top"/>
    </xf>
    <xf numFmtId="0" fontId="8" fillId="4" borderId="10" xfId="0" applyFont="1" applyFill="1" applyBorder="1" applyAlignment="1">
      <alignment horizontal="justify" vertical="top"/>
    </xf>
    <xf numFmtId="0" fontId="8" fillId="4" borderId="4" xfId="0" applyFont="1" applyFill="1" applyBorder="1" applyAlignment="1">
      <alignment horizontal="justify" vertical="top"/>
    </xf>
    <xf numFmtId="0" fontId="8" fillId="3" borderId="5" xfId="0" applyFont="1" applyFill="1" applyBorder="1" applyAlignment="1">
      <alignment horizontal="right" vertical="top"/>
    </xf>
    <xf numFmtId="0" fontId="8" fillId="3" borderId="7" xfId="0" applyFont="1" applyFill="1" applyBorder="1" applyAlignment="1">
      <alignment horizontal="right" vertical="top"/>
    </xf>
    <xf numFmtId="0" fontId="8" fillId="3" borderId="3" xfId="0" applyFont="1" applyFill="1" applyBorder="1" applyAlignment="1">
      <alignment horizontal="right" vertical="top"/>
    </xf>
    <xf numFmtId="0" fontId="6" fillId="3" borderId="9" xfId="0" applyFont="1" applyFill="1" applyBorder="1" applyAlignment="1">
      <alignment horizontal="justify" vertical="top" wrapText="1"/>
    </xf>
    <xf numFmtId="0" fontId="6" fillId="3" borderId="8" xfId="0" applyFont="1" applyFill="1" applyBorder="1" applyAlignment="1">
      <alignment horizontal="justify" vertical="top" wrapText="1"/>
    </xf>
    <xf numFmtId="0" fontId="5" fillId="2" borderId="1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4" xfId="0" applyFont="1" applyFill="1" applyBorder="1" applyAlignment="1">
      <alignment horizontal="center" vertical="top" wrapText="1"/>
    </xf>
    <xf numFmtId="0" fontId="11" fillId="2" borderId="6"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6" fillId="3" borderId="5" xfId="0" applyFont="1" applyFill="1" applyBorder="1" applyAlignment="1">
      <alignment horizontal="justify" vertical="top" wrapText="1"/>
    </xf>
    <xf numFmtId="0" fontId="6" fillId="3" borderId="7" xfId="0" applyFont="1" applyFill="1" applyBorder="1" applyAlignment="1">
      <alignment horizontal="justify" vertical="top" wrapText="1"/>
    </xf>
    <xf numFmtId="0" fontId="6" fillId="3" borderId="3" xfId="0" applyFont="1" applyFill="1" applyBorder="1" applyAlignment="1">
      <alignment horizontal="justify" vertical="top" wrapText="1"/>
    </xf>
    <xf numFmtId="0" fontId="11" fillId="2" borderId="6" xfId="0" applyFont="1" applyFill="1" applyBorder="1" applyAlignment="1">
      <alignment horizontal="center" vertical="top"/>
    </xf>
    <xf numFmtId="0" fontId="11" fillId="2" borderId="2" xfId="0" applyFont="1" applyFill="1" applyBorder="1" applyAlignment="1">
      <alignment horizontal="center" vertical="top"/>
    </xf>
    <xf numFmtId="0" fontId="11" fillId="2" borderId="5" xfId="0" applyFont="1" applyFill="1" applyBorder="1" applyAlignment="1">
      <alignment horizontal="center"/>
    </xf>
    <xf numFmtId="0" fontId="11" fillId="2" borderId="3" xfId="0" applyFont="1" applyFill="1" applyBorder="1" applyAlignment="1">
      <alignment horizontal="center"/>
    </xf>
    <xf numFmtId="0" fontId="11" fillId="2" borderId="5" xfId="0" applyFont="1" applyFill="1" applyBorder="1" applyAlignment="1">
      <alignment horizontal="center" wrapText="1"/>
    </xf>
    <xf numFmtId="0" fontId="11" fillId="2" borderId="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2" xfId="0" applyFont="1" applyFill="1" applyBorder="1" applyAlignment="1">
      <alignment horizontal="center" vertical="top" wrapText="1"/>
    </xf>
    <xf numFmtId="43" fontId="16" fillId="2" borderId="6" xfId="0" applyNumberFormat="1" applyFont="1" applyFill="1" applyBorder="1" applyAlignment="1">
      <alignment vertical="top" wrapText="1"/>
    </xf>
    <xf numFmtId="0" fontId="16" fillId="2" borderId="2" xfId="0" applyFont="1" applyFill="1" applyBorder="1" applyAlignment="1">
      <alignment vertical="top" wrapText="1"/>
    </xf>
    <xf numFmtId="0" fontId="24" fillId="0" borderId="11" xfId="0" applyFont="1" applyBorder="1" applyAlignment="1">
      <alignment horizontal="center" vertical="top"/>
    </xf>
    <xf numFmtId="0" fontId="6" fillId="3" borderId="6" xfId="0" applyFont="1" applyFill="1" applyBorder="1" applyAlignment="1"/>
    <xf numFmtId="0" fontId="6" fillId="3" borderId="2" xfId="0" applyFont="1" applyFill="1" applyBorder="1" applyAlignment="1"/>
    <xf numFmtId="0" fontId="6" fillId="4"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top"/>
    </xf>
    <xf numFmtId="0" fontId="6" fillId="4" borderId="2" xfId="0" applyFont="1" applyFill="1" applyBorder="1" applyAlignment="1">
      <alignment horizontal="center" vertical="top"/>
    </xf>
    <xf numFmtId="0" fontId="5" fillId="2" borderId="6" xfId="0" applyFont="1" applyFill="1" applyBorder="1" applyAlignment="1">
      <alignment horizontal="center" vertical="top" wrapText="1"/>
    </xf>
    <xf numFmtId="0" fontId="5" fillId="2" borderId="2" xfId="0" applyFont="1" applyFill="1" applyBorder="1" applyAlignment="1">
      <alignment horizontal="center" vertical="top" wrapText="1"/>
    </xf>
    <xf numFmtId="0" fontId="10" fillId="0" borderId="11" xfId="0" applyFont="1" applyBorder="1" applyAlignment="1">
      <alignment horizontal="center" wrapText="1"/>
    </xf>
    <xf numFmtId="43" fontId="2" fillId="2" borderId="5" xfId="1" applyFont="1" applyFill="1" applyBorder="1" applyAlignment="1">
      <alignment horizontal="center" vertical="center" wrapText="1"/>
    </xf>
    <xf numFmtId="43" fontId="2" fillId="2" borderId="3" xfId="1" applyFont="1" applyFill="1" applyBorder="1" applyAlignment="1">
      <alignment horizontal="center" vertical="center" wrapText="1"/>
    </xf>
    <xf numFmtId="43" fontId="24" fillId="0" borderId="11" xfId="1" applyFont="1" applyBorder="1" applyAlignment="1">
      <alignment horizontal="center" vertical="center" wrapText="1"/>
    </xf>
    <xf numFmtId="43" fontId="2" fillId="2" borderId="1" xfId="1" applyFont="1" applyFill="1" applyBorder="1" applyAlignment="1">
      <alignment horizontal="center" vertical="center" wrapText="1"/>
    </xf>
    <xf numFmtId="43" fontId="2" fillId="2" borderId="7" xfId="1" applyFont="1" applyFill="1" applyBorder="1" applyAlignment="1">
      <alignment horizontal="center" vertical="center" wrapText="1"/>
    </xf>
    <xf numFmtId="43" fontId="2" fillId="5" borderId="5" xfId="1" applyFont="1" applyFill="1" applyBorder="1" applyAlignment="1">
      <alignment horizontal="center" vertical="center" wrapText="1"/>
    </xf>
    <xf numFmtId="43" fontId="2" fillId="5" borderId="3" xfId="1" applyFont="1" applyFill="1" applyBorder="1" applyAlignment="1">
      <alignment horizontal="center" vertical="center" wrapText="1"/>
    </xf>
  </cellXfs>
  <cellStyles count="5">
    <cellStyle name="Millares" xfId="1" builtinId="3"/>
    <cellStyle name="Moneda 2" xfId="4"/>
    <cellStyle name="Normal" xfId="0" builtinId="0"/>
    <cellStyle name="Normal 3" xfId="2"/>
    <cellStyle name="TableStyleLigh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3" tint="0.39997558519241921"/>
  </sheetPr>
  <dimension ref="A1:E13"/>
  <sheetViews>
    <sheetView workbookViewId="0">
      <selection activeCell="C23" sqref="C23"/>
    </sheetView>
  </sheetViews>
  <sheetFormatPr baseColWidth="10" defaultRowHeight="15"/>
  <cols>
    <col min="2" max="2" width="55.140625" bestFit="1" customWidth="1"/>
    <col min="3" max="5" width="21" bestFit="1" customWidth="1"/>
  </cols>
  <sheetData>
    <row r="1" spans="1:5" ht="42" customHeight="1" thickBot="1">
      <c r="A1" s="234" t="s">
        <v>1142</v>
      </c>
      <c r="B1" s="235"/>
      <c r="C1" s="236"/>
      <c r="D1" s="237" t="s">
        <v>1143</v>
      </c>
      <c r="E1" s="238"/>
    </row>
    <row r="2" spans="1:5" ht="19.5" thickBot="1">
      <c r="A2" s="239" t="s">
        <v>1144</v>
      </c>
      <c r="B2" s="240"/>
      <c r="C2" s="240"/>
      <c r="D2" s="241"/>
      <c r="E2" s="132" t="s">
        <v>1145</v>
      </c>
    </row>
    <row r="3" spans="1:5" ht="21.75" thickBot="1">
      <c r="A3" s="242" t="s">
        <v>1146</v>
      </c>
      <c r="B3" s="133" t="s">
        <v>122</v>
      </c>
      <c r="C3" s="133" t="s">
        <v>1147</v>
      </c>
      <c r="D3" s="133" t="s">
        <v>1148</v>
      </c>
      <c r="E3" s="133" t="s">
        <v>1149</v>
      </c>
    </row>
    <row r="4" spans="1:5" ht="16.5" thickBot="1">
      <c r="A4" s="243"/>
      <c r="B4" s="134" t="s">
        <v>1150</v>
      </c>
      <c r="C4" s="135" t="s">
        <v>1</v>
      </c>
      <c r="D4" s="135" t="s">
        <v>1</v>
      </c>
      <c r="E4" s="135" t="s">
        <v>1</v>
      </c>
    </row>
    <row r="5" spans="1:5" ht="21.75" thickBot="1">
      <c r="A5" s="136">
        <v>1000</v>
      </c>
      <c r="B5" s="137" t="s">
        <v>2</v>
      </c>
      <c r="C5" s="138">
        <v>601805829.61000001</v>
      </c>
      <c r="D5" s="138">
        <v>568694796.42999995</v>
      </c>
      <c r="E5" s="138">
        <v>630250490</v>
      </c>
    </row>
    <row r="6" spans="1:5" ht="21.75" thickBot="1">
      <c r="A6" s="136">
        <v>2000</v>
      </c>
      <c r="B6" s="137" t="s">
        <v>3</v>
      </c>
      <c r="C6" s="138">
        <v>82253024.219999999</v>
      </c>
      <c r="D6" s="138">
        <v>86721708.219999999</v>
      </c>
      <c r="E6" s="138">
        <v>103072410</v>
      </c>
    </row>
    <row r="7" spans="1:5" ht="21.75" thickBot="1">
      <c r="A7" s="136">
        <v>3000</v>
      </c>
      <c r="B7" s="137" t="s">
        <v>4</v>
      </c>
      <c r="C7" s="138">
        <v>355459168.32999998</v>
      </c>
      <c r="D7" s="138">
        <v>371409107.48000002</v>
      </c>
      <c r="E7" s="138">
        <v>414512179</v>
      </c>
    </row>
    <row r="8" spans="1:5" ht="21.75" thickBot="1">
      <c r="A8" s="136">
        <v>4000</v>
      </c>
      <c r="B8" s="137" t="s">
        <v>1151</v>
      </c>
      <c r="C8" s="138">
        <v>148126864.13</v>
      </c>
      <c r="D8" s="138">
        <v>126739839.22</v>
      </c>
      <c r="E8" s="138">
        <v>155750746</v>
      </c>
    </row>
    <row r="9" spans="1:5" ht="21.75" thickBot="1">
      <c r="A9" s="136">
        <v>5000</v>
      </c>
      <c r="B9" s="137" t="s">
        <v>6</v>
      </c>
      <c r="C9" s="138">
        <v>17440349.539999999</v>
      </c>
      <c r="D9" s="138">
        <v>13800451.960000001</v>
      </c>
      <c r="E9" s="138">
        <v>9770514</v>
      </c>
    </row>
    <row r="10" spans="1:5" ht="21.75" thickBot="1">
      <c r="A10" s="136">
        <v>6000</v>
      </c>
      <c r="B10" s="137" t="s">
        <v>7</v>
      </c>
      <c r="C10" s="138">
        <v>273021646.52999997</v>
      </c>
      <c r="D10" s="138">
        <v>176414235.90000001</v>
      </c>
      <c r="E10" s="138">
        <v>267527179</v>
      </c>
    </row>
    <row r="11" spans="1:5" ht="21.75" thickBot="1">
      <c r="A11" s="136">
        <v>7000</v>
      </c>
      <c r="B11" s="137" t="s">
        <v>1152</v>
      </c>
      <c r="C11" s="138">
        <v>4353840</v>
      </c>
      <c r="D11" s="139"/>
      <c r="E11" s="138">
        <v>9603816</v>
      </c>
    </row>
    <row r="12" spans="1:5" ht="21.75" thickBot="1">
      <c r="A12" s="136">
        <v>8000</v>
      </c>
      <c r="B12" s="137" t="s">
        <v>9</v>
      </c>
      <c r="C12" s="139"/>
      <c r="D12" s="139"/>
      <c r="E12" s="139"/>
    </row>
    <row r="13" spans="1:5" ht="21.75" thickBot="1">
      <c r="A13" s="136">
        <v>9000</v>
      </c>
      <c r="B13" s="137" t="s">
        <v>1153</v>
      </c>
      <c r="C13" s="138">
        <v>75360983.159999996</v>
      </c>
      <c r="D13" s="138">
        <v>75182368.939999998</v>
      </c>
      <c r="E13" s="138">
        <v>56054705</v>
      </c>
    </row>
  </sheetData>
  <mergeCells count="4">
    <mergeCell ref="A1:C1"/>
    <mergeCell ref="D1:E1"/>
    <mergeCell ref="A2:D2"/>
    <mergeCell ref="A3:A4"/>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sheetPr>
    <tabColor theme="3" tint="0.39997558519241921"/>
  </sheetPr>
  <dimension ref="A1:E6"/>
  <sheetViews>
    <sheetView workbookViewId="0">
      <selection activeCell="C23" sqref="C23"/>
    </sheetView>
  </sheetViews>
  <sheetFormatPr baseColWidth="10" defaultRowHeight="15"/>
  <cols>
    <col min="5" max="5" width="22.5703125" bestFit="1" customWidth="1"/>
  </cols>
  <sheetData>
    <row r="1" spans="1:5" ht="15.75" thickBot="1">
      <c r="A1" s="244" t="s">
        <v>1454</v>
      </c>
      <c r="B1" s="244"/>
      <c r="C1" s="244"/>
      <c r="D1" s="244"/>
      <c r="E1" s="244"/>
    </row>
    <row r="2" spans="1:5" ht="15.75" thickBot="1">
      <c r="A2" s="273" t="s">
        <v>36</v>
      </c>
      <c r="B2" s="274"/>
      <c r="C2" s="212" t="s">
        <v>28</v>
      </c>
      <c r="D2" s="212" t="s">
        <v>37</v>
      </c>
      <c r="E2" s="212" t="s">
        <v>1453</v>
      </c>
    </row>
    <row r="3" spans="1:5">
      <c r="A3" s="275" t="s">
        <v>1454</v>
      </c>
      <c r="B3" s="276"/>
      <c r="C3" s="213" t="s">
        <v>1455</v>
      </c>
      <c r="D3" s="281"/>
      <c r="E3" s="281" t="s">
        <v>1456</v>
      </c>
    </row>
    <row r="4" spans="1:5">
      <c r="A4" s="277"/>
      <c r="B4" s="278"/>
      <c r="C4" s="214">
        <v>49860</v>
      </c>
      <c r="D4" s="282"/>
      <c r="E4" s="282"/>
    </row>
    <row r="5" spans="1:5" ht="15.75" thickBot="1">
      <c r="A5" s="279"/>
      <c r="B5" s="280"/>
      <c r="C5" s="215"/>
      <c r="D5" s="283"/>
      <c r="E5" s="283"/>
    </row>
    <row r="6" spans="1:5" ht="15.75" thickBot="1">
      <c r="A6" s="271" t="s">
        <v>35</v>
      </c>
      <c r="B6" s="272"/>
      <c r="C6" s="216">
        <v>49860</v>
      </c>
      <c r="D6" s="217"/>
      <c r="E6" s="217"/>
    </row>
  </sheetData>
  <mergeCells count="6">
    <mergeCell ref="A6:B6"/>
    <mergeCell ref="A1:E1"/>
    <mergeCell ref="A2:B2"/>
    <mergeCell ref="A3:B5"/>
    <mergeCell ref="D3:D5"/>
    <mergeCell ref="E3: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3" tint="0.39997558519241921"/>
  </sheetPr>
  <dimension ref="A1:B11"/>
  <sheetViews>
    <sheetView workbookViewId="0">
      <selection activeCell="C23" sqref="C23"/>
    </sheetView>
  </sheetViews>
  <sheetFormatPr baseColWidth="10" defaultRowHeight="15"/>
  <cols>
    <col min="1" max="1" width="19" customWidth="1"/>
  </cols>
  <sheetData>
    <row r="1" spans="1:2" ht="15.75" thickBot="1">
      <c r="A1" s="244" t="s">
        <v>1512</v>
      </c>
      <c r="B1" s="244"/>
    </row>
    <row r="2" spans="1:2" ht="15.75" thickBot="1">
      <c r="A2" s="88" t="s">
        <v>122</v>
      </c>
      <c r="B2" s="129" t="s">
        <v>160</v>
      </c>
    </row>
    <row r="3" spans="1:2" ht="15.75" thickBot="1">
      <c r="A3" s="99" t="s">
        <v>1457</v>
      </c>
      <c r="B3" s="141"/>
    </row>
    <row r="4" spans="1:2" ht="15.75" thickBot="1">
      <c r="A4" s="99" t="s">
        <v>1458</v>
      </c>
      <c r="B4" s="141"/>
    </row>
    <row r="5" spans="1:2" ht="30.75" thickBot="1">
      <c r="A5" s="99" t="s">
        <v>1459</v>
      </c>
      <c r="B5" s="141"/>
    </row>
    <row r="6" spans="1:2" ht="15.75" thickBot="1">
      <c r="A6" s="99" t="s">
        <v>1460</v>
      </c>
      <c r="B6" s="141"/>
    </row>
    <row r="7" spans="1:2" ht="45.75" thickBot="1">
      <c r="A7" s="99" t="s">
        <v>1461</v>
      </c>
      <c r="B7" s="141"/>
    </row>
    <row r="8" spans="1:2" ht="15.75" thickBot="1">
      <c r="A8" s="99" t="s">
        <v>1462</v>
      </c>
      <c r="B8" s="141"/>
    </row>
    <row r="9" spans="1:2" ht="30.75" thickBot="1">
      <c r="A9" s="99" t="s">
        <v>1463</v>
      </c>
      <c r="B9" s="141"/>
    </row>
    <row r="10" spans="1:2" ht="15.75" thickBot="1">
      <c r="A10" s="99" t="s">
        <v>1</v>
      </c>
      <c r="B10" s="141"/>
    </row>
    <row r="11" spans="1:2">
      <c r="A11" s="208" t="s">
        <v>1464</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3" tint="0.39997558519241921"/>
  </sheetPr>
  <dimension ref="A1:D15"/>
  <sheetViews>
    <sheetView workbookViewId="0">
      <selection activeCell="C23" sqref="C23"/>
    </sheetView>
  </sheetViews>
  <sheetFormatPr baseColWidth="10" defaultRowHeight="15"/>
  <cols>
    <col min="2" max="2" width="10.85546875" bestFit="1" customWidth="1"/>
    <col min="3" max="3" width="15.85546875" customWidth="1"/>
    <col min="4" max="4" width="24.28515625" customWidth="1"/>
  </cols>
  <sheetData>
    <row r="1" spans="1:4" ht="15" customHeight="1">
      <c r="A1" s="286" t="s">
        <v>136</v>
      </c>
      <c r="B1" s="287"/>
      <c r="C1" s="287"/>
      <c r="D1" s="288"/>
    </row>
    <row r="2" spans="1:4" ht="30" customHeight="1" thickBot="1">
      <c r="A2" s="289" t="s">
        <v>1513</v>
      </c>
      <c r="B2" s="290"/>
      <c r="C2" s="290"/>
      <c r="D2" s="291"/>
    </row>
    <row r="3" spans="1:4" ht="15.75" thickBot="1">
      <c r="A3" s="292" t="s">
        <v>122</v>
      </c>
      <c r="B3" s="293"/>
      <c r="C3" s="294"/>
      <c r="D3" s="42" t="s">
        <v>136</v>
      </c>
    </row>
    <row r="4" spans="1:4" ht="30" customHeight="1" thickBot="1">
      <c r="A4" s="292" t="s">
        <v>123</v>
      </c>
      <c r="B4" s="293"/>
      <c r="C4" s="295"/>
      <c r="D4" s="49">
        <v>1646542040.0699999</v>
      </c>
    </row>
    <row r="5" spans="1:4" ht="30" customHeight="1" thickBot="1">
      <c r="A5" s="292" t="s">
        <v>125</v>
      </c>
      <c r="B5" s="293"/>
      <c r="C5" s="295"/>
      <c r="D5" s="49">
        <v>163830900.24000001</v>
      </c>
    </row>
    <row r="6" spans="1:4" ht="45.75" thickBot="1">
      <c r="A6" s="44"/>
      <c r="B6" s="9" t="s">
        <v>126</v>
      </c>
      <c r="C6" s="296"/>
      <c r="D6" s="50">
        <f>D7+D8</f>
        <v>452758.92</v>
      </c>
    </row>
    <row r="7" spans="1:4" ht="45.75" thickBot="1">
      <c r="A7" s="284"/>
      <c r="B7" s="285"/>
      <c r="C7" s="9" t="s">
        <v>127</v>
      </c>
      <c r="D7" s="49">
        <v>0</v>
      </c>
    </row>
    <row r="8" spans="1:4" ht="45.75" thickBot="1">
      <c r="A8" s="284"/>
      <c r="B8" s="285"/>
      <c r="C8" s="9" t="s">
        <v>128</v>
      </c>
      <c r="D8" s="49">
        <v>452758.92</v>
      </c>
    </row>
    <row r="9" spans="1:4" ht="45.75" thickBot="1">
      <c r="A9" s="44"/>
      <c r="B9" s="45" t="s">
        <v>129</v>
      </c>
      <c r="C9" s="46"/>
      <c r="D9" s="49">
        <f>D10+D11</f>
        <v>13999999.920000002</v>
      </c>
    </row>
    <row r="10" spans="1:4" ht="45.75" thickBot="1">
      <c r="A10" s="284"/>
      <c r="B10" s="285"/>
      <c r="C10" s="47" t="s">
        <v>130</v>
      </c>
      <c r="D10" s="49">
        <v>2499999.96</v>
      </c>
    </row>
    <row r="11" spans="1:4" ht="45.75" thickBot="1">
      <c r="A11" s="284"/>
      <c r="B11" s="285"/>
      <c r="C11" s="47" t="s">
        <v>131</v>
      </c>
      <c r="D11" s="49">
        <v>11499999.960000001</v>
      </c>
    </row>
    <row r="12" spans="1:4" ht="60.75" thickBot="1">
      <c r="A12" s="44"/>
      <c r="B12" s="9" t="s">
        <v>132</v>
      </c>
      <c r="C12" s="46"/>
      <c r="D12" s="49">
        <f>D13+D14</f>
        <v>149378141.40000001</v>
      </c>
    </row>
    <row r="13" spans="1:4" ht="45.75" thickBot="1">
      <c r="A13" s="284"/>
      <c r="B13" s="285"/>
      <c r="C13" s="9" t="s">
        <v>133</v>
      </c>
      <c r="D13" s="49">
        <v>145297602.12</v>
      </c>
    </row>
    <row r="14" spans="1:4" ht="45.75" thickBot="1">
      <c r="A14" s="284"/>
      <c r="B14" s="285"/>
      <c r="C14" s="9" t="s">
        <v>134</v>
      </c>
      <c r="D14" s="49">
        <v>4080539.28</v>
      </c>
    </row>
    <row r="15" spans="1:4" ht="60.75" thickBot="1">
      <c r="A15" s="48"/>
      <c r="B15" s="45" t="s">
        <v>135</v>
      </c>
      <c r="C15" s="46"/>
      <c r="D15" s="43" t="s">
        <v>124</v>
      </c>
    </row>
  </sheetData>
  <mergeCells count="9">
    <mergeCell ref="A7:B8"/>
    <mergeCell ref="A10:B11"/>
    <mergeCell ref="A13:B14"/>
    <mergeCell ref="A1:D1"/>
    <mergeCell ref="A2:D2"/>
    <mergeCell ref="A3:B3"/>
    <mergeCell ref="C3:C6"/>
    <mergeCell ref="A4:B4"/>
    <mergeCell ref="A5:B5"/>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sheetPr>
    <tabColor theme="3" tint="0.39997558519241921"/>
  </sheetPr>
  <dimension ref="A1:C6"/>
  <sheetViews>
    <sheetView workbookViewId="0">
      <selection activeCell="C23" sqref="C23"/>
    </sheetView>
  </sheetViews>
  <sheetFormatPr baseColWidth="10" defaultRowHeight="15"/>
  <cols>
    <col min="2" max="2" width="13.42578125" customWidth="1"/>
    <col min="3" max="3" width="22.85546875" bestFit="1" customWidth="1"/>
  </cols>
  <sheetData>
    <row r="1" spans="1:3" ht="15.75" thickBot="1">
      <c r="A1" s="244" t="s">
        <v>1521</v>
      </c>
      <c r="B1" s="244"/>
      <c r="C1" s="244"/>
    </row>
    <row r="2" spans="1:3" ht="15.75" thickBot="1">
      <c r="A2" s="88" t="s">
        <v>36</v>
      </c>
      <c r="B2" s="131" t="s">
        <v>122</v>
      </c>
      <c r="C2" s="131" t="s">
        <v>614</v>
      </c>
    </row>
    <row r="3" spans="1:3" ht="30.75" thickBot="1">
      <c r="A3" s="99"/>
      <c r="B3" s="218" t="s">
        <v>1465</v>
      </c>
      <c r="C3" s="87" t="s">
        <v>172</v>
      </c>
    </row>
    <row r="4" spans="1:3" ht="30.75" thickBot="1">
      <c r="A4" s="99"/>
      <c r="B4" s="218" t="s">
        <v>1466</v>
      </c>
      <c r="C4" s="87" t="s">
        <v>172</v>
      </c>
    </row>
    <row r="5" spans="1:3" ht="15.75" thickBot="1">
      <c r="A5" s="297" t="s">
        <v>1</v>
      </c>
      <c r="B5" s="298"/>
      <c r="C5" s="87" t="s">
        <v>172</v>
      </c>
    </row>
    <row r="6" spans="1:3">
      <c r="A6" s="208" t="s">
        <v>1467</v>
      </c>
    </row>
  </sheetData>
  <mergeCells count="2">
    <mergeCell ref="A5:B5"/>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3" tint="0.39997558519241921"/>
  </sheetPr>
  <dimension ref="A1:E6"/>
  <sheetViews>
    <sheetView workbookViewId="0">
      <selection activeCell="C23" sqref="C23"/>
    </sheetView>
  </sheetViews>
  <sheetFormatPr baseColWidth="10" defaultRowHeight="15"/>
  <cols>
    <col min="1" max="1" width="14.7109375" customWidth="1"/>
    <col min="2" max="2" width="12.7109375" bestFit="1" customWidth="1"/>
    <col min="3" max="3" width="19.140625" bestFit="1" customWidth="1"/>
    <col min="4" max="4" width="12.7109375" bestFit="1" customWidth="1"/>
    <col min="5" max="5" width="18.7109375" bestFit="1" customWidth="1"/>
  </cols>
  <sheetData>
    <row r="1" spans="1:5" ht="15.75" thickBot="1">
      <c r="A1" s="244" t="s">
        <v>1474</v>
      </c>
      <c r="B1" s="244"/>
      <c r="C1" s="244"/>
      <c r="D1" s="244"/>
      <c r="E1" s="244"/>
    </row>
    <row r="2" spans="1:5">
      <c r="A2" s="299" t="s">
        <v>680</v>
      </c>
      <c r="B2" s="299" t="s">
        <v>1</v>
      </c>
      <c r="C2" s="299" t="s">
        <v>1468</v>
      </c>
      <c r="D2" s="219" t="s">
        <v>1469</v>
      </c>
      <c r="E2" s="299" t="s">
        <v>1471</v>
      </c>
    </row>
    <row r="3" spans="1:5" ht="15.75" thickBot="1">
      <c r="A3" s="300"/>
      <c r="B3" s="300"/>
      <c r="C3" s="300"/>
      <c r="D3" s="220" t="s">
        <v>1470</v>
      </c>
      <c r="E3" s="300"/>
    </row>
    <row r="4" spans="1:5" ht="30.75" thickBot="1">
      <c r="A4" s="99" t="s">
        <v>1472</v>
      </c>
      <c r="B4" s="142">
        <v>35299087.079999998</v>
      </c>
      <c r="C4" s="142">
        <v>11766362.359999999</v>
      </c>
      <c r="D4" s="142">
        <v>11766362.359999999</v>
      </c>
      <c r="E4" s="142">
        <v>11766362.359999999</v>
      </c>
    </row>
    <row r="5" spans="1:5" ht="30.75" thickBot="1">
      <c r="A5" s="99" t="s">
        <v>1473</v>
      </c>
      <c r="B5" s="142">
        <v>20755618.199999999</v>
      </c>
      <c r="C5" s="142">
        <v>6918539.4000000004</v>
      </c>
      <c r="D5" s="142">
        <v>6918539.4000000004</v>
      </c>
      <c r="E5" s="142">
        <v>6918539.4000000004</v>
      </c>
    </row>
    <row r="6" spans="1:5" ht="15.75" thickBot="1">
      <c r="A6" s="99" t="s">
        <v>1</v>
      </c>
      <c r="B6" s="146">
        <v>56054705.280000001</v>
      </c>
      <c r="C6" s="146">
        <v>18684901.760000002</v>
      </c>
      <c r="D6" s="146">
        <v>18684901.760000002</v>
      </c>
      <c r="E6" s="146">
        <v>18684901.760000002</v>
      </c>
    </row>
  </sheetData>
  <mergeCells count="5">
    <mergeCell ref="A2:A3"/>
    <mergeCell ref="B2:B3"/>
    <mergeCell ref="C2:C3"/>
    <mergeCell ref="E2:E3"/>
    <mergeCell ref="A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3" tint="0.39997558519241921"/>
  </sheetPr>
  <dimension ref="A1:G12"/>
  <sheetViews>
    <sheetView workbookViewId="0">
      <selection activeCell="C23" sqref="C23"/>
    </sheetView>
  </sheetViews>
  <sheetFormatPr baseColWidth="10" defaultRowHeight="15"/>
  <cols>
    <col min="1" max="1" width="32.28515625" customWidth="1"/>
    <col min="2" max="2" width="40.7109375" customWidth="1"/>
    <col min="3" max="3" width="14.7109375" bestFit="1" customWidth="1"/>
    <col min="4" max="4" width="13.5703125" bestFit="1" customWidth="1"/>
    <col min="5" max="5" width="23.85546875" customWidth="1"/>
    <col min="6" max="6" width="20.85546875" customWidth="1"/>
    <col min="7" max="7" width="13.5703125" bestFit="1" customWidth="1"/>
  </cols>
  <sheetData>
    <row r="1" spans="1:7" ht="15.75" thickBot="1">
      <c r="A1" s="244" t="s">
        <v>1475</v>
      </c>
      <c r="B1" s="244"/>
      <c r="C1" s="244"/>
      <c r="D1" s="244"/>
      <c r="E1" s="244"/>
      <c r="F1" s="244"/>
      <c r="G1" s="244"/>
    </row>
    <row r="2" spans="1:7">
      <c r="A2" s="301" t="s">
        <v>137</v>
      </c>
      <c r="B2" s="303" t="s">
        <v>138</v>
      </c>
      <c r="C2" s="301" t="s">
        <v>139</v>
      </c>
      <c r="D2" s="301" t="s">
        <v>140</v>
      </c>
      <c r="E2" s="51" t="s">
        <v>141</v>
      </c>
      <c r="F2" s="301" t="s">
        <v>143</v>
      </c>
      <c r="G2" s="301" t="s">
        <v>1</v>
      </c>
    </row>
    <row r="3" spans="1:7" ht="15.75" thickBot="1">
      <c r="A3" s="302"/>
      <c r="B3" s="304"/>
      <c r="C3" s="302"/>
      <c r="D3" s="302"/>
      <c r="E3" s="52" t="s">
        <v>142</v>
      </c>
      <c r="F3" s="302"/>
      <c r="G3" s="302"/>
    </row>
    <row r="4" spans="1:7" ht="15.75" thickBot="1">
      <c r="A4" s="53" t="s">
        <v>144</v>
      </c>
      <c r="B4" s="46" t="s">
        <v>147</v>
      </c>
      <c r="C4" s="35"/>
      <c r="D4" s="35">
        <v>15593489.880000001</v>
      </c>
      <c r="E4" s="46" t="s">
        <v>152</v>
      </c>
      <c r="F4" s="46" t="s">
        <v>151</v>
      </c>
      <c r="G4" s="56">
        <f>C4+D4</f>
        <v>15593489.880000001</v>
      </c>
    </row>
    <row r="5" spans="1:7" ht="15.75" thickBot="1">
      <c r="A5" s="53" t="s">
        <v>144</v>
      </c>
      <c r="B5" s="46" t="s">
        <v>149</v>
      </c>
      <c r="C5" s="35">
        <v>20501884.800000001</v>
      </c>
      <c r="D5" s="35">
        <v>2915610.36</v>
      </c>
      <c r="E5" s="46" t="s">
        <v>154</v>
      </c>
      <c r="F5" s="46" t="s">
        <v>153</v>
      </c>
      <c r="G5" s="56">
        <f t="shared" ref="G5:G8" si="0">C5+D5</f>
        <v>23417495.16</v>
      </c>
    </row>
    <row r="6" spans="1:7" ht="15.75" thickBot="1">
      <c r="A6" s="53" t="s">
        <v>144</v>
      </c>
      <c r="B6" s="46" t="s">
        <v>148</v>
      </c>
      <c r="C6" s="35">
        <v>9420492</v>
      </c>
      <c r="D6" s="35">
        <v>1667197.32</v>
      </c>
      <c r="E6" s="46" t="s">
        <v>156</v>
      </c>
      <c r="F6" s="46" t="s">
        <v>155</v>
      </c>
      <c r="G6" s="56">
        <f t="shared" si="0"/>
        <v>11087689.32</v>
      </c>
    </row>
    <row r="7" spans="1:7" ht="15.75" thickBot="1">
      <c r="A7" s="53" t="s">
        <v>144</v>
      </c>
      <c r="B7" s="46" t="s">
        <v>145</v>
      </c>
      <c r="C7" s="35">
        <v>3706710.24</v>
      </c>
      <c r="D7" s="35">
        <v>392164.92</v>
      </c>
      <c r="E7" s="46" t="s">
        <v>158</v>
      </c>
      <c r="F7" s="46" t="s">
        <v>157</v>
      </c>
      <c r="G7" s="56">
        <f t="shared" si="0"/>
        <v>4098875.16</v>
      </c>
    </row>
    <row r="8" spans="1:7" ht="15.75" thickBot="1">
      <c r="A8" s="53" t="s">
        <v>150</v>
      </c>
      <c r="B8" s="46" t="s">
        <v>146</v>
      </c>
      <c r="C8" s="35">
        <v>1670000.04</v>
      </c>
      <c r="D8" s="35">
        <v>187155.72</v>
      </c>
      <c r="E8" s="46" t="s">
        <v>170</v>
      </c>
      <c r="F8" s="46" t="s">
        <v>171</v>
      </c>
      <c r="G8" s="56">
        <f t="shared" si="0"/>
        <v>1857155.76</v>
      </c>
    </row>
    <row r="9" spans="1:7" ht="15.75" thickBot="1">
      <c r="A9" s="54" t="s">
        <v>1</v>
      </c>
      <c r="B9" s="55"/>
      <c r="C9" s="57">
        <f>SUM(C5:C8)</f>
        <v>35299087.079999998</v>
      </c>
      <c r="D9" s="57">
        <f>SUM(D4:D8)</f>
        <v>20755618.200000003</v>
      </c>
      <c r="E9" s="55"/>
      <c r="F9" s="55"/>
      <c r="G9" s="57">
        <f>SUM(G4:G8)</f>
        <v>56054705.279999994</v>
      </c>
    </row>
    <row r="12" spans="1:7">
      <c r="C12" s="104"/>
      <c r="D12" s="104"/>
    </row>
  </sheetData>
  <mergeCells count="7">
    <mergeCell ref="A1:G1"/>
    <mergeCell ref="G2:G3"/>
    <mergeCell ref="A2:A3"/>
    <mergeCell ref="B2:B3"/>
    <mergeCell ref="C2:C3"/>
    <mergeCell ref="D2:D3"/>
    <mergeCell ref="F2: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theme="3" tint="0.39997558519241921"/>
  </sheetPr>
  <dimension ref="A1:E15"/>
  <sheetViews>
    <sheetView workbookViewId="0">
      <selection activeCell="C23" sqref="C23"/>
    </sheetView>
  </sheetViews>
  <sheetFormatPr baseColWidth="10" defaultRowHeight="15"/>
  <cols>
    <col min="1" max="1" width="24.140625" customWidth="1"/>
    <col min="2" max="2" width="33.85546875" customWidth="1"/>
    <col min="5" max="5" width="15.140625" bestFit="1" customWidth="1"/>
  </cols>
  <sheetData>
    <row r="1" spans="1:5" ht="15.75" thickBot="1">
      <c r="A1" s="253" t="s">
        <v>1476</v>
      </c>
      <c r="B1" s="253"/>
    </row>
    <row r="2" spans="1:5" ht="15.75" thickBot="1">
      <c r="A2" s="1" t="s">
        <v>159</v>
      </c>
      <c r="B2" s="2" t="s">
        <v>160</v>
      </c>
    </row>
    <row r="3" spans="1:5" ht="15.75" thickBot="1">
      <c r="A3" s="58" t="s">
        <v>161</v>
      </c>
      <c r="B3" s="59">
        <f>61695149.84+238146744.69</f>
        <v>299841894.52999997</v>
      </c>
    </row>
    <row r="4" spans="1:5" ht="15.75" thickBot="1">
      <c r="A4" s="58" t="s">
        <v>162</v>
      </c>
      <c r="B4" s="60" t="s">
        <v>172</v>
      </c>
    </row>
    <row r="5" spans="1:5" ht="24" thickBot="1">
      <c r="A5" s="58" t="s">
        <v>163</v>
      </c>
      <c r="B5" s="60" t="s">
        <v>172</v>
      </c>
    </row>
    <row r="6" spans="1:5" ht="15.75" thickBot="1">
      <c r="A6" s="58" t="s">
        <v>164</v>
      </c>
      <c r="B6" s="101">
        <v>19658455.59</v>
      </c>
    </row>
    <row r="7" spans="1:5" ht="15.75" thickBot="1">
      <c r="A7" s="58" t="s">
        <v>165</v>
      </c>
      <c r="B7" s="101">
        <v>3066577.95</v>
      </c>
    </row>
    <row r="8" spans="1:5" ht="24" thickBot="1">
      <c r="A8" s="58" t="s">
        <v>166</v>
      </c>
      <c r="B8" s="101">
        <v>1157953.43</v>
      </c>
    </row>
    <row r="9" spans="1:5" ht="35.25" thickBot="1">
      <c r="A9" s="58" t="s">
        <v>167</v>
      </c>
      <c r="B9" s="60" t="s">
        <v>172</v>
      </c>
    </row>
    <row r="10" spans="1:5" ht="15.75" thickBot="1">
      <c r="A10" s="58" t="s">
        <v>168</v>
      </c>
      <c r="B10" s="60" t="s">
        <v>172</v>
      </c>
    </row>
    <row r="11" spans="1:5" ht="35.25" thickBot="1">
      <c r="A11" s="58" t="s">
        <v>169</v>
      </c>
      <c r="B11" s="60" t="s">
        <v>172</v>
      </c>
    </row>
    <row r="12" spans="1:5" ht="15.75" thickBot="1">
      <c r="A12" s="58" t="s">
        <v>1</v>
      </c>
      <c r="B12" s="61">
        <f>SUM(B3:B11)</f>
        <v>323724881.49999994</v>
      </c>
    </row>
    <row r="13" spans="1:5" ht="23.25">
      <c r="B13" s="102" t="s">
        <v>677</v>
      </c>
      <c r="E13" s="76"/>
    </row>
    <row r="15" spans="1:5">
      <c r="E15" s="76"/>
    </row>
  </sheetData>
  <mergeCells count="1">
    <mergeCell ref="A1:B1"/>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sheetPr>
    <tabColor theme="3" tint="0.39997558519241921"/>
  </sheetPr>
  <dimension ref="A1:D12"/>
  <sheetViews>
    <sheetView workbookViewId="0">
      <selection activeCell="C23" sqref="C23"/>
    </sheetView>
  </sheetViews>
  <sheetFormatPr baseColWidth="10" defaultRowHeight="15"/>
  <cols>
    <col min="2" max="2" width="26.42578125" customWidth="1"/>
    <col min="3" max="3" width="14.140625" bestFit="1" customWidth="1"/>
    <col min="4" max="4" width="15.140625" bestFit="1" customWidth="1"/>
  </cols>
  <sheetData>
    <row r="1" spans="1:4" ht="15.75" thickBot="1">
      <c r="A1" s="309" t="s">
        <v>1477</v>
      </c>
      <c r="B1" s="309"/>
      <c r="C1" s="309"/>
    </row>
    <row r="2" spans="1:4" ht="26.25" thickBot="1">
      <c r="A2" s="305" t="s">
        <v>36</v>
      </c>
      <c r="B2" s="306"/>
      <c r="C2" s="62" t="s">
        <v>173</v>
      </c>
    </row>
    <row r="3" spans="1:4" ht="27" thickBot="1">
      <c r="A3" s="63"/>
      <c r="B3" s="64" t="s">
        <v>174</v>
      </c>
      <c r="C3" s="67" t="s">
        <v>172</v>
      </c>
    </row>
    <row r="4" spans="1:4" ht="27" thickBot="1">
      <c r="A4" s="63"/>
      <c r="B4" s="64" t="s">
        <v>175</v>
      </c>
      <c r="C4" s="67" t="s">
        <v>172</v>
      </c>
    </row>
    <row r="5" spans="1:4" ht="39.75" thickBot="1">
      <c r="A5" s="65"/>
      <c r="B5" s="64" t="s">
        <v>176</v>
      </c>
      <c r="C5" s="68">
        <v>20294644.609999999</v>
      </c>
    </row>
    <row r="6" spans="1:4" ht="52.5" thickBot="1">
      <c r="A6" s="65"/>
      <c r="B6" s="64" t="s">
        <v>177</v>
      </c>
      <c r="C6" s="68">
        <v>215630064.25</v>
      </c>
    </row>
    <row r="7" spans="1:4" ht="27" thickBot="1">
      <c r="A7" s="65"/>
      <c r="B7" s="64" t="s">
        <v>178</v>
      </c>
      <c r="C7" s="68" t="s">
        <v>172</v>
      </c>
    </row>
    <row r="8" spans="1:4" ht="39.75" thickBot="1">
      <c r="A8" s="65"/>
      <c r="B8" s="64" t="s">
        <v>179</v>
      </c>
      <c r="C8" s="68" t="s">
        <v>172</v>
      </c>
    </row>
    <row r="9" spans="1:4" ht="39.75" thickBot="1">
      <c r="A9" s="65"/>
      <c r="B9" s="64" t="s">
        <v>180</v>
      </c>
      <c r="C9" s="68" t="s">
        <v>172</v>
      </c>
    </row>
    <row r="10" spans="1:4" ht="39.75" thickBot="1">
      <c r="A10" s="65"/>
      <c r="B10" s="64" t="s">
        <v>181</v>
      </c>
      <c r="C10" s="68" t="s">
        <v>172</v>
      </c>
    </row>
    <row r="11" spans="1:4" ht="15.75" thickBot="1">
      <c r="A11" s="66" t="s">
        <v>1</v>
      </c>
      <c r="B11" s="307">
        <f>C5+C6</f>
        <v>235924708.86000001</v>
      </c>
      <c r="C11" s="308"/>
      <c r="D11" s="76"/>
    </row>
    <row r="12" spans="1:4" ht="45.75">
      <c r="C12" s="102" t="s">
        <v>677</v>
      </c>
    </row>
  </sheetData>
  <mergeCells count="3">
    <mergeCell ref="A2:B2"/>
    <mergeCell ref="B11:C11"/>
    <mergeCell ref="A1:C1"/>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theme="3" tint="0.39997558519241921"/>
  </sheetPr>
  <dimension ref="A1:C5"/>
  <sheetViews>
    <sheetView workbookViewId="0">
      <selection activeCell="C23" sqref="C23"/>
    </sheetView>
  </sheetViews>
  <sheetFormatPr baseColWidth="10" defaultRowHeight="15"/>
  <cols>
    <col min="1" max="1" width="22.85546875" customWidth="1"/>
    <col min="2" max="2" width="24" customWidth="1"/>
    <col min="3" max="3" width="18.28515625" customWidth="1"/>
  </cols>
  <sheetData>
    <row r="1" spans="1:3" ht="15.75" thickBot="1">
      <c r="A1" s="253" t="s">
        <v>1478</v>
      </c>
      <c r="B1" s="253"/>
      <c r="C1" s="253"/>
    </row>
    <row r="2" spans="1:3" ht="27" thickBot="1">
      <c r="A2" s="69" t="s">
        <v>182</v>
      </c>
      <c r="B2" s="70" t="s">
        <v>183</v>
      </c>
      <c r="C2" s="70" t="s">
        <v>160</v>
      </c>
    </row>
    <row r="3" spans="1:3" ht="39.75" thickBot="1">
      <c r="A3" s="71" t="s">
        <v>184</v>
      </c>
      <c r="B3" s="72" t="s">
        <v>185</v>
      </c>
      <c r="C3" s="68">
        <v>20294644.609999999</v>
      </c>
    </row>
    <row r="4" spans="1:3" ht="115.5" thickBot="1">
      <c r="A4" s="71" t="s">
        <v>186</v>
      </c>
      <c r="B4" s="72" t="s">
        <v>187</v>
      </c>
      <c r="C4" s="68">
        <v>215630064.25</v>
      </c>
    </row>
    <row r="5" spans="1:3" ht="15.75" thickBot="1">
      <c r="A5" s="73" t="s">
        <v>1</v>
      </c>
      <c r="B5" s="74"/>
      <c r="C5" s="75">
        <f>C3+C4</f>
        <v>235924708.86000001</v>
      </c>
    </row>
  </sheetData>
  <mergeCells count="1">
    <mergeCell ref="A1:C1"/>
  </mergeCells>
  <pageMargins left="0.7" right="0.7" top="0.75" bottom="0.75" header="0.3" footer="0.3"/>
</worksheet>
</file>

<file path=xl/worksheets/sheet19.xml><?xml version="1.0" encoding="utf-8"?>
<worksheet xmlns="http://schemas.openxmlformats.org/spreadsheetml/2006/main" xmlns:r="http://schemas.openxmlformats.org/officeDocument/2006/relationships">
  <sheetPr>
    <tabColor theme="3" tint="0.39997558519241921"/>
  </sheetPr>
  <dimension ref="A1:E7"/>
  <sheetViews>
    <sheetView workbookViewId="0">
      <selection activeCell="C23" sqref="C23"/>
    </sheetView>
  </sheetViews>
  <sheetFormatPr baseColWidth="10" defaultRowHeight="15"/>
  <cols>
    <col min="1" max="1" width="37.5703125" customWidth="1"/>
  </cols>
  <sheetData>
    <row r="1" spans="1:5" ht="15.75" thickBot="1">
      <c r="A1" s="244" t="s">
        <v>1479</v>
      </c>
      <c r="B1" s="244"/>
      <c r="C1" s="244"/>
      <c r="D1" s="244"/>
      <c r="E1" s="244"/>
    </row>
    <row r="2" spans="1:5" ht="15.75" thickBot="1">
      <c r="A2" s="224" t="s">
        <v>1480</v>
      </c>
      <c r="B2" s="297" t="s">
        <v>1481</v>
      </c>
      <c r="C2" s="298"/>
      <c r="D2" s="297" t="s">
        <v>1482</v>
      </c>
      <c r="E2" s="298"/>
    </row>
    <row r="3" spans="1:5" ht="15.75" thickBot="1">
      <c r="A3" s="225"/>
      <c r="B3" s="98" t="s">
        <v>1483</v>
      </c>
      <c r="C3" s="98" t="s">
        <v>1484</v>
      </c>
      <c r="D3" s="98" t="s">
        <v>1485</v>
      </c>
      <c r="E3" s="98" t="s">
        <v>1484</v>
      </c>
    </row>
    <row r="4" spans="1:5" ht="15.75" thickBot="1">
      <c r="A4" s="226" t="s">
        <v>1486</v>
      </c>
      <c r="B4" s="221">
        <v>0</v>
      </c>
      <c r="C4" s="222">
        <v>20000</v>
      </c>
      <c r="D4" s="221">
        <v>0</v>
      </c>
      <c r="E4" s="223">
        <v>1345800</v>
      </c>
    </row>
    <row r="5" spans="1:5" ht="15.75" thickBot="1">
      <c r="A5" s="227" t="s">
        <v>1487</v>
      </c>
      <c r="B5" s="221">
        <v>0</v>
      </c>
      <c r="C5" s="222">
        <v>70000</v>
      </c>
      <c r="D5" s="221">
        <v>0</v>
      </c>
      <c r="E5" s="223">
        <v>4710300</v>
      </c>
    </row>
    <row r="6" spans="1:5" ht="15.75" thickBot="1">
      <c r="A6" s="227" t="s">
        <v>1488</v>
      </c>
      <c r="B6" s="310" t="s">
        <v>1489</v>
      </c>
      <c r="C6" s="311"/>
      <c r="D6" s="310" t="s">
        <v>1490</v>
      </c>
      <c r="E6" s="311"/>
    </row>
    <row r="7" spans="1:5">
      <c r="A7" s="228" t="s">
        <v>1491</v>
      </c>
    </row>
  </sheetData>
  <mergeCells count="5">
    <mergeCell ref="B2:C2"/>
    <mergeCell ref="D2:E2"/>
    <mergeCell ref="B6:C6"/>
    <mergeCell ref="D6:E6"/>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3" tint="0.39997558519241921"/>
  </sheetPr>
  <dimension ref="A1:C6"/>
  <sheetViews>
    <sheetView workbookViewId="0">
      <selection activeCell="C23" sqref="C23"/>
    </sheetView>
  </sheetViews>
  <sheetFormatPr baseColWidth="10" defaultRowHeight="15"/>
  <cols>
    <col min="2" max="2" width="31.28515625" customWidth="1"/>
    <col min="3" max="3" width="15.28515625" bestFit="1" customWidth="1"/>
  </cols>
  <sheetData>
    <row r="1" spans="1:3" ht="15.75" thickBot="1">
      <c r="A1" s="244" t="s">
        <v>1518</v>
      </c>
      <c r="B1" s="244"/>
      <c r="C1" s="244"/>
    </row>
    <row r="2" spans="1:3" ht="15.75" thickBot="1">
      <c r="A2" s="88" t="s">
        <v>1154</v>
      </c>
      <c r="B2" s="128" t="s">
        <v>1155</v>
      </c>
      <c r="C2" s="128" t="s">
        <v>160</v>
      </c>
    </row>
    <row r="3" spans="1:3" ht="15.75" thickBot="1">
      <c r="A3" s="140">
        <v>1</v>
      </c>
      <c r="B3" s="141" t="s">
        <v>1156</v>
      </c>
      <c r="C3" s="142">
        <v>1304149457.8699999</v>
      </c>
    </row>
    <row r="4" spans="1:3" ht="15.75" thickBot="1">
      <c r="A4" s="140">
        <v>2</v>
      </c>
      <c r="B4" s="141" t="s">
        <v>1157</v>
      </c>
      <c r="C4" s="142">
        <v>286337864.42000002</v>
      </c>
    </row>
    <row r="5" spans="1:3" ht="30">
      <c r="A5" s="143">
        <v>3</v>
      </c>
      <c r="B5" s="144" t="s">
        <v>1158</v>
      </c>
      <c r="C5" s="145">
        <v>56054705.280000001</v>
      </c>
    </row>
    <row r="6" spans="1:3" ht="15.75" thickBot="1">
      <c r="A6" s="147" t="s">
        <v>1</v>
      </c>
      <c r="B6" s="98"/>
      <c r="C6" s="146">
        <v>1646542040.0699999</v>
      </c>
    </row>
  </sheetData>
  <mergeCells count="1">
    <mergeCell ref="A1:C1"/>
  </mergeCells>
  <pageMargins left="0.7" right="0.7" top="0.75" bottom="0.75" header="0.3" footer="0.3"/>
</worksheet>
</file>

<file path=xl/worksheets/sheet20.xml><?xml version="1.0" encoding="utf-8"?>
<worksheet xmlns="http://schemas.openxmlformats.org/spreadsheetml/2006/main" xmlns:r="http://schemas.openxmlformats.org/officeDocument/2006/relationships">
  <sheetPr>
    <tabColor theme="3" tint="0.39997558519241921"/>
  </sheetPr>
  <dimension ref="A1:D429"/>
  <sheetViews>
    <sheetView topLeftCell="A15" zoomScaleNormal="100" workbookViewId="0">
      <selection activeCell="C23" sqref="C23"/>
    </sheetView>
  </sheetViews>
  <sheetFormatPr baseColWidth="10" defaultRowHeight="15"/>
  <cols>
    <col min="1" max="1" width="18.5703125" customWidth="1"/>
    <col min="2" max="2" width="26.140625" customWidth="1"/>
    <col min="3" max="3" width="18" customWidth="1"/>
    <col min="4" max="4" width="24.85546875" style="76" bestFit="1" customWidth="1"/>
  </cols>
  <sheetData>
    <row r="1" spans="1:4" ht="15.75" thickBot="1">
      <c r="A1" s="253" t="s">
        <v>1522</v>
      </c>
      <c r="B1" s="253"/>
      <c r="C1" s="253"/>
      <c r="D1" s="253"/>
    </row>
    <row r="2" spans="1:4" ht="15.75" thickBot="1">
      <c r="A2" s="85" t="s">
        <v>608</v>
      </c>
      <c r="B2" s="82" t="s">
        <v>609</v>
      </c>
      <c r="C2" s="83"/>
      <c r="D2" s="79" t="s">
        <v>160</v>
      </c>
    </row>
    <row r="3" spans="1:4" ht="15.75" customHeight="1" thickBot="1">
      <c r="A3" s="86"/>
      <c r="B3" s="77" t="s">
        <v>122</v>
      </c>
      <c r="C3" s="77" t="s">
        <v>610</v>
      </c>
      <c r="D3" s="80"/>
    </row>
    <row r="4" spans="1:4" ht="15" customHeight="1" thickBot="1">
      <c r="A4" s="314" t="s">
        <v>188</v>
      </c>
      <c r="B4" s="43" t="s">
        <v>188</v>
      </c>
      <c r="C4" s="43">
        <v>1000</v>
      </c>
      <c r="D4" s="49">
        <v>630250490.47000003</v>
      </c>
    </row>
    <row r="5" spans="1:4" ht="45.75" thickBot="1">
      <c r="A5" s="312"/>
      <c r="B5" s="77" t="s">
        <v>189</v>
      </c>
      <c r="C5" s="77">
        <v>1100</v>
      </c>
      <c r="D5" s="81">
        <v>388549537.99000001</v>
      </c>
    </row>
    <row r="6" spans="1:4" ht="15.75" thickBot="1">
      <c r="A6" s="312"/>
      <c r="B6" s="77" t="s">
        <v>190</v>
      </c>
      <c r="C6" s="77">
        <v>111</v>
      </c>
      <c r="D6" s="81">
        <v>9979606.3199999984</v>
      </c>
    </row>
    <row r="7" spans="1:4" ht="15.75" thickBot="1">
      <c r="A7" s="312"/>
      <c r="B7" s="77" t="s">
        <v>191</v>
      </c>
      <c r="C7" s="77">
        <v>112</v>
      </c>
      <c r="D7" s="81">
        <v>0</v>
      </c>
    </row>
    <row r="8" spans="1:4" ht="30.75" thickBot="1">
      <c r="A8" s="312"/>
      <c r="B8" s="77" t="s">
        <v>192</v>
      </c>
      <c r="C8" s="77">
        <v>113</v>
      </c>
      <c r="D8" s="81">
        <v>378569931.67000002</v>
      </c>
    </row>
    <row r="9" spans="1:4" ht="45.75" thickBot="1">
      <c r="A9" s="312"/>
      <c r="B9" s="77" t="s">
        <v>193</v>
      </c>
      <c r="C9" s="77">
        <v>114</v>
      </c>
      <c r="D9" s="81">
        <v>0</v>
      </c>
    </row>
    <row r="10" spans="1:4" ht="45.75" thickBot="1">
      <c r="A10" s="312"/>
      <c r="B10" s="77" t="s">
        <v>194</v>
      </c>
      <c r="C10" s="77">
        <v>1200</v>
      </c>
      <c r="D10" s="81">
        <v>42916686.836000077</v>
      </c>
    </row>
    <row r="11" spans="1:4" ht="30.75" thickBot="1">
      <c r="A11" s="312"/>
      <c r="B11" s="77" t="s">
        <v>195</v>
      </c>
      <c r="C11" s="77">
        <v>121</v>
      </c>
      <c r="D11" s="81">
        <v>0</v>
      </c>
    </row>
    <row r="12" spans="1:4" ht="30.75" thickBot="1">
      <c r="A12" s="312"/>
      <c r="B12" s="77" t="s">
        <v>196</v>
      </c>
      <c r="C12" s="77">
        <v>122</v>
      </c>
      <c r="D12" s="81">
        <v>42768186.836000077</v>
      </c>
    </row>
    <row r="13" spans="1:4" ht="30.75" thickBot="1">
      <c r="A13" s="312"/>
      <c r="B13" s="77" t="s">
        <v>197</v>
      </c>
      <c r="C13" s="77">
        <v>123</v>
      </c>
      <c r="D13" s="81">
        <v>148500</v>
      </c>
    </row>
    <row r="14" spans="1:4" ht="75.75" thickBot="1">
      <c r="A14" s="312"/>
      <c r="B14" s="77" t="s">
        <v>198</v>
      </c>
      <c r="C14" s="77">
        <v>124</v>
      </c>
      <c r="D14" s="81">
        <v>0</v>
      </c>
    </row>
    <row r="15" spans="1:4" ht="30.75" thickBot="1">
      <c r="A15" s="312"/>
      <c r="B15" s="77" t="s">
        <v>199</v>
      </c>
      <c r="C15" s="77">
        <v>1300</v>
      </c>
      <c r="D15" s="81">
        <v>68098709.739999995</v>
      </c>
    </row>
    <row r="16" spans="1:4" ht="30.75" thickBot="1">
      <c r="A16" s="312"/>
      <c r="B16" s="77" t="s">
        <v>200</v>
      </c>
      <c r="C16" s="77">
        <v>131</v>
      </c>
      <c r="D16" s="81">
        <v>0</v>
      </c>
    </row>
    <row r="17" spans="1:4" ht="45.75" thickBot="1">
      <c r="A17" s="312"/>
      <c r="B17" s="77" t="s">
        <v>201</v>
      </c>
      <c r="C17" s="77">
        <v>132</v>
      </c>
      <c r="D17" s="81">
        <v>67778705.739999995</v>
      </c>
    </row>
    <row r="18" spans="1:4" ht="15.75" thickBot="1">
      <c r="A18" s="312"/>
      <c r="B18" s="77" t="s">
        <v>202</v>
      </c>
      <c r="C18" s="77">
        <v>133</v>
      </c>
      <c r="D18" s="81">
        <v>320004</v>
      </c>
    </row>
    <row r="19" spans="1:4" ht="15.75" thickBot="1">
      <c r="A19" s="312"/>
      <c r="B19" s="77" t="s">
        <v>203</v>
      </c>
      <c r="C19" s="77">
        <v>134</v>
      </c>
      <c r="D19" s="81">
        <v>0</v>
      </c>
    </row>
    <row r="20" spans="1:4" ht="15.75" thickBot="1">
      <c r="A20" s="312"/>
      <c r="B20" s="77" t="s">
        <v>204</v>
      </c>
      <c r="C20" s="77">
        <v>135</v>
      </c>
      <c r="D20" s="81">
        <v>0</v>
      </c>
    </row>
    <row r="21" spans="1:4" ht="45.75" thickBot="1">
      <c r="A21" s="312"/>
      <c r="B21" s="77" t="s">
        <v>205</v>
      </c>
      <c r="C21" s="77">
        <v>136</v>
      </c>
      <c r="D21" s="81">
        <v>0</v>
      </c>
    </row>
    <row r="22" spans="1:4" ht="15.75" thickBot="1">
      <c r="A22" s="312"/>
      <c r="B22" s="77" t="s">
        <v>206</v>
      </c>
      <c r="C22" s="77">
        <v>137</v>
      </c>
      <c r="D22" s="81">
        <v>0</v>
      </c>
    </row>
    <row r="23" spans="1:4" ht="60.75" thickBot="1">
      <c r="A23" s="312"/>
      <c r="B23" s="77" t="s">
        <v>207</v>
      </c>
      <c r="C23" s="77">
        <v>138</v>
      </c>
      <c r="D23" s="81">
        <v>0</v>
      </c>
    </row>
    <row r="24" spans="1:4" ht="15.75" thickBot="1">
      <c r="A24" s="312"/>
      <c r="B24" s="77" t="s">
        <v>208</v>
      </c>
      <c r="C24" s="77">
        <v>1400</v>
      </c>
      <c r="D24" s="81">
        <v>91843981.233999997</v>
      </c>
    </row>
    <row r="25" spans="1:4" ht="30.75" thickBot="1">
      <c r="A25" s="312"/>
      <c r="B25" s="77" t="s">
        <v>209</v>
      </c>
      <c r="C25" s="77">
        <v>141</v>
      </c>
      <c r="D25" s="81">
        <v>22714129.440000001</v>
      </c>
    </row>
    <row r="26" spans="1:4" ht="30.75" thickBot="1">
      <c r="A26" s="312"/>
      <c r="B26" s="77" t="s">
        <v>210</v>
      </c>
      <c r="C26" s="77">
        <v>142</v>
      </c>
      <c r="D26" s="81">
        <v>11424467.99</v>
      </c>
    </row>
    <row r="27" spans="1:4" ht="30.75" thickBot="1">
      <c r="A27" s="312"/>
      <c r="B27" s="77" t="s">
        <v>211</v>
      </c>
      <c r="C27" s="77">
        <v>143</v>
      </c>
      <c r="D27" s="81">
        <v>53771219.569999993</v>
      </c>
    </row>
    <row r="28" spans="1:4" ht="15.75" thickBot="1">
      <c r="A28" s="312"/>
      <c r="B28" s="77" t="s">
        <v>212</v>
      </c>
      <c r="C28" s="77">
        <v>144</v>
      </c>
      <c r="D28" s="81">
        <v>3934164.2340000002</v>
      </c>
    </row>
    <row r="29" spans="1:4" ht="30.75" thickBot="1">
      <c r="A29" s="312"/>
      <c r="B29" s="77" t="s">
        <v>213</v>
      </c>
      <c r="C29" s="77">
        <v>1500</v>
      </c>
      <c r="D29" s="81">
        <v>37046380.270000003</v>
      </c>
    </row>
    <row r="30" spans="1:4" ht="30.75" thickBot="1">
      <c r="A30" s="312"/>
      <c r="B30" s="77" t="s">
        <v>214</v>
      </c>
      <c r="C30" s="77">
        <v>151</v>
      </c>
      <c r="D30" s="81">
        <v>0</v>
      </c>
    </row>
    <row r="31" spans="1:4" ht="15.75" thickBot="1">
      <c r="A31" s="312"/>
      <c r="B31" s="77" t="s">
        <v>215</v>
      </c>
      <c r="C31" s="77">
        <v>152</v>
      </c>
      <c r="D31" s="81">
        <v>2342499.4899999998</v>
      </c>
    </row>
    <row r="32" spans="1:4" ht="30.75" thickBot="1">
      <c r="A32" s="312"/>
      <c r="B32" s="77" t="s">
        <v>216</v>
      </c>
      <c r="C32" s="77">
        <v>153</v>
      </c>
      <c r="D32" s="81">
        <v>1200000</v>
      </c>
    </row>
    <row r="33" spans="1:4" ht="15.75" thickBot="1">
      <c r="A33" s="312"/>
      <c r="B33" s="77" t="s">
        <v>217</v>
      </c>
      <c r="C33" s="77">
        <v>154</v>
      </c>
      <c r="D33" s="81">
        <v>0</v>
      </c>
    </row>
    <row r="34" spans="1:4" ht="30.75" thickBot="1">
      <c r="A34" s="312"/>
      <c r="B34" s="77" t="s">
        <v>218</v>
      </c>
      <c r="C34" s="77">
        <v>155</v>
      </c>
      <c r="D34" s="81">
        <v>76850</v>
      </c>
    </row>
    <row r="35" spans="1:4" ht="30.75" thickBot="1">
      <c r="A35" s="312"/>
      <c r="B35" s="77" t="s">
        <v>219</v>
      </c>
      <c r="C35" s="77">
        <v>159</v>
      </c>
      <c r="D35" s="81">
        <v>33427030.779999997</v>
      </c>
    </row>
    <row r="36" spans="1:4" ht="15.75" thickBot="1">
      <c r="A36" s="312"/>
      <c r="B36" s="77" t="s">
        <v>220</v>
      </c>
      <c r="C36" s="77">
        <v>1600</v>
      </c>
      <c r="D36" s="81">
        <v>295194.40000000002</v>
      </c>
    </row>
    <row r="37" spans="1:4" ht="45.75" thickBot="1">
      <c r="A37" s="312"/>
      <c r="B37" s="77" t="s">
        <v>221</v>
      </c>
      <c r="C37" s="77">
        <v>161</v>
      </c>
      <c r="D37" s="81">
        <v>295194.40000000002</v>
      </c>
    </row>
    <row r="38" spans="1:4" ht="30.75" thickBot="1">
      <c r="A38" s="312"/>
      <c r="B38" s="77" t="s">
        <v>222</v>
      </c>
      <c r="C38" s="77">
        <v>1700</v>
      </c>
      <c r="D38" s="81">
        <v>1500000</v>
      </c>
    </row>
    <row r="39" spans="1:4" ht="15.75" thickBot="1">
      <c r="A39" s="312"/>
      <c r="B39" s="77" t="s">
        <v>223</v>
      </c>
      <c r="C39" s="77">
        <v>171</v>
      </c>
      <c r="D39" s="81">
        <v>0</v>
      </c>
    </row>
    <row r="40" spans="1:4" ht="15.75" thickBot="1">
      <c r="A40" s="313"/>
      <c r="B40" s="77" t="s">
        <v>224</v>
      </c>
      <c r="C40" s="77">
        <v>172</v>
      </c>
      <c r="D40" s="81">
        <v>1500000</v>
      </c>
    </row>
    <row r="41" spans="1:4" ht="15.75" customHeight="1" thickBot="1">
      <c r="A41" s="314" t="s">
        <v>225</v>
      </c>
      <c r="B41" s="43" t="s">
        <v>225</v>
      </c>
      <c r="C41" s="43">
        <v>2000</v>
      </c>
      <c r="D41" s="49">
        <v>103072410.0924</v>
      </c>
    </row>
    <row r="42" spans="1:4" ht="60.75" thickBot="1">
      <c r="A42" s="312"/>
      <c r="B42" s="77" t="s">
        <v>226</v>
      </c>
      <c r="C42" s="77">
        <v>2100</v>
      </c>
      <c r="D42" s="81">
        <v>9055693.3200000003</v>
      </c>
    </row>
    <row r="43" spans="1:4" ht="30.75" thickBot="1">
      <c r="A43" s="312"/>
      <c r="B43" s="77" t="s">
        <v>227</v>
      </c>
      <c r="C43" s="77">
        <v>211</v>
      </c>
      <c r="D43" s="81">
        <v>3095601.22</v>
      </c>
    </row>
    <row r="44" spans="1:4" ht="30.75" thickBot="1">
      <c r="A44" s="312"/>
      <c r="B44" s="77" t="s">
        <v>228</v>
      </c>
      <c r="C44" s="77">
        <v>212</v>
      </c>
      <c r="D44" s="81">
        <v>34176</v>
      </c>
    </row>
    <row r="45" spans="1:4" ht="30.75" thickBot="1">
      <c r="A45" s="312"/>
      <c r="B45" s="77" t="s">
        <v>229</v>
      </c>
      <c r="C45" s="77">
        <v>213</v>
      </c>
      <c r="D45" s="81">
        <v>0</v>
      </c>
    </row>
    <row r="46" spans="1:4" ht="60.75" thickBot="1">
      <c r="A46" s="312"/>
      <c r="B46" s="77" t="s">
        <v>230</v>
      </c>
      <c r="C46" s="77">
        <v>214</v>
      </c>
      <c r="D46" s="81">
        <v>1250940</v>
      </c>
    </row>
    <row r="47" spans="1:4" ht="30.75" thickBot="1">
      <c r="A47" s="312"/>
      <c r="B47" s="77" t="s">
        <v>231</v>
      </c>
      <c r="C47" s="77">
        <v>215</v>
      </c>
      <c r="D47" s="81">
        <v>30916</v>
      </c>
    </row>
    <row r="48" spans="1:4" ht="15.75" thickBot="1">
      <c r="A48" s="312"/>
      <c r="B48" s="77" t="s">
        <v>232</v>
      </c>
      <c r="C48" s="77">
        <v>216</v>
      </c>
      <c r="D48" s="81">
        <v>1377409.83</v>
      </c>
    </row>
    <row r="49" spans="1:4" ht="30.75" thickBot="1">
      <c r="A49" s="312"/>
      <c r="B49" s="77" t="s">
        <v>233</v>
      </c>
      <c r="C49" s="77">
        <v>217</v>
      </c>
      <c r="D49" s="81">
        <v>7320</v>
      </c>
    </row>
    <row r="50" spans="1:4" ht="45.75" thickBot="1">
      <c r="A50" s="312"/>
      <c r="B50" s="77" t="s">
        <v>234</v>
      </c>
      <c r="C50" s="77">
        <v>218</v>
      </c>
      <c r="D50" s="81">
        <v>3259330.27</v>
      </c>
    </row>
    <row r="51" spans="1:4" ht="15.75" thickBot="1">
      <c r="A51" s="312"/>
      <c r="B51" s="77" t="s">
        <v>235</v>
      </c>
      <c r="C51" s="77">
        <v>2200</v>
      </c>
      <c r="D51" s="81">
        <v>2768198.7023999998</v>
      </c>
    </row>
    <row r="52" spans="1:4" ht="30.75" thickBot="1">
      <c r="A52" s="312"/>
      <c r="B52" s="77" t="s">
        <v>236</v>
      </c>
      <c r="C52" s="77">
        <v>221</v>
      </c>
      <c r="D52" s="81">
        <v>2533543.59</v>
      </c>
    </row>
    <row r="53" spans="1:4" ht="30.75" thickBot="1">
      <c r="A53" s="312"/>
      <c r="B53" s="77" t="s">
        <v>237</v>
      </c>
      <c r="C53" s="77">
        <v>222</v>
      </c>
      <c r="D53" s="81">
        <v>234655.11240000001</v>
      </c>
    </row>
    <row r="54" spans="1:4" ht="30.75" thickBot="1">
      <c r="A54" s="312"/>
      <c r="B54" s="77" t="s">
        <v>238</v>
      </c>
      <c r="C54" s="77">
        <v>223</v>
      </c>
      <c r="D54" s="81">
        <v>0</v>
      </c>
    </row>
    <row r="55" spans="1:4" ht="60.75" thickBot="1">
      <c r="A55" s="312"/>
      <c r="B55" s="77" t="s">
        <v>239</v>
      </c>
      <c r="C55" s="77">
        <v>2300</v>
      </c>
      <c r="D55" s="81">
        <v>0</v>
      </c>
    </row>
    <row r="56" spans="1:4" ht="60.75" thickBot="1">
      <c r="A56" s="312"/>
      <c r="B56" s="77" t="s">
        <v>240</v>
      </c>
      <c r="C56" s="77">
        <v>231</v>
      </c>
      <c r="D56" s="81">
        <v>0</v>
      </c>
    </row>
    <row r="57" spans="1:4" ht="30.75" thickBot="1">
      <c r="A57" s="312"/>
      <c r="B57" s="77" t="s">
        <v>241</v>
      </c>
      <c r="C57" s="77">
        <v>232</v>
      </c>
      <c r="D57" s="81">
        <v>0</v>
      </c>
    </row>
    <row r="58" spans="1:4" ht="45.75" thickBot="1">
      <c r="A58" s="312"/>
      <c r="B58" s="77" t="s">
        <v>242</v>
      </c>
      <c r="C58" s="77">
        <v>233</v>
      </c>
      <c r="D58" s="81">
        <v>0</v>
      </c>
    </row>
    <row r="59" spans="1:4" ht="60.75" thickBot="1">
      <c r="A59" s="312"/>
      <c r="B59" s="77" t="s">
        <v>243</v>
      </c>
      <c r="C59" s="77">
        <v>234</v>
      </c>
      <c r="D59" s="81">
        <v>0</v>
      </c>
    </row>
    <row r="60" spans="1:4" ht="60.75" thickBot="1">
      <c r="A60" s="312"/>
      <c r="B60" s="77" t="s">
        <v>244</v>
      </c>
      <c r="C60" s="77">
        <v>235</v>
      </c>
      <c r="D60" s="81">
        <v>0</v>
      </c>
    </row>
    <row r="61" spans="1:4" ht="60.75" thickBot="1">
      <c r="A61" s="312"/>
      <c r="B61" s="77" t="s">
        <v>245</v>
      </c>
      <c r="C61" s="77">
        <v>236</v>
      </c>
      <c r="D61" s="81">
        <v>0</v>
      </c>
    </row>
    <row r="62" spans="1:4" ht="45.75" thickBot="1">
      <c r="A62" s="312"/>
      <c r="B62" s="77" t="s">
        <v>246</v>
      </c>
      <c r="C62" s="77">
        <v>237</v>
      </c>
      <c r="D62" s="81">
        <v>0</v>
      </c>
    </row>
    <row r="63" spans="1:4" ht="30.75" thickBot="1">
      <c r="A63" s="312"/>
      <c r="B63" s="77" t="s">
        <v>247</v>
      </c>
      <c r="C63" s="77">
        <v>238</v>
      </c>
      <c r="D63" s="81">
        <v>0</v>
      </c>
    </row>
    <row r="64" spans="1:4" ht="30.75" thickBot="1">
      <c r="A64" s="312"/>
      <c r="B64" s="77" t="s">
        <v>248</v>
      </c>
      <c r="C64" s="77">
        <v>239</v>
      </c>
      <c r="D64" s="81">
        <v>0</v>
      </c>
    </row>
    <row r="65" spans="1:4" ht="45.75" thickBot="1">
      <c r="A65" s="312"/>
      <c r="B65" s="77" t="s">
        <v>249</v>
      </c>
      <c r="C65" s="77">
        <v>2400</v>
      </c>
      <c r="D65" s="81">
        <v>23085554.030000001</v>
      </c>
    </row>
    <row r="66" spans="1:4" ht="30.75" thickBot="1">
      <c r="A66" s="312"/>
      <c r="B66" s="77" t="s">
        <v>250</v>
      </c>
      <c r="C66" s="77">
        <v>241</v>
      </c>
      <c r="D66" s="81">
        <v>884190</v>
      </c>
    </row>
    <row r="67" spans="1:4" ht="30.75" thickBot="1">
      <c r="A67" s="312"/>
      <c r="B67" s="77" t="s">
        <v>251</v>
      </c>
      <c r="C67" s="77">
        <v>242</v>
      </c>
      <c r="D67" s="81">
        <v>13835931.92</v>
      </c>
    </row>
    <row r="68" spans="1:4" ht="30.75" thickBot="1">
      <c r="A68" s="312"/>
      <c r="B68" s="77" t="s">
        <v>252</v>
      </c>
      <c r="C68" s="77">
        <v>243</v>
      </c>
      <c r="D68" s="81">
        <v>57143.58</v>
      </c>
    </row>
    <row r="69" spans="1:4" ht="30.75" thickBot="1">
      <c r="A69" s="312"/>
      <c r="B69" s="77" t="s">
        <v>253</v>
      </c>
      <c r="C69" s="77">
        <v>244</v>
      </c>
      <c r="D69" s="81">
        <v>50000</v>
      </c>
    </row>
    <row r="70" spans="1:4" ht="15.75" thickBot="1">
      <c r="A70" s="312"/>
      <c r="B70" s="77" t="s">
        <v>254</v>
      </c>
      <c r="C70" s="77">
        <v>245</v>
      </c>
      <c r="D70" s="81">
        <v>0</v>
      </c>
    </row>
    <row r="71" spans="1:4" ht="30.75" thickBot="1">
      <c r="A71" s="312"/>
      <c r="B71" s="77" t="s">
        <v>255</v>
      </c>
      <c r="C71" s="77">
        <v>246</v>
      </c>
      <c r="D71" s="81">
        <v>2797765.67</v>
      </c>
    </row>
    <row r="72" spans="1:4" ht="30.75" thickBot="1">
      <c r="A72" s="312"/>
      <c r="B72" s="77" t="s">
        <v>256</v>
      </c>
      <c r="C72" s="77">
        <v>247</v>
      </c>
      <c r="D72" s="81">
        <v>2562572</v>
      </c>
    </row>
    <row r="73" spans="1:4" ht="30.75" thickBot="1">
      <c r="A73" s="312"/>
      <c r="B73" s="77" t="s">
        <v>257</v>
      </c>
      <c r="C73" s="77">
        <v>248</v>
      </c>
      <c r="D73" s="81">
        <v>81004</v>
      </c>
    </row>
    <row r="74" spans="1:4" ht="45.75" thickBot="1">
      <c r="A74" s="312"/>
      <c r="B74" s="77" t="s">
        <v>258</v>
      </c>
      <c r="C74" s="77">
        <v>249</v>
      </c>
      <c r="D74" s="81">
        <v>2816946.86</v>
      </c>
    </row>
    <row r="75" spans="1:4" ht="45.75" thickBot="1">
      <c r="A75" s="312"/>
      <c r="B75" s="77" t="s">
        <v>259</v>
      </c>
      <c r="C75" s="77">
        <v>2500</v>
      </c>
      <c r="D75" s="81">
        <v>8152047.6200000001</v>
      </c>
    </row>
    <row r="76" spans="1:4" ht="15.75" thickBot="1">
      <c r="A76" s="312"/>
      <c r="B76" s="77" t="s">
        <v>260</v>
      </c>
      <c r="C76" s="77">
        <v>251</v>
      </c>
      <c r="D76" s="81">
        <v>2442004.4</v>
      </c>
    </row>
    <row r="77" spans="1:4" ht="30.75" thickBot="1">
      <c r="A77" s="312"/>
      <c r="B77" s="77" t="s">
        <v>261</v>
      </c>
      <c r="C77" s="77">
        <v>252</v>
      </c>
      <c r="D77" s="81">
        <v>460552</v>
      </c>
    </row>
    <row r="78" spans="1:4" ht="30.75" thickBot="1">
      <c r="A78" s="312"/>
      <c r="B78" s="77" t="s">
        <v>262</v>
      </c>
      <c r="C78" s="77">
        <v>253</v>
      </c>
      <c r="D78" s="81">
        <v>2850289.2</v>
      </c>
    </row>
    <row r="79" spans="1:4" ht="30.75" thickBot="1">
      <c r="A79" s="312"/>
      <c r="B79" s="77" t="s">
        <v>263</v>
      </c>
      <c r="C79" s="77">
        <v>254</v>
      </c>
      <c r="D79" s="81">
        <v>2175307.7800000003</v>
      </c>
    </row>
    <row r="80" spans="1:4" ht="30.75" thickBot="1">
      <c r="A80" s="312"/>
      <c r="B80" s="77" t="s">
        <v>264</v>
      </c>
      <c r="C80" s="77">
        <v>255</v>
      </c>
      <c r="D80" s="81">
        <v>223894.24</v>
      </c>
    </row>
    <row r="81" spans="1:4" ht="30.75" thickBot="1">
      <c r="A81" s="312"/>
      <c r="B81" s="77" t="s">
        <v>265</v>
      </c>
      <c r="C81" s="77">
        <v>256</v>
      </c>
      <c r="D81" s="81">
        <v>0</v>
      </c>
    </row>
    <row r="82" spans="1:4" ht="15.75" thickBot="1">
      <c r="A82" s="312"/>
      <c r="B82" s="77" t="s">
        <v>266</v>
      </c>
      <c r="C82" s="77">
        <v>259</v>
      </c>
      <c r="D82" s="81">
        <v>0</v>
      </c>
    </row>
    <row r="83" spans="1:4" ht="30.75" thickBot="1">
      <c r="A83" s="312"/>
      <c r="B83" s="77" t="s">
        <v>267</v>
      </c>
      <c r="C83" s="77">
        <v>2600</v>
      </c>
      <c r="D83" s="81">
        <v>45404821.119999997</v>
      </c>
    </row>
    <row r="84" spans="1:4" ht="30.75" thickBot="1">
      <c r="A84" s="312"/>
      <c r="B84" s="77" t="s">
        <v>268</v>
      </c>
      <c r="C84" s="77">
        <v>261</v>
      </c>
      <c r="D84" s="81">
        <v>45404821.119999997</v>
      </c>
    </row>
    <row r="85" spans="1:4" ht="15.75" thickBot="1">
      <c r="A85" s="312"/>
      <c r="B85" s="77" t="s">
        <v>269</v>
      </c>
      <c r="C85" s="77">
        <v>262</v>
      </c>
      <c r="D85" s="81">
        <v>0</v>
      </c>
    </row>
    <row r="86" spans="1:4" ht="45.75" thickBot="1">
      <c r="A86" s="312"/>
      <c r="B86" s="77" t="s">
        <v>270</v>
      </c>
      <c r="C86" s="77">
        <v>2700</v>
      </c>
      <c r="D86" s="81">
        <v>5427063.2400000002</v>
      </c>
    </row>
    <row r="87" spans="1:4" ht="15.75" thickBot="1">
      <c r="A87" s="312"/>
      <c r="B87" s="77" t="s">
        <v>271</v>
      </c>
      <c r="C87" s="77">
        <v>271</v>
      </c>
      <c r="D87" s="81">
        <v>3373777.3200000003</v>
      </c>
    </row>
    <row r="88" spans="1:4" ht="30.75" thickBot="1">
      <c r="A88" s="312"/>
      <c r="B88" s="77" t="s">
        <v>272</v>
      </c>
      <c r="C88" s="77">
        <v>272</v>
      </c>
      <c r="D88" s="81">
        <v>2053285.9200000002</v>
      </c>
    </row>
    <row r="89" spans="1:4" ht="15.75" thickBot="1">
      <c r="A89" s="312"/>
      <c r="B89" s="77" t="s">
        <v>273</v>
      </c>
      <c r="C89" s="77">
        <v>273</v>
      </c>
      <c r="D89" s="81">
        <v>0</v>
      </c>
    </row>
    <row r="90" spans="1:4" ht="15.75" thickBot="1">
      <c r="A90" s="312"/>
      <c r="B90" s="77" t="s">
        <v>274</v>
      </c>
      <c r="C90" s="77">
        <v>274</v>
      </c>
      <c r="D90" s="81">
        <v>0</v>
      </c>
    </row>
    <row r="91" spans="1:4" ht="45.75" thickBot="1">
      <c r="A91" s="312"/>
      <c r="B91" s="77" t="s">
        <v>275</v>
      </c>
      <c r="C91" s="77">
        <v>275</v>
      </c>
      <c r="D91" s="81">
        <v>0</v>
      </c>
    </row>
    <row r="92" spans="1:4" ht="30.75" thickBot="1">
      <c r="A92" s="312"/>
      <c r="B92" s="77" t="s">
        <v>276</v>
      </c>
      <c r="C92" s="77">
        <v>2800</v>
      </c>
      <c r="D92" s="81">
        <v>146495.56</v>
      </c>
    </row>
    <row r="93" spans="1:4" ht="30.75" thickBot="1">
      <c r="A93" s="312"/>
      <c r="B93" s="77" t="s">
        <v>277</v>
      </c>
      <c r="C93" s="77">
        <v>281</v>
      </c>
      <c r="D93" s="81">
        <v>0</v>
      </c>
    </row>
    <row r="94" spans="1:4" ht="30.75" thickBot="1">
      <c r="A94" s="312"/>
      <c r="B94" s="77" t="s">
        <v>278</v>
      </c>
      <c r="C94" s="77">
        <v>282</v>
      </c>
      <c r="D94" s="81">
        <v>68975.56</v>
      </c>
    </row>
    <row r="95" spans="1:4" ht="30.75" thickBot="1">
      <c r="A95" s="312"/>
      <c r="B95" s="77" t="s">
        <v>279</v>
      </c>
      <c r="C95" s="77">
        <v>283</v>
      </c>
      <c r="D95" s="81">
        <v>77520</v>
      </c>
    </row>
    <row r="96" spans="1:4" ht="45.75" thickBot="1">
      <c r="A96" s="312"/>
      <c r="B96" s="77" t="s">
        <v>280</v>
      </c>
      <c r="C96" s="77">
        <v>2900</v>
      </c>
      <c r="D96" s="81">
        <v>9032536.5</v>
      </c>
    </row>
    <row r="97" spans="1:4" ht="15.75" thickBot="1">
      <c r="A97" s="312"/>
      <c r="B97" s="77" t="s">
        <v>281</v>
      </c>
      <c r="C97" s="77">
        <v>291</v>
      </c>
      <c r="D97" s="81">
        <v>2093858.75</v>
      </c>
    </row>
    <row r="98" spans="1:4" ht="30.75" thickBot="1">
      <c r="A98" s="312"/>
      <c r="B98" s="77" t="s">
        <v>282</v>
      </c>
      <c r="C98" s="77">
        <v>292</v>
      </c>
      <c r="D98" s="81">
        <v>28548</v>
      </c>
    </row>
    <row r="99" spans="1:4" ht="60.75" thickBot="1">
      <c r="A99" s="312"/>
      <c r="B99" s="77" t="s">
        <v>283</v>
      </c>
      <c r="C99" s="77">
        <v>293</v>
      </c>
      <c r="D99" s="81">
        <v>0</v>
      </c>
    </row>
    <row r="100" spans="1:4" ht="60.75" thickBot="1">
      <c r="A100" s="312"/>
      <c r="B100" s="77" t="s">
        <v>284</v>
      </c>
      <c r="C100" s="77">
        <v>294</v>
      </c>
      <c r="D100" s="81">
        <v>249996</v>
      </c>
    </row>
    <row r="101" spans="1:4" ht="60.75" thickBot="1">
      <c r="A101" s="312"/>
      <c r="B101" s="77" t="s">
        <v>285</v>
      </c>
      <c r="C101" s="77">
        <v>295</v>
      </c>
      <c r="D101" s="81">
        <v>0</v>
      </c>
    </row>
    <row r="102" spans="1:4" ht="45.75" thickBot="1">
      <c r="A102" s="312"/>
      <c r="B102" s="77" t="s">
        <v>286</v>
      </c>
      <c r="C102" s="77">
        <v>296</v>
      </c>
      <c r="D102" s="81">
        <v>4217775.96</v>
      </c>
    </row>
    <row r="103" spans="1:4" ht="45.75" thickBot="1">
      <c r="A103" s="312"/>
      <c r="B103" s="77" t="s">
        <v>287</v>
      </c>
      <c r="C103" s="77">
        <v>297</v>
      </c>
      <c r="D103" s="81">
        <v>0</v>
      </c>
    </row>
    <row r="104" spans="1:4" ht="45.75" thickBot="1">
      <c r="A104" s="312"/>
      <c r="B104" s="77" t="s">
        <v>288</v>
      </c>
      <c r="C104" s="77">
        <v>298</v>
      </c>
      <c r="D104" s="81">
        <v>2442357.79</v>
      </c>
    </row>
    <row r="105" spans="1:4" ht="45.75" thickBot="1">
      <c r="A105" s="312"/>
      <c r="B105" s="77" t="s">
        <v>289</v>
      </c>
      <c r="C105" s="77">
        <v>299</v>
      </c>
      <c r="D105" s="81">
        <v>0</v>
      </c>
    </row>
    <row r="106" spans="1:4" ht="30" customHeight="1" thickBot="1">
      <c r="A106" s="312" t="s">
        <v>290</v>
      </c>
      <c r="B106" s="43" t="s">
        <v>290</v>
      </c>
      <c r="C106" s="43">
        <v>3000</v>
      </c>
      <c r="D106" s="49">
        <v>414512178.75600004</v>
      </c>
    </row>
    <row r="107" spans="1:4" ht="15.75" thickBot="1">
      <c r="A107" s="312"/>
      <c r="B107" s="77" t="s">
        <v>291</v>
      </c>
      <c r="C107" s="77">
        <v>3100</v>
      </c>
      <c r="D107" s="81">
        <v>102014600.03099999</v>
      </c>
    </row>
    <row r="108" spans="1:4" ht="15.75" thickBot="1">
      <c r="A108" s="312"/>
      <c r="B108" s="77" t="s">
        <v>292</v>
      </c>
      <c r="C108" s="77">
        <v>311</v>
      </c>
      <c r="D108" s="81">
        <v>95482770.187999994</v>
      </c>
    </row>
    <row r="109" spans="1:4" ht="15.75" thickBot="1">
      <c r="A109" s="312"/>
      <c r="B109" s="77" t="s">
        <v>293</v>
      </c>
      <c r="C109" s="77">
        <v>312</v>
      </c>
      <c r="D109" s="81">
        <v>55650</v>
      </c>
    </row>
    <row r="110" spans="1:4" ht="15.75" thickBot="1">
      <c r="A110" s="312"/>
      <c r="B110" s="77" t="s">
        <v>294</v>
      </c>
      <c r="C110" s="77">
        <v>313</v>
      </c>
      <c r="D110" s="81">
        <v>2754938.5290000001</v>
      </c>
    </row>
    <row r="111" spans="1:4" ht="15.75" thickBot="1">
      <c r="A111" s="312"/>
      <c r="B111" s="77" t="s">
        <v>295</v>
      </c>
      <c r="C111" s="77">
        <v>314</v>
      </c>
      <c r="D111" s="81">
        <v>2549152.2000000002</v>
      </c>
    </row>
    <row r="112" spans="1:4" ht="15.75" thickBot="1">
      <c r="A112" s="312"/>
      <c r="B112" s="77" t="s">
        <v>296</v>
      </c>
      <c r="C112" s="77">
        <v>315</v>
      </c>
      <c r="D112" s="81">
        <v>402619.35</v>
      </c>
    </row>
    <row r="113" spans="1:4" ht="45.75" thickBot="1">
      <c r="A113" s="312"/>
      <c r="B113" s="77" t="s">
        <v>297</v>
      </c>
      <c r="C113" s="77">
        <v>316</v>
      </c>
      <c r="D113" s="81">
        <v>0</v>
      </c>
    </row>
    <row r="114" spans="1:4" ht="60.75" thickBot="1">
      <c r="A114" s="312"/>
      <c r="B114" s="77" t="s">
        <v>298</v>
      </c>
      <c r="C114" s="77">
        <v>317</v>
      </c>
      <c r="D114" s="81">
        <v>754507.76400000008</v>
      </c>
    </row>
    <row r="115" spans="1:4" ht="30.75" thickBot="1">
      <c r="A115" s="312"/>
      <c r="B115" s="77" t="s">
        <v>299</v>
      </c>
      <c r="C115" s="77">
        <v>318</v>
      </c>
      <c r="D115" s="81">
        <v>14962</v>
      </c>
    </row>
    <row r="116" spans="1:4" ht="30.75" thickBot="1">
      <c r="A116" s="312"/>
      <c r="B116" s="77" t="s">
        <v>300</v>
      </c>
      <c r="C116" s="77">
        <v>319</v>
      </c>
      <c r="D116" s="81">
        <v>0</v>
      </c>
    </row>
    <row r="117" spans="1:4" ht="30.75" thickBot="1">
      <c r="A117" s="312"/>
      <c r="B117" s="77" t="s">
        <v>301</v>
      </c>
      <c r="C117" s="77">
        <v>3200</v>
      </c>
      <c r="D117" s="81">
        <v>61099237.814999998</v>
      </c>
    </row>
    <row r="118" spans="1:4" ht="15.75" thickBot="1">
      <c r="A118" s="312"/>
      <c r="B118" s="77" t="s">
        <v>302</v>
      </c>
      <c r="C118" s="77">
        <v>321</v>
      </c>
      <c r="D118" s="81">
        <v>0</v>
      </c>
    </row>
    <row r="119" spans="1:4" ht="15.75" thickBot="1">
      <c r="A119" s="312"/>
      <c r="B119" s="77" t="s">
        <v>303</v>
      </c>
      <c r="C119" s="77">
        <v>322</v>
      </c>
      <c r="D119" s="81">
        <v>3253300</v>
      </c>
    </row>
    <row r="120" spans="1:4" ht="60.75" thickBot="1">
      <c r="A120" s="312"/>
      <c r="B120" s="77" t="s">
        <v>304</v>
      </c>
      <c r="C120" s="77">
        <v>323</v>
      </c>
      <c r="D120" s="81">
        <v>1403060.4</v>
      </c>
    </row>
    <row r="121" spans="1:4" ht="45.75" thickBot="1">
      <c r="A121" s="312"/>
      <c r="B121" s="77" t="s">
        <v>305</v>
      </c>
      <c r="C121" s="77">
        <v>324</v>
      </c>
      <c r="D121" s="81">
        <v>60196</v>
      </c>
    </row>
    <row r="122" spans="1:4" ht="30.75" thickBot="1">
      <c r="A122" s="312"/>
      <c r="B122" s="77" t="s">
        <v>306</v>
      </c>
      <c r="C122" s="77">
        <v>325</v>
      </c>
      <c r="D122" s="81">
        <v>12079150.615</v>
      </c>
    </row>
    <row r="123" spans="1:4" ht="45.75" thickBot="1">
      <c r="A123" s="312"/>
      <c r="B123" s="77" t="s">
        <v>307</v>
      </c>
      <c r="C123" s="77">
        <v>326</v>
      </c>
      <c r="D123" s="81">
        <v>43431614.799999997</v>
      </c>
    </row>
    <row r="124" spans="1:4" ht="30.75" thickBot="1">
      <c r="A124" s="312"/>
      <c r="B124" s="77" t="s">
        <v>308</v>
      </c>
      <c r="C124" s="77">
        <v>327</v>
      </c>
      <c r="D124" s="81">
        <v>0</v>
      </c>
    </row>
    <row r="125" spans="1:4" ht="15.75" thickBot="1">
      <c r="A125" s="312"/>
      <c r="B125" s="77" t="s">
        <v>309</v>
      </c>
      <c r="C125" s="77">
        <v>328</v>
      </c>
      <c r="D125" s="81">
        <v>0</v>
      </c>
    </row>
    <row r="126" spans="1:4" ht="15.75" thickBot="1">
      <c r="A126" s="312"/>
      <c r="B126" s="77" t="s">
        <v>310</v>
      </c>
      <c r="C126" s="77">
        <v>329</v>
      </c>
      <c r="D126" s="81">
        <v>871916</v>
      </c>
    </row>
    <row r="127" spans="1:4" ht="45.75" thickBot="1">
      <c r="A127" s="312"/>
      <c r="B127" s="77" t="s">
        <v>311</v>
      </c>
      <c r="C127" s="77">
        <v>3300</v>
      </c>
      <c r="D127" s="81">
        <v>70979601</v>
      </c>
    </row>
    <row r="128" spans="1:4" ht="45.75" thickBot="1">
      <c r="A128" s="312"/>
      <c r="B128" s="77" t="s">
        <v>312</v>
      </c>
      <c r="C128" s="77">
        <v>331</v>
      </c>
      <c r="D128" s="81">
        <v>20883564</v>
      </c>
    </row>
    <row r="129" spans="1:4" ht="45.75" thickBot="1">
      <c r="A129" s="312"/>
      <c r="B129" s="77" t="s">
        <v>313</v>
      </c>
      <c r="C129" s="77">
        <v>332</v>
      </c>
      <c r="D129" s="81">
        <v>1578400</v>
      </c>
    </row>
    <row r="130" spans="1:4" ht="60.75" thickBot="1">
      <c r="A130" s="312"/>
      <c r="B130" s="77" t="s">
        <v>314</v>
      </c>
      <c r="C130" s="77">
        <v>333</v>
      </c>
      <c r="D130" s="81">
        <v>8034662</v>
      </c>
    </row>
    <row r="131" spans="1:4" ht="15.75" thickBot="1">
      <c r="A131" s="312"/>
      <c r="B131" s="77" t="s">
        <v>315</v>
      </c>
      <c r="C131" s="77">
        <v>334</v>
      </c>
      <c r="D131" s="81">
        <v>1120876</v>
      </c>
    </row>
    <row r="132" spans="1:4" ht="30.75" thickBot="1">
      <c r="A132" s="312"/>
      <c r="B132" s="77" t="s">
        <v>316</v>
      </c>
      <c r="C132" s="77">
        <v>335</v>
      </c>
      <c r="D132" s="81">
        <v>0</v>
      </c>
    </row>
    <row r="133" spans="1:4" ht="45.75" thickBot="1">
      <c r="A133" s="312"/>
      <c r="B133" s="77" t="s">
        <v>317</v>
      </c>
      <c r="C133" s="77">
        <v>336</v>
      </c>
      <c r="D133" s="81">
        <v>6472924.4900000002</v>
      </c>
    </row>
    <row r="134" spans="1:4" ht="30.75" thickBot="1">
      <c r="A134" s="312"/>
      <c r="B134" s="77" t="s">
        <v>318</v>
      </c>
      <c r="C134" s="77">
        <v>337</v>
      </c>
      <c r="D134" s="81">
        <v>4852583.97</v>
      </c>
    </row>
    <row r="135" spans="1:4" ht="15.75" thickBot="1">
      <c r="A135" s="312"/>
      <c r="B135" s="77" t="s">
        <v>319</v>
      </c>
      <c r="C135" s="77">
        <v>338</v>
      </c>
      <c r="D135" s="81">
        <v>0</v>
      </c>
    </row>
    <row r="136" spans="1:4" ht="45.75" thickBot="1">
      <c r="A136" s="312"/>
      <c r="B136" s="77" t="s">
        <v>320</v>
      </c>
      <c r="C136" s="77">
        <v>339</v>
      </c>
      <c r="D136" s="81">
        <v>28036590.539999999</v>
      </c>
    </row>
    <row r="137" spans="1:4" ht="30.75" thickBot="1">
      <c r="A137" s="312"/>
      <c r="B137" s="77" t="s">
        <v>321</v>
      </c>
      <c r="C137" s="77">
        <v>3400</v>
      </c>
      <c r="D137" s="81">
        <v>22664000.75</v>
      </c>
    </row>
    <row r="138" spans="1:4" ht="30.75" thickBot="1">
      <c r="A138" s="312"/>
      <c r="B138" s="77" t="s">
        <v>322</v>
      </c>
      <c r="C138" s="77">
        <v>341</v>
      </c>
      <c r="D138" s="81">
        <v>2393196</v>
      </c>
    </row>
    <row r="139" spans="1:4" ht="45.75" thickBot="1">
      <c r="A139" s="312"/>
      <c r="B139" s="77" t="s">
        <v>323</v>
      </c>
      <c r="C139" s="77">
        <v>342</v>
      </c>
      <c r="D139" s="81">
        <v>16050340</v>
      </c>
    </row>
    <row r="140" spans="1:4" ht="45.75" thickBot="1">
      <c r="A140" s="312"/>
      <c r="B140" s="77" t="s">
        <v>324</v>
      </c>
      <c r="C140" s="77">
        <v>343</v>
      </c>
      <c r="D140" s="81">
        <v>0</v>
      </c>
    </row>
    <row r="141" spans="1:4" ht="30.75" thickBot="1">
      <c r="A141" s="312"/>
      <c r="B141" s="77" t="s">
        <v>325</v>
      </c>
      <c r="C141" s="77">
        <v>344</v>
      </c>
      <c r="D141" s="81">
        <v>153396</v>
      </c>
    </row>
    <row r="142" spans="1:4" ht="30.75" thickBot="1">
      <c r="A142" s="312"/>
      <c r="B142" s="77" t="s">
        <v>326</v>
      </c>
      <c r="C142" s="77">
        <v>345</v>
      </c>
      <c r="D142" s="81">
        <v>4065270.75</v>
      </c>
    </row>
    <row r="143" spans="1:4" ht="30.75" thickBot="1">
      <c r="A143" s="312"/>
      <c r="B143" s="77" t="s">
        <v>327</v>
      </c>
      <c r="C143" s="77">
        <v>346</v>
      </c>
      <c r="D143" s="81">
        <v>0</v>
      </c>
    </row>
    <row r="144" spans="1:4" ht="15.75" thickBot="1">
      <c r="A144" s="312"/>
      <c r="B144" s="77" t="s">
        <v>328</v>
      </c>
      <c r="C144" s="77">
        <v>347</v>
      </c>
      <c r="D144" s="81">
        <v>1798</v>
      </c>
    </row>
    <row r="145" spans="1:4" ht="15.75" thickBot="1">
      <c r="A145" s="312"/>
      <c r="B145" s="77" t="s">
        <v>329</v>
      </c>
      <c r="C145" s="77">
        <v>348</v>
      </c>
      <c r="D145" s="81">
        <v>0</v>
      </c>
    </row>
    <row r="146" spans="1:4" ht="45.75" thickBot="1">
      <c r="A146" s="312"/>
      <c r="B146" s="77" t="s">
        <v>330</v>
      </c>
      <c r="C146" s="77">
        <v>349</v>
      </c>
      <c r="D146" s="81">
        <v>0</v>
      </c>
    </row>
    <row r="147" spans="1:4" ht="60.75" thickBot="1">
      <c r="A147" s="312"/>
      <c r="B147" s="77" t="s">
        <v>331</v>
      </c>
      <c r="C147" s="77">
        <v>3500</v>
      </c>
      <c r="D147" s="81">
        <v>111181152.17</v>
      </c>
    </row>
    <row r="148" spans="1:4" ht="45.75" thickBot="1">
      <c r="A148" s="312"/>
      <c r="B148" s="77" t="s">
        <v>332</v>
      </c>
      <c r="C148" s="77">
        <v>351</v>
      </c>
      <c r="D148" s="81">
        <v>19035935.800000001</v>
      </c>
    </row>
    <row r="149" spans="1:4" ht="75.75" thickBot="1">
      <c r="A149" s="312"/>
      <c r="B149" s="77" t="s">
        <v>333</v>
      </c>
      <c r="C149" s="77">
        <v>352</v>
      </c>
      <c r="D149" s="81">
        <v>129368</v>
      </c>
    </row>
    <row r="150" spans="1:4" ht="60.75" thickBot="1">
      <c r="A150" s="312"/>
      <c r="B150" s="77" t="s">
        <v>334</v>
      </c>
      <c r="C150" s="77">
        <v>353</v>
      </c>
      <c r="D150" s="81">
        <v>689963.24</v>
      </c>
    </row>
    <row r="151" spans="1:4" ht="60.75" thickBot="1">
      <c r="A151" s="312"/>
      <c r="B151" s="77" t="s">
        <v>335</v>
      </c>
      <c r="C151" s="77">
        <v>354</v>
      </c>
      <c r="D151" s="81">
        <v>137996</v>
      </c>
    </row>
    <row r="152" spans="1:4" ht="45.75" thickBot="1">
      <c r="A152" s="312"/>
      <c r="B152" s="77" t="s">
        <v>336</v>
      </c>
      <c r="C152" s="77">
        <v>355</v>
      </c>
      <c r="D152" s="81">
        <v>9408996</v>
      </c>
    </row>
    <row r="153" spans="1:4" ht="45.75" thickBot="1">
      <c r="A153" s="312"/>
      <c r="B153" s="77" t="s">
        <v>337</v>
      </c>
      <c r="C153" s="77">
        <v>356</v>
      </c>
      <c r="D153" s="81">
        <v>0</v>
      </c>
    </row>
    <row r="154" spans="1:4" ht="60.75" thickBot="1">
      <c r="A154" s="312"/>
      <c r="B154" s="77" t="s">
        <v>338</v>
      </c>
      <c r="C154" s="77">
        <v>357</v>
      </c>
      <c r="D154" s="81">
        <v>22937458.460000001</v>
      </c>
    </row>
    <row r="155" spans="1:4" ht="30.75" thickBot="1">
      <c r="A155" s="312"/>
      <c r="B155" s="77" t="s">
        <v>339</v>
      </c>
      <c r="C155" s="77">
        <v>358</v>
      </c>
      <c r="D155" s="81">
        <v>58821434.670000002</v>
      </c>
    </row>
    <row r="156" spans="1:4" ht="30.75" thickBot="1">
      <c r="A156" s="312"/>
      <c r="B156" s="77" t="s">
        <v>340</v>
      </c>
      <c r="C156" s="77">
        <v>359</v>
      </c>
      <c r="D156" s="81">
        <v>20000</v>
      </c>
    </row>
    <row r="157" spans="1:4" ht="45.75" thickBot="1">
      <c r="A157" s="312"/>
      <c r="B157" s="77" t="s">
        <v>341</v>
      </c>
      <c r="C157" s="77">
        <v>3600</v>
      </c>
      <c r="D157" s="81">
        <v>18094412</v>
      </c>
    </row>
    <row r="158" spans="1:4" ht="75.75" thickBot="1">
      <c r="A158" s="312"/>
      <c r="B158" s="77" t="s">
        <v>342</v>
      </c>
      <c r="C158" s="77">
        <v>361</v>
      </c>
      <c r="D158" s="81">
        <v>15896444</v>
      </c>
    </row>
    <row r="159" spans="1:4" ht="75.75" thickBot="1">
      <c r="A159" s="312"/>
      <c r="B159" s="77" t="s">
        <v>343</v>
      </c>
      <c r="C159" s="77">
        <v>362</v>
      </c>
      <c r="D159" s="81">
        <v>0</v>
      </c>
    </row>
    <row r="160" spans="1:4" ht="60.75" thickBot="1">
      <c r="A160" s="312"/>
      <c r="B160" s="77" t="s">
        <v>344</v>
      </c>
      <c r="C160" s="77">
        <v>363</v>
      </c>
      <c r="D160" s="81">
        <v>2197968</v>
      </c>
    </row>
    <row r="161" spans="1:4" ht="30.75" thickBot="1">
      <c r="A161" s="312"/>
      <c r="B161" s="77" t="s">
        <v>345</v>
      </c>
      <c r="C161" s="77">
        <v>364</v>
      </c>
      <c r="D161" s="81">
        <v>0</v>
      </c>
    </row>
    <row r="162" spans="1:4" ht="45.75" thickBot="1">
      <c r="A162" s="312"/>
      <c r="B162" s="77" t="s">
        <v>346</v>
      </c>
      <c r="C162" s="77">
        <v>365</v>
      </c>
      <c r="D162" s="81">
        <v>0</v>
      </c>
    </row>
    <row r="163" spans="1:4" ht="60.75" thickBot="1">
      <c r="A163" s="312"/>
      <c r="B163" s="77" t="s">
        <v>347</v>
      </c>
      <c r="C163" s="77">
        <v>366</v>
      </c>
      <c r="D163" s="81">
        <v>0</v>
      </c>
    </row>
    <row r="164" spans="1:4" ht="30.75" thickBot="1">
      <c r="A164" s="312"/>
      <c r="B164" s="77" t="s">
        <v>348</v>
      </c>
      <c r="C164" s="77">
        <v>369</v>
      </c>
      <c r="D164" s="81">
        <v>0</v>
      </c>
    </row>
    <row r="165" spans="1:4" ht="30.75" thickBot="1">
      <c r="A165" s="312"/>
      <c r="B165" s="77" t="s">
        <v>349</v>
      </c>
      <c r="C165" s="77">
        <v>3700</v>
      </c>
      <c r="D165" s="81">
        <v>398865.37</v>
      </c>
    </row>
    <row r="166" spans="1:4" ht="15.75" thickBot="1">
      <c r="A166" s="312"/>
      <c r="B166" s="77" t="s">
        <v>350</v>
      </c>
      <c r="C166" s="77">
        <v>371</v>
      </c>
      <c r="D166" s="81">
        <v>240320.37</v>
      </c>
    </row>
    <row r="167" spans="1:4" ht="15.75" thickBot="1">
      <c r="A167" s="312"/>
      <c r="B167" s="77" t="s">
        <v>351</v>
      </c>
      <c r="C167" s="77">
        <v>372</v>
      </c>
      <c r="D167" s="81">
        <v>32941</v>
      </c>
    </row>
    <row r="168" spans="1:4" ht="30.75" thickBot="1">
      <c r="A168" s="312"/>
      <c r="B168" s="77" t="s">
        <v>352</v>
      </c>
      <c r="C168" s="77">
        <v>373</v>
      </c>
      <c r="D168" s="81">
        <v>0</v>
      </c>
    </row>
    <row r="169" spans="1:4" ht="15.75" thickBot="1">
      <c r="A169" s="312"/>
      <c r="B169" s="77" t="s">
        <v>353</v>
      </c>
      <c r="C169" s="77">
        <v>374</v>
      </c>
      <c r="D169" s="81">
        <v>0</v>
      </c>
    </row>
    <row r="170" spans="1:4" ht="15.75" thickBot="1">
      <c r="A170" s="312"/>
      <c r="B170" s="77" t="s">
        <v>354</v>
      </c>
      <c r="C170" s="77">
        <v>375</v>
      </c>
      <c r="D170" s="81">
        <v>120348</v>
      </c>
    </row>
    <row r="171" spans="1:4" ht="15.75" thickBot="1">
      <c r="A171" s="312"/>
      <c r="B171" s="77" t="s">
        <v>355</v>
      </c>
      <c r="C171" s="77">
        <v>376</v>
      </c>
      <c r="D171" s="81">
        <v>0</v>
      </c>
    </row>
    <row r="172" spans="1:4" ht="30.75" thickBot="1">
      <c r="A172" s="312"/>
      <c r="B172" s="77" t="s">
        <v>356</v>
      </c>
      <c r="C172" s="77">
        <v>377</v>
      </c>
      <c r="D172" s="81">
        <v>0</v>
      </c>
    </row>
    <row r="173" spans="1:4" ht="30.75" thickBot="1">
      <c r="A173" s="312"/>
      <c r="B173" s="77" t="s">
        <v>357</v>
      </c>
      <c r="C173" s="77">
        <v>378</v>
      </c>
      <c r="D173" s="81">
        <v>0</v>
      </c>
    </row>
    <row r="174" spans="1:4" ht="30.75" thickBot="1">
      <c r="A174" s="312"/>
      <c r="B174" s="77" t="s">
        <v>358</v>
      </c>
      <c r="C174" s="77">
        <v>379</v>
      </c>
      <c r="D174" s="81">
        <v>5256</v>
      </c>
    </row>
    <row r="175" spans="1:4" ht="15.75" thickBot="1">
      <c r="A175" s="312"/>
      <c r="B175" s="77" t="s">
        <v>359</v>
      </c>
      <c r="C175" s="77">
        <v>3800</v>
      </c>
      <c r="D175" s="81">
        <v>4921266.6099999994</v>
      </c>
    </row>
    <row r="176" spans="1:4" ht="15.75" thickBot="1">
      <c r="A176" s="312"/>
      <c r="B176" s="77" t="s">
        <v>360</v>
      </c>
      <c r="C176" s="77">
        <v>381</v>
      </c>
      <c r="D176" s="81">
        <v>14532</v>
      </c>
    </row>
    <row r="177" spans="1:4" ht="30.75" thickBot="1">
      <c r="A177" s="312"/>
      <c r="B177" s="77" t="s">
        <v>361</v>
      </c>
      <c r="C177" s="77">
        <v>382</v>
      </c>
      <c r="D177" s="81">
        <v>4824158.6099999994</v>
      </c>
    </row>
    <row r="178" spans="1:4" ht="15.75" thickBot="1">
      <c r="A178" s="312"/>
      <c r="B178" s="77" t="s">
        <v>362</v>
      </c>
      <c r="C178" s="77">
        <v>383</v>
      </c>
      <c r="D178" s="81">
        <v>63816</v>
      </c>
    </row>
    <row r="179" spans="1:4" ht="15.75" thickBot="1">
      <c r="A179" s="312"/>
      <c r="B179" s="77" t="s">
        <v>363</v>
      </c>
      <c r="C179" s="77">
        <v>384</v>
      </c>
      <c r="D179" s="81">
        <v>0</v>
      </c>
    </row>
    <row r="180" spans="1:4" ht="15.75" thickBot="1">
      <c r="A180" s="312"/>
      <c r="B180" s="77" t="s">
        <v>364</v>
      </c>
      <c r="C180" s="77">
        <v>385</v>
      </c>
      <c r="D180" s="81">
        <v>18760</v>
      </c>
    </row>
    <row r="181" spans="1:4" ht="30.75" thickBot="1">
      <c r="A181" s="312"/>
      <c r="B181" s="77" t="s">
        <v>365</v>
      </c>
      <c r="C181" s="77">
        <v>3900</v>
      </c>
      <c r="D181" s="81">
        <v>23159043.010000002</v>
      </c>
    </row>
    <row r="182" spans="1:4" ht="30.75" thickBot="1">
      <c r="A182" s="312"/>
      <c r="B182" s="77" t="s">
        <v>366</v>
      </c>
      <c r="C182" s="77">
        <v>391</v>
      </c>
      <c r="D182" s="81">
        <v>200004</v>
      </c>
    </row>
    <row r="183" spans="1:4" ht="15.75" thickBot="1">
      <c r="A183" s="312"/>
      <c r="B183" s="77" t="s">
        <v>367</v>
      </c>
      <c r="C183" s="77">
        <v>392</v>
      </c>
      <c r="D183" s="81">
        <v>4480656.0199999996</v>
      </c>
    </row>
    <row r="184" spans="1:4" ht="30.75" thickBot="1">
      <c r="A184" s="312"/>
      <c r="B184" s="77" t="s">
        <v>368</v>
      </c>
      <c r="C184" s="77">
        <v>393</v>
      </c>
      <c r="D184" s="81">
        <v>0</v>
      </c>
    </row>
    <row r="185" spans="1:4" ht="30.75" thickBot="1">
      <c r="A185" s="312"/>
      <c r="B185" s="77" t="s">
        <v>369</v>
      </c>
      <c r="C185" s="77">
        <v>394</v>
      </c>
      <c r="D185" s="81">
        <v>16236442.990000002</v>
      </c>
    </row>
    <row r="186" spans="1:4" ht="30.75" thickBot="1">
      <c r="A186" s="312"/>
      <c r="B186" s="77" t="s">
        <v>370</v>
      </c>
      <c r="C186" s="77">
        <v>395</v>
      </c>
      <c r="D186" s="81">
        <v>8400</v>
      </c>
    </row>
    <row r="187" spans="1:4" ht="30.75" thickBot="1">
      <c r="A187" s="312"/>
      <c r="B187" s="77" t="s">
        <v>371</v>
      </c>
      <c r="C187" s="77">
        <v>396</v>
      </c>
      <c r="D187" s="81">
        <v>2233540</v>
      </c>
    </row>
    <row r="188" spans="1:4" ht="15.75" thickBot="1">
      <c r="A188" s="312"/>
      <c r="B188" s="77" t="s">
        <v>372</v>
      </c>
      <c r="C188" s="77">
        <v>397</v>
      </c>
      <c r="D188" s="81">
        <v>0</v>
      </c>
    </row>
    <row r="189" spans="1:4" ht="45.75" thickBot="1">
      <c r="A189" s="312"/>
      <c r="B189" s="77" t="s">
        <v>373</v>
      </c>
      <c r="C189" s="77">
        <v>398</v>
      </c>
      <c r="D189" s="81">
        <v>0</v>
      </c>
    </row>
    <row r="190" spans="1:4" ht="15.75" thickBot="1">
      <c r="A190" s="313"/>
      <c r="B190" s="77" t="s">
        <v>374</v>
      </c>
      <c r="C190" s="77">
        <v>399</v>
      </c>
      <c r="D190" s="81">
        <v>0</v>
      </c>
    </row>
    <row r="191" spans="1:4" ht="90" customHeight="1" thickBot="1">
      <c r="A191" s="314" t="s">
        <v>375</v>
      </c>
      <c r="B191" s="43" t="s">
        <v>375</v>
      </c>
      <c r="C191" s="43">
        <v>4000</v>
      </c>
      <c r="D191" s="49">
        <v>155750746.05499998</v>
      </c>
    </row>
    <row r="192" spans="1:4" ht="45.75" thickBot="1">
      <c r="A192" s="312"/>
      <c r="B192" s="77" t="s">
        <v>376</v>
      </c>
      <c r="C192" s="77">
        <v>4100</v>
      </c>
      <c r="D192" s="81">
        <v>0</v>
      </c>
    </row>
    <row r="193" spans="1:4" ht="45.75" thickBot="1">
      <c r="A193" s="312"/>
      <c r="B193" s="77" t="s">
        <v>377</v>
      </c>
      <c r="C193" s="77">
        <v>411</v>
      </c>
      <c r="D193" s="81">
        <v>0</v>
      </c>
    </row>
    <row r="194" spans="1:4" ht="45.75" thickBot="1">
      <c r="A194" s="312"/>
      <c r="B194" s="77" t="s">
        <v>378</v>
      </c>
      <c r="C194" s="77">
        <v>412</v>
      </c>
      <c r="D194" s="81">
        <v>0</v>
      </c>
    </row>
    <row r="195" spans="1:4" ht="45.75" thickBot="1">
      <c r="A195" s="312"/>
      <c r="B195" s="77" t="s">
        <v>379</v>
      </c>
      <c r="C195" s="77">
        <v>413</v>
      </c>
      <c r="D195" s="81">
        <v>0</v>
      </c>
    </row>
    <row r="196" spans="1:4" ht="45.75" thickBot="1">
      <c r="A196" s="312"/>
      <c r="B196" s="77" t="s">
        <v>380</v>
      </c>
      <c r="C196" s="77">
        <v>414</v>
      </c>
      <c r="D196" s="81">
        <v>0</v>
      </c>
    </row>
    <row r="197" spans="1:4" ht="75.75" thickBot="1">
      <c r="A197" s="312"/>
      <c r="B197" s="77" t="s">
        <v>381</v>
      </c>
      <c r="C197" s="77">
        <v>415</v>
      </c>
      <c r="D197" s="81">
        <v>0</v>
      </c>
    </row>
    <row r="198" spans="1:4" ht="60.75" thickBot="1">
      <c r="A198" s="312"/>
      <c r="B198" s="77" t="s">
        <v>382</v>
      </c>
      <c r="C198" s="77">
        <v>416</v>
      </c>
      <c r="D198" s="81">
        <v>0</v>
      </c>
    </row>
    <row r="199" spans="1:4" ht="60.75" thickBot="1">
      <c r="A199" s="312"/>
      <c r="B199" s="77" t="s">
        <v>383</v>
      </c>
      <c r="C199" s="77">
        <v>417</v>
      </c>
      <c r="D199" s="81">
        <v>0</v>
      </c>
    </row>
    <row r="200" spans="1:4" ht="60.75" thickBot="1">
      <c r="A200" s="312"/>
      <c r="B200" s="77" t="s">
        <v>384</v>
      </c>
      <c r="C200" s="77">
        <v>418</v>
      </c>
      <c r="D200" s="81">
        <v>0</v>
      </c>
    </row>
    <row r="201" spans="1:4" ht="45.75" thickBot="1">
      <c r="A201" s="312"/>
      <c r="B201" s="77" t="s">
        <v>385</v>
      </c>
      <c r="C201" s="77">
        <v>419</v>
      </c>
      <c r="D201" s="81">
        <v>0</v>
      </c>
    </row>
    <row r="202" spans="1:4" ht="30.75" thickBot="1">
      <c r="A202" s="312"/>
      <c r="B202" s="77" t="s">
        <v>386</v>
      </c>
      <c r="C202" s="77">
        <v>4200</v>
      </c>
      <c r="D202" s="81">
        <v>48920086.740000002</v>
      </c>
    </row>
    <row r="203" spans="1:4" ht="60.75" thickBot="1">
      <c r="A203" s="312"/>
      <c r="B203" s="77" t="s">
        <v>387</v>
      </c>
      <c r="C203" s="77">
        <v>421</v>
      </c>
      <c r="D203" s="81">
        <v>48467556.340000004</v>
      </c>
    </row>
    <row r="204" spans="1:4" ht="60.75" thickBot="1">
      <c r="A204" s="312"/>
      <c r="B204" s="77" t="s">
        <v>388</v>
      </c>
      <c r="C204" s="77">
        <v>422</v>
      </c>
      <c r="D204" s="81">
        <v>0</v>
      </c>
    </row>
    <row r="205" spans="1:4" ht="60.75" thickBot="1">
      <c r="A205" s="312"/>
      <c r="B205" s="77" t="s">
        <v>389</v>
      </c>
      <c r="C205" s="77">
        <v>423</v>
      </c>
      <c r="D205" s="81">
        <v>0</v>
      </c>
    </row>
    <row r="206" spans="1:4" ht="45.75" thickBot="1">
      <c r="A206" s="312"/>
      <c r="B206" s="77" t="s">
        <v>390</v>
      </c>
      <c r="C206" s="77">
        <v>424</v>
      </c>
      <c r="D206" s="81">
        <v>0</v>
      </c>
    </row>
    <row r="207" spans="1:4" ht="45.75" thickBot="1">
      <c r="A207" s="312"/>
      <c r="B207" s="77" t="s">
        <v>391</v>
      </c>
      <c r="C207" s="77">
        <v>425</v>
      </c>
      <c r="D207" s="81">
        <v>452530.4</v>
      </c>
    </row>
    <row r="208" spans="1:4" ht="15.75" thickBot="1">
      <c r="A208" s="312"/>
      <c r="B208" s="77" t="s">
        <v>38</v>
      </c>
      <c r="C208" s="77">
        <v>4300</v>
      </c>
      <c r="D208" s="81">
        <v>16956946.365000002</v>
      </c>
    </row>
    <row r="209" spans="1:4" ht="15.75" thickBot="1">
      <c r="A209" s="312"/>
      <c r="B209" s="77" t="s">
        <v>392</v>
      </c>
      <c r="C209" s="77">
        <v>431</v>
      </c>
      <c r="D209" s="81">
        <v>1628856</v>
      </c>
    </row>
    <row r="210" spans="1:4" ht="15.75" thickBot="1">
      <c r="A210" s="312"/>
      <c r="B210" s="77" t="s">
        <v>393</v>
      </c>
      <c r="C210" s="77">
        <v>432</v>
      </c>
      <c r="D210" s="81">
        <v>0</v>
      </c>
    </row>
    <row r="211" spans="1:4" ht="15.75" thickBot="1">
      <c r="A211" s="312"/>
      <c r="B211" s="77" t="s">
        <v>394</v>
      </c>
      <c r="C211" s="77">
        <v>433</v>
      </c>
      <c r="D211" s="81">
        <v>600868</v>
      </c>
    </row>
    <row r="212" spans="1:4" ht="30.75" thickBot="1">
      <c r="A212" s="312"/>
      <c r="B212" s="77" t="s">
        <v>395</v>
      </c>
      <c r="C212" s="77">
        <v>434</v>
      </c>
      <c r="D212" s="81">
        <v>14719972.365</v>
      </c>
    </row>
    <row r="213" spans="1:4" ht="45.75" thickBot="1">
      <c r="A213" s="312"/>
      <c r="B213" s="77" t="s">
        <v>396</v>
      </c>
      <c r="C213" s="77">
        <v>435</v>
      </c>
      <c r="D213" s="81">
        <v>0</v>
      </c>
    </row>
    <row r="214" spans="1:4" ht="15.75" thickBot="1">
      <c r="A214" s="312"/>
      <c r="B214" s="77" t="s">
        <v>397</v>
      </c>
      <c r="C214" s="77">
        <v>436</v>
      </c>
      <c r="D214" s="81">
        <v>0</v>
      </c>
    </row>
    <row r="215" spans="1:4" ht="15.75" thickBot="1">
      <c r="A215" s="312"/>
      <c r="B215" s="77" t="s">
        <v>398</v>
      </c>
      <c r="C215" s="77">
        <v>437</v>
      </c>
      <c r="D215" s="81">
        <v>0</v>
      </c>
    </row>
    <row r="216" spans="1:4" ht="30.75" thickBot="1">
      <c r="A216" s="312"/>
      <c r="B216" s="77" t="s">
        <v>399</v>
      </c>
      <c r="C216" s="77">
        <v>438</v>
      </c>
      <c r="D216" s="81">
        <v>0</v>
      </c>
    </row>
    <row r="217" spans="1:4" ht="15.75" thickBot="1">
      <c r="A217" s="312"/>
      <c r="B217" s="77" t="s">
        <v>400</v>
      </c>
      <c r="C217" s="77">
        <v>439</v>
      </c>
      <c r="D217" s="81">
        <v>7250</v>
      </c>
    </row>
    <row r="218" spans="1:4" ht="15.75" thickBot="1">
      <c r="A218" s="312"/>
      <c r="B218" s="77" t="s">
        <v>401</v>
      </c>
      <c r="C218" s="77">
        <v>4400</v>
      </c>
      <c r="D218" s="81">
        <v>89873712.950000003</v>
      </c>
    </row>
    <row r="219" spans="1:4" ht="15.75" thickBot="1">
      <c r="A219" s="312"/>
      <c r="B219" s="77" t="s">
        <v>402</v>
      </c>
      <c r="C219" s="77">
        <v>441</v>
      </c>
      <c r="D219" s="81">
        <v>74799280.299999997</v>
      </c>
    </row>
    <row r="220" spans="1:4" ht="30.75" thickBot="1">
      <c r="A220" s="312"/>
      <c r="B220" s="77" t="s">
        <v>403</v>
      </c>
      <c r="C220" s="77">
        <v>442</v>
      </c>
      <c r="D220" s="81">
        <v>2883574.45</v>
      </c>
    </row>
    <row r="221" spans="1:4" ht="30.75" thickBot="1">
      <c r="A221" s="312"/>
      <c r="B221" s="77" t="s">
        <v>404</v>
      </c>
      <c r="C221" s="77">
        <v>443</v>
      </c>
      <c r="D221" s="81">
        <v>6748190</v>
      </c>
    </row>
    <row r="222" spans="1:4" ht="45.75" thickBot="1">
      <c r="A222" s="312"/>
      <c r="B222" s="77" t="s">
        <v>405</v>
      </c>
      <c r="C222" s="77">
        <v>444</v>
      </c>
      <c r="D222" s="81">
        <v>0</v>
      </c>
    </row>
    <row r="223" spans="1:4" ht="45.75" thickBot="1">
      <c r="A223" s="312"/>
      <c r="B223" s="77" t="s">
        <v>406</v>
      </c>
      <c r="C223" s="77">
        <v>445</v>
      </c>
      <c r="D223" s="81">
        <v>5392808.2000000002</v>
      </c>
    </row>
    <row r="224" spans="1:4" ht="30.75" thickBot="1">
      <c r="A224" s="312"/>
      <c r="B224" s="77" t="s">
        <v>407</v>
      </c>
      <c r="C224" s="77">
        <v>446</v>
      </c>
      <c r="D224" s="81">
        <v>0</v>
      </c>
    </row>
    <row r="225" spans="1:4" ht="30.75" thickBot="1">
      <c r="A225" s="312"/>
      <c r="B225" s="77" t="s">
        <v>408</v>
      </c>
      <c r="C225" s="77">
        <v>447</v>
      </c>
      <c r="D225" s="81">
        <v>0</v>
      </c>
    </row>
    <row r="226" spans="1:4" ht="30.75" thickBot="1">
      <c r="A226" s="312"/>
      <c r="B226" s="77" t="s">
        <v>409</v>
      </c>
      <c r="C226" s="77">
        <v>448</v>
      </c>
      <c r="D226" s="81">
        <v>49860</v>
      </c>
    </row>
    <row r="227" spans="1:4" ht="15.75" thickBot="1">
      <c r="A227" s="312"/>
      <c r="B227" s="77" t="s">
        <v>410</v>
      </c>
      <c r="C227" s="77">
        <v>4500</v>
      </c>
      <c r="D227" s="81">
        <v>0</v>
      </c>
    </row>
    <row r="228" spans="1:4" ht="15.75" thickBot="1">
      <c r="A228" s="312"/>
      <c r="B228" s="77" t="s">
        <v>411</v>
      </c>
      <c r="C228" s="77">
        <v>451</v>
      </c>
      <c r="D228" s="81">
        <v>0</v>
      </c>
    </row>
    <row r="229" spans="1:4" ht="15.75" thickBot="1">
      <c r="A229" s="312"/>
      <c r="B229" s="77" t="s">
        <v>412</v>
      </c>
      <c r="C229" s="77">
        <v>452</v>
      </c>
      <c r="D229" s="81">
        <v>0</v>
      </c>
    </row>
    <row r="230" spans="1:4" ht="30.75" thickBot="1">
      <c r="A230" s="312"/>
      <c r="B230" s="77" t="s">
        <v>413</v>
      </c>
      <c r="C230" s="77">
        <v>459</v>
      </c>
      <c r="D230" s="81">
        <v>0</v>
      </c>
    </row>
    <row r="231" spans="1:4" ht="45.75" thickBot="1">
      <c r="A231" s="312"/>
      <c r="B231" s="77" t="s">
        <v>414</v>
      </c>
      <c r="C231" s="77">
        <v>4600</v>
      </c>
      <c r="D231" s="81">
        <v>0</v>
      </c>
    </row>
    <row r="232" spans="1:4" ht="45.75" thickBot="1">
      <c r="A232" s="312"/>
      <c r="B232" s="77" t="s">
        <v>415</v>
      </c>
      <c r="C232" s="77">
        <v>461</v>
      </c>
      <c r="D232" s="81">
        <v>0</v>
      </c>
    </row>
    <row r="233" spans="1:4" ht="45.75" thickBot="1">
      <c r="A233" s="312"/>
      <c r="B233" s="77" t="s">
        <v>416</v>
      </c>
      <c r="C233" s="77">
        <v>462</v>
      </c>
      <c r="D233" s="81">
        <v>0</v>
      </c>
    </row>
    <row r="234" spans="1:4" ht="45.75" thickBot="1">
      <c r="A234" s="312"/>
      <c r="B234" s="77" t="s">
        <v>417</v>
      </c>
      <c r="C234" s="77">
        <v>463</v>
      </c>
      <c r="D234" s="81">
        <v>0</v>
      </c>
    </row>
    <row r="235" spans="1:4" ht="75.75" thickBot="1">
      <c r="A235" s="312"/>
      <c r="B235" s="77" t="s">
        <v>418</v>
      </c>
      <c r="C235" s="77">
        <v>464</v>
      </c>
      <c r="D235" s="81">
        <v>0</v>
      </c>
    </row>
    <row r="236" spans="1:4" ht="75.75" thickBot="1">
      <c r="A236" s="312"/>
      <c r="B236" s="77" t="s">
        <v>419</v>
      </c>
      <c r="C236" s="77">
        <v>465</v>
      </c>
      <c r="D236" s="81">
        <v>0</v>
      </c>
    </row>
    <row r="237" spans="1:4" ht="60.75" thickBot="1">
      <c r="A237" s="312"/>
      <c r="B237" s="77" t="s">
        <v>420</v>
      </c>
      <c r="C237" s="77">
        <v>466</v>
      </c>
      <c r="D237" s="81">
        <v>0</v>
      </c>
    </row>
    <row r="238" spans="1:4" ht="30.75" thickBot="1">
      <c r="A238" s="312"/>
      <c r="B238" s="77" t="s">
        <v>421</v>
      </c>
      <c r="C238" s="77">
        <v>4700</v>
      </c>
      <c r="D238" s="81">
        <v>0</v>
      </c>
    </row>
    <row r="239" spans="1:4" ht="30.75" thickBot="1">
      <c r="A239" s="312"/>
      <c r="B239" s="77" t="s">
        <v>422</v>
      </c>
      <c r="C239" s="77">
        <v>471</v>
      </c>
      <c r="D239" s="81">
        <v>0</v>
      </c>
    </row>
    <row r="240" spans="1:4" ht="15.75" thickBot="1">
      <c r="A240" s="312"/>
      <c r="B240" s="77" t="s">
        <v>423</v>
      </c>
      <c r="C240" s="77">
        <v>4800</v>
      </c>
      <c r="D240" s="81">
        <v>0</v>
      </c>
    </row>
    <row r="241" spans="1:4" ht="30.75" thickBot="1">
      <c r="A241" s="312"/>
      <c r="B241" s="77" t="s">
        <v>424</v>
      </c>
      <c r="C241" s="77">
        <v>481</v>
      </c>
      <c r="D241" s="81">
        <v>0</v>
      </c>
    </row>
    <row r="242" spans="1:4" ht="30.75" thickBot="1">
      <c r="A242" s="312"/>
      <c r="B242" s="77" t="s">
        <v>425</v>
      </c>
      <c r="C242" s="77">
        <v>482</v>
      </c>
      <c r="D242" s="81">
        <v>0</v>
      </c>
    </row>
    <row r="243" spans="1:4" ht="30.75" thickBot="1">
      <c r="A243" s="312"/>
      <c r="B243" s="77" t="s">
        <v>426</v>
      </c>
      <c r="C243" s="77">
        <v>483</v>
      </c>
      <c r="D243" s="81">
        <v>0</v>
      </c>
    </row>
    <row r="244" spans="1:4" ht="30.75" thickBot="1">
      <c r="A244" s="312"/>
      <c r="B244" s="77" t="s">
        <v>427</v>
      </c>
      <c r="C244" s="77">
        <v>484</v>
      </c>
      <c r="D244" s="81">
        <v>0</v>
      </c>
    </row>
    <row r="245" spans="1:4" ht="15.75" thickBot="1">
      <c r="A245" s="312"/>
      <c r="B245" s="77" t="s">
        <v>428</v>
      </c>
      <c r="C245" s="77">
        <v>485</v>
      </c>
      <c r="D245" s="81">
        <v>0</v>
      </c>
    </row>
    <row r="246" spans="1:4" ht="30.75" thickBot="1">
      <c r="A246" s="312"/>
      <c r="B246" s="77" t="s">
        <v>429</v>
      </c>
      <c r="C246" s="77">
        <v>4900</v>
      </c>
      <c r="D246" s="81">
        <v>0</v>
      </c>
    </row>
    <row r="247" spans="1:4" ht="30.75" thickBot="1">
      <c r="A247" s="312"/>
      <c r="B247" s="77" t="s">
        <v>430</v>
      </c>
      <c r="C247" s="77">
        <v>491</v>
      </c>
      <c r="D247" s="81">
        <v>0</v>
      </c>
    </row>
    <row r="248" spans="1:4" ht="30.75" thickBot="1">
      <c r="A248" s="312"/>
      <c r="B248" s="77" t="s">
        <v>431</v>
      </c>
      <c r="C248" s="77">
        <v>492</v>
      </c>
      <c r="D248" s="81">
        <v>0</v>
      </c>
    </row>
    <row r="249" spans="1:4" ht="30.75" thickBot="1">
      <c r="A249" s="312"/>
      <c r="B249" s="77" t="s">
        <v>432</v>
      </c>
      <c r="C249" s="77">
        <v>493</v>
      </c>
      <c r="D249" s="81">
        <v>0</v>
      </c>
    </row>
    <row r="250" spans="1:4" ht="30.75" thickBot="1">
      <c r="A250" s="312" t="s">
        <v>611</v>
      </c>
      <c r="B250" s="43" t="s">
        <v>433</v>
      </c>
      <c r="C250" s="43">
        <v>5000</v>
      </c>
      <c r="D250" s="49">
        <v>9770514.1399999987</v>
      </c>
    </row>
    <row r="251" spans="1:4" ht="30.75" thickBot="1">
      <c r="A251" s="312"/>
      <c r="B251" s="77" t="s">
        <v>434</v>
      </c>
      <c r="C251" s="77">
        <v>5100</v>
      </c>
      <c r="D251" s="81">
        <v>724124</v>
      </c>
    </row>
    <row r="252" spans="1:4" ht="30.75" thickBot="1">
      <c r="A252" s="312"/>
      <c r="B252" s="77" t="s">
        <v>435</v>
      </c>
      <c r="C252" s="77">
        <v>511</v>
      </c>
      <c r="D252" s="81">
        <v>131336</v>
      </c>
    </row>
    <row r="253" spans="1:4" ht="30.75" thickBot="1">
      <c r="A253" s="312"/>
      <c r="B253" s="77" t="s">
        <v>436</v>
      </c>
      <c r="C253" s="77">
        <v>512</v>
      </c>
      <c r="D253" s="81">
        <v>0</v>
      </c>
    </row>
    <row r="254" spans="1:4" ht="30.75" thickBot="1">
      <c r="A254" s="312"/>
      <c r="B254" s="77" t="s">
        <v>437</v>
      </c>
      <c r="C254" s="77">
        <v>513</v>
      </c>
      <c r="D254" s="81">
        <v>0</v>
      </c>
    </row>
    <row r="255" spans="1:4" ht="15.75" thickBot="1">
      <c r="A255" s="312"/>
      <c r="B255" s="77" t="s">
        <v>438</v>
      </c>
      <c r="C255" s="77">
        <v>514</v>
      </c>
      <c r="D255" s="81">
        <v>0</v>
      </c>
    </row>
    <row r="256" spans="1:4" ht="45.75" thickBot="1">
      <c r="A256" s="312"/>
      <c r="B256" s="77" t="s">
        <v>439</v>
      </c>
      <c r="C256" s="77">
        <v>515</v>
      </c>
      <c r="D256" s="81">
        <v>521468</v>
      </c>
    </row>
    <row r="257" spans="1:4" ht="30.75" thickBot="1">
      <c r="A257" s="312"/>
      <c r="B257" s="77" t="s">
        <v>440</v>
      </c>
      <c r="C257" s="77">
        <v>519</v>
      </c>
      <c r="D257" s="81">
        <v>71320</v>
      </c>
    </row>
    <row r="258" spans="1:4" ht="45.75" thickBot="1">
      <c r="A258" s="312"/>
      <c r="B258" s="77" t="s">
        <v>441</v>
      </c>
      <c r="C258" s="77">
        <v>5200</v>
      </c>
      <c r="D258" s="81">
        <v>63000</v>
      </c>
    </row>
    <row r="259" spans="1:4" ht="30.75" thickBot="1">
      <c r="A259" s="312"/>
      <c r="B259" s="77" t="s">
        <v>442</v>
      </c>
      <c r="C259" s="77">
        <v>521</v>
      </c>
      <c r="D259" s="81">
        <v>0</v>
      </c>
    </row>
    <row r="260" spans="1:4" ht="15.75" thickBot="1">
      <c r="A260" s="312"/>
      <c r="B260" s="77" t="s">
        <v>443</v>
      </c>
      <c r="C260" s="77">
        <v>522</v>
      </c>
      <c r="D260" s="81">
        <v>0</v>
      </c>
    </row>
    <row r="261" spans="1:4" ht="30.75" thickBot="1">
      <c r="A261" s="312"/>
      <c r="B261" s="77" t="s">
        <v>444</v>
      </c>
      <c r="C261" s="77">
        <v>523</v>
      </c>
      <c r="D261" s="81">
        <v>63000</v>
      </c>
    </row>
    <row r="262" spans="1:4" ht="30.75" thickBot="1">
      <c r="A262" s="312"/>
      <c r="B262" s="77" t="s">
        <v>445</v>
      </c>
      <c r="C262" s="77">
        <v>529</v>
      </c>
      <c r="D262" s="81">
        <v>0</v>
      </c>
    </row>
    <row r="263" spans="1:4" ht="30.75" thickBot="1">
      <c r="A263" s="312"/>
      <c r="B263" s="77" t="s">
        <v>446</v>
      </c>
      <c r="C263" s="77">
        <v>5300</v>
      </c>
      <c r="D263" s="81">
        <v>1592367.54</v>
      </c>
    </row>
    <row r="264" spans="1:4" ht="30.75" thickBot="1">
      <c r="A264" s="312"/>
      <c r="B264" s="77" t="s">
        <v>447</v>
      </c>
      <c r="C264" s="77">
        <v>531</v>
      </c>
      <c r="D264" s="81">
        <v>1589883.54</v>
      </c>
    </row>
    <row r="265" spans="1:4" ht="30.75" thickBot="1">
      <c r="A265" s="312"/>
      <c r="B265" s="77" t="s">
        <v>448</v>
      </c>
      <c r="C265" s="77">
        <v>532</v>
      </c>
      <c r="D265" s="81">
        <v>2484</v>
      </c>
    </row>
    <row r="266" spans="1:4" ht="30.75" thickBot="1">
      <c r="A266" s="312"/>
      <c r="B266" s="77" t="s">
        <v>449</v>
      </c>
      <c r="C266" s="77">
        <v>5400</v>
      </c>
      <c r="D266" s="81">
        <v>804344</v>
      </c>
    </row>
    <row r="267" spans="1:4" ht="30.75" thickBot="1">
      <c r="A267" s="312"/>
      <c r="B267" s="77" t="s">
        <v>450</v>
      </c>
      <c r="C267" s="77">
        <v>541</v>
      </c>
      <c r="D267" s="81">
        <v>696272</v>
      </c>
    </row>
    <row r="268" spans="1:4" ht="15.75" thickBot="1">
      <c r="A268" s="312"/>
      <c r="B268" s="77" t="s">
        <v>451</v>
      </c>
      <c r="C268" s="77">
        <v>542</v>
      </c>
      <c r="D268" s="81">
        <v>0</v>
      </c>
    </row>
    <row r="269" spans="1:4" ht="15.75" thickBot="1">
      <c r="A269" s="312"/>
      <c r="B269" s="77" t="s">
        <v>452</v>
      </c>
      <c r="C269" s="77">
        <v>543</v>
      </c>
      <c r="D269" s="81">
        <v>0</v>
      </c>
    </row>
    <row r="270" spans="1:4" ht="15.75" thickBot="1">
      <c r="A270" s="312"/>
      <c r="B270" s="77" t="s">
        <v>453</v>
      </c>
      <c r="C270" s="77">
        <v>544</v>
      </c>
      <c r="D270" s="81">
        <v>0</v>
      </c>
    </row>
    <row r="271" spans="1:4" ht="15.75" thickBot="1">
      <c r="A271" s="312"/>
      <c r="B271" s="77" t="s">
        <v>454</v>
      </c>
      <c r="C271" s="77">
        <v>545</v>
      </c>
      <c r="D271" s="81">
        <v>0</v>
      </c>
    </row>
    <row r="272" spans="1:4" ht="15.75" thickBot="1">
      <c r="A272" s="312"/>
      <c r="B272" s="77" t="s">
        <v>455</v>
      </c>
      <c r="C272" s="77">
        <v>549</v>
      </c>
      <c r="D272" s="81">
        <v>108072</v>
      </c>
    </row>
    <row r="273" spans="1:4" ht="30.75" thickBot="1">
      <c r="A273" s="312"/>
      <c r="B273" s="77" t="s">
        <v>456</v>
      </c>
      <c r="C273" s="77">
        <v>5500</v>
      </c>
      <c r="D273" s="81">
        <v>47898.400000000023</v>
      </c>
    </row>
    <row r="274" spans="1:4" ht="30.75" thickBot="1">
      <c r="A274" s="312"/>
      <c r="B274" s="77" t="s">
        <v>457</v>
      </c>
      <c r="C274" s="77">
        <v>551</v>
      </c>
      <c r="D274" s="81">
        <v>47898.400000000023</v>
      </c>
    </row>
    <row r="275" spans="1:4" ht="30.75" thickBot="1">
      <c r="A275" s="312"/>
      <c r="B275" s="77" t="s">
        <v>458</v>
      </c>
      <c r="C275" s="77">
        <v>5600</v>
      </c>
      <c r="D275" s="81">
        <v>2128732.2000000002</v>
      </c>
    </row>
    <row r="276" spans="1:4" ht="30.75" thickBot="1">
      <c r="A276" s="312"/>
      <c r="B276" s="77" t="s">
        <v>459</v>
      </c>
      <c r="C276" s="77">
        <v>561</v>
      </c>
      <c r="D276" s="81">
        <v>0</v>
      </c>
    </row>
    <row r="277" spans="1:4" ht="30.75" thickBot="1">
      <c r="A277" s="312"/>
      <c r="B277" s="77" t="s">
        <v>460</v>
      </c>
      <c r="C277" s="77">
        <v>562</v>
      </c>
      <c r="D277" s="81">
        <v>250000</v>
      </c>
    </row>
    <row r="278" spans="1:4" ht="30.75" thickBot="1">
      <c r="A278" s="312"/>
      <c r="B278" s="77" t="s">
        <v>461</v>
      </c>
      <c r="C278" s="77">
        <v>563</v>
      </c>
      <c r="D278" s="81">
        <v>0</v>
      </c>
    </row>
    <row r="279" spans="1:4" ht="60.75" thickBot="1">
      <c r="A279" s="312"/>
      <c r="B279" s="77" t="s">
        <v>462</v>
      </c>
      <c r="C279" s="77">
        <v>564</v>
      </c>
      <c r="D279" s="81">
        <v>0</v>
      </c>
    </row>
    <row r="280" spans="1:4" ht="30.75" thickBot="1">
      <c r="A280" s="312"/>
      <c r="B280" s="77" t="s">
        <v>463</v>
      </c>
      <c r="C280" s="77">
        <v>565</v>
      </c>
      <c r="D280" s="81">
        <v>560004</v>
      </c>
    </row>
    <row r="281" spans="1:4" ht="45.75" thickBot="1">
      <c r="A281" s="312"/>
      <c r="B281" s="77" t="s">
        <v>464</v>
      </c>
      <c r="C281" s="77">
        <v>566</v>
      </c>
      <c r="D281" s="81">
        <v>29996</v>
      </c>
    </row>
    <row r="282" spans="1:4" ht="30.75" thickBot="1">
      <c r="A282" s="312"/>
      <c r="B282" s="77" t="s">
        <v>465</v>
      </c>
      <c r="C282" s="77">
        <v>567</v>
      </c>
      <c r="D282" s="81">
        <v>881976</v>
      </c>
    </row>
    <row r="283" spans="1:4" ht="15.75" thickBot="1">
      <c r="A283" s="312"/>
      <c r="B283" s="77" t="s">
        <v>466</v>
      </c>
      <c r="C283" s="77">
        <v>569</v>
      </c>
      <c r="D283" s="81">
        <v>406756.19999999995</v>
      </c>
    </row>
    <row r="284" spans="1:4" ht="15.75" thickBot="1">
      <c r="A284" s="312"/>
      <c r="B284" s="77" t="s">
        <v>467</v>
      </c>
      <c r="C284" s="77">
        <v>5700</v>
      </c>
      <c r="D284" s="81">
        <v>759608</v>
      </c>
    </row>
    <row r="285" spans="1:4" ht="15.75" thickBot="1">
      <c r="A285" s="312"/>
      <c r="B285" s="77" t="s">
        <v>468</v>
      </c>
      <c r="C285" s="77">
        <v>571</v>
      </c>
      <c r="D285" s="81">
        <v>0</v>
      </c>
    </row>
    <row r="286" spans="1:4" ht="15.75" thickBot="1">
      <c r="A286" s="312"/>
      <c r="B286" s="77" t="s">
        <v>469</v>
      </c>
      <c r="C286" s="77">
        <v>572</v>
      </c>
      <c r="D286" s="81">
        <v>0</v>
      </c>
    </row>
    <row r="287" spans="1:4" ht="15.75" thickBot="1">
      <c r="A287" s="312"/>
      <c r="B287" s="77" t="s">
        <v>470</v>
      </c>
      <c r="C287" s="77">
        <v>573</v>
      </c>
      <c r="D287" s="81">
        <v>0</v>
      </c>
    </row>
    <row r="288" spans="1:4" ht="15.75" thickBot="1">
      <c r="A288" s="312"/>
      <c r="B288" s="77" t="s">
        <v>471</v>
      </c>
      <c r="C288" s="77">
        <v>574</v>
      </c>
      <c r="D288" s="81">
        <v>0</v>
      </c>
    </row>
    <row r="289" spans="1:4" ht="15.75" thickBot="1">
      <c r="A289" s="312"/>
      <c r="B289" s="77" t="s">
        <v>472</v>
      </c>
      <c r="C289" s="77">
        <v>575</v>
      </c>
      <c r="D289" s="81">
        <v>26484</v>
      </c>
    </row>
    <row r="290" spans="1:4" ht="15.75" thickBot="1">
      <c r="A290" s="312"/>
      <c r="B290" s="77" t="s">
        <v>473</v>
      </c>
      <c r="C290" s="77">
        <v>576</v>
      </c>
      <c r="D290" s="81">
        <v>0</v>
      </c>
    </row>
    <row r="291" spans="1:4" ht="30.75" thickBot="1">
      <c r="A291" s="312"/>
      <c r="B291" s="77" t="s">
        <v>474</v>
      </c>
      <c r="C291" s="77">
        <v>577</v>
      </c>
      <c r="D291" s="81">
        <v>0</v>
      </c>
    </row>
    <row r="292" spans="1:4" ht="15.75" thickBot="1">
      <c r="A292" s="312"/>
      <c r="B292" s="77" t="s">
        <v>475</v>
      </c>
      <c r="C292" s="77">
        <v>578</v>
      </c>
      <c r="D292" s="81">
        <v>733124</v>
      </c>
    </row>
    <row r="293" spans="1:4" ht="15.75" thickBot="1">
      <c r="A293" s="312"/>
      <c r="B293" s="77" t="s">
        <v>476</v>
      </c>
      <c r="C293" s="77">
        <v>579</v>
      </c>
      <c r="D293" s="81">
        <v>0</v>
      </c>
    </row>
    <row r="294" spans="1:4" ht="15.75" thickBot="1">
      <c r="A294" s="312"/>
      <c r="B294" s="77" t="s">
        <v>477</v>
      </c>
      <c r="C294" s="77">
        <v>5800</v>
      </c>
      <c r="D294" s="81">
        <v>3349924</v>
      </c>
    </row>
    <row r="295" spans="1:4" ht="15.75" thickBot="1">
      <c r="A295" s="312"/>
      <c r="B295" s="77" t="s">
        <v>478</v>
      </c>
      <c r="C295" s="77">
        <v>581</v>
      </c>
      <c r="D295" s="81">
        <v>3349924</v>
      </c>
    </row>
    <row r="296" spans="1:4" ht="15.75" thickBot="1">
      <c r="A296" s="312"/>
      <c r="B296" s="77" t="s">
        <v>479</v>
      </c>
      <c r="C296" s="77">
        <v>582</v>
      </c>
      <c r="D296" s="81">
        <v>0</v>
      </c>
    </row>
    <row r="297" spans="1:4" ht="15.75" thickBot="1">
      <c r="A297" s="312"/>
      <c r="B297" s="77" t="s">
        <v>480</v>
      </c>
      <c r="C297" s="77">
        <v>583</v>
      </c>
      <c r="D297" s="81">
        <v>0</v>
      </c>
    </row>
    <row r="298" spans="1:4" ht="15.75" thickBot="1">
      <c r="A298" s="312"/>
      <c r="B298" s="77" t="s">
        <v>481</v>
      </c>
      <c r="C298" s="77">
        <v>589</v>
      </c>
      <c r="D298" s="81">
        <v>0</v>
      </c>
    </row>
    <row r="299" spans="1:4" ht="15.75" thickBot="1">
      <c r="A299" s="312"/>
      <c r="B299" s="77" t="s">
        <v>482</v>
      </c>
      <c r="C299" s="77">
        <v>5900</v>
      </c>
      <c r="D299" s="81">
        <v>300516</v>
      </c>
    </row>
    <row r="300" spans="1:4" ht="15.75" thickBot="1">
      <c r="A300" s="312"/>
      <c r="B300" s="77" t="s">
        <v>483</v>
      </c>
      <c r="C300" s="77">
        <v>591</v>
      </c>
      <c r="D300" s="81">
        <v>300516</v>
      </c>
    </row>
    <row r="301" spans="1:4" ht="15.75" thickBot="1">
      <c r="A301" s="312"/>
      <c r="B301" s="77" t="s">
        <v>484</v>
      </c>
      <c r="C301" s="77">
        <v>592</v>
      </c>
      <c r="D301" s="81">
        <v>0</v>
      </c>
    </row>
    <row r="302" spans="1:4" ht="15.75" thickBot="1">
      <c r="A302" s="312"/>
      <c r="B302" s="77" t="s">
        <v>485</v>
      </c>
      <c r="C302" s="77">
        <v>593</v>
      </c>
      <c r="D302" s="81">
        <v>0</v>
      </c>
    </row>
    <row r="303" spans="1:4" ht="15.75" thickBot="1">
      <c r="A303" s="312"/>
      <c r="B303" s="77" t="s">
        <v>486</v>
      </c>
      <c r="C303" s="77">
        <v>594</v>
      </c>
      <c r="D303" s="81">
        <v>0</v>
      </c>
    </row>
    <row r="304" spans="1:4" ht="15.75" thickBot="1">
      <c r="A304" s="312"/>
      <c r="B304" s="77" t="s">
        <v>487</v>
      </c>
      <c r="C304" s="77">
        <v>595</v>
      </c>
      <c r="D304" s="81">
        <v>0</v>
      </c>
    </row>
    <row r="305" spans="1:4" ht="15.75" thickBot="1">
      <c r="A305" s="312"/>
      <c r="B305" s="77" t="s">
        <v>488</v>
      </c>
      <c r="C305" s="77">
        <v>596</v>
      </c>
      <c r="D305" s="81">
        <v>0</v>
      </c>
    </row>
    <row r="306" spans="1:4" ht="30.75" thickBot="1">
      <c r="A306" s="312"/>
      <c r="B306" s="77" t="s">
        <v>489</v>
      </c>
      <c r="C306" s="77">
        <v>597</v>
      </c>
      <c r="D306" s="81">
        <v>0</v>
      </c>
    </row>
    <row r="307" spans="1:4" ht="30.75" thickBot="1">
      <c r="A307" s="312"/>
      <c r="B307" s="77" t="s">
        <v>490</v>
      </c>
      <c r="C307" s="77">
        <v>598</v>
      </c>
      <c r="D307" s="81">
        <v>0</v>
      </c>
    </row>
    <row r="308" spans="1:4" ht="15.75" thickBot="1">
      <c r="A308" s="312"/>
      <c r="B308" s="77" t="s">
        <v>491</v>
      </c>
      <c r="C308" s="77">
        <v>599</v>
      </c>
      <c r="D308" s="81">
        <v>0</v>
      </c>
    </row>
    <row r="309" spans="1:4" ht="30" customHeight="1" thickBot="1">
      <c r="A309" s="312" t="s">
        <v>492</v>
      </c>
      <c r="B309" s="43" t="s">
        <v>492</v>
      </c>
      <c r="C309" s="43">
        <v>6000</v>
      </c>
      <c r="D309" s="49">
        <v>267527179.42040002</v>
      </c>
    </row>
    <row r="310" spans="1:4" ht="30.75" thickBot="1">
      <c r="A310" s="312"/>
      <c r="B310" s="77" t="s">
        <v>493</v>
      </c>
      <c r="C310" s="77">
        <v>6100</v>
      </c>
      <c r="D310" s="81">
        <v>223755652.57000002</v>
      </c>
    </row>
    <row r="311" spans="1:4" ht="15.75" thickBot="1">
      <c r="A311" s="312"/>
      <c r="B311" s="77" t="s">
        <v>494</v>
      </c>
      <c r="C311" s="77">
        <v>611</v>
      </c>
      <c r="D311" s="81">
        <v>0</v>
      </c>
    </row>
    <row r="312" spans="1:4" ht="15.75" thickBot="1">
      <c r="A312" s="312"/>
      <c r="B312" s="77" t="s">
        <v>495</v>
      </c>
      <c r="C312" s="77">
        <v>612</v>
      </c>
      <c r="D312" s="81">
        <v>33194164.210000001</v>
      </c>
    </row>
    <row r="313" spans="1:4" ht="60.75" thickBot="1">
      <c r="A313" s="312"/>
      <c r="B313" s="77" t="s">
        <v>496</v>
      </c>
      <c r="C313" s="77">
        <v>613</v>
      </c>
      <c r="D313" s="81">
        <v>111692850.96000001</v>
      </c>
    </row>
    <row r="314" spans="1:4" ht="45.75" thickBot="1">
      <c r="A314" s="312"/>
      <c r="B314" s="77" t="s">
        <v>497</v>
      </c>
      <c r="C314" s="77">
        <v>614</v>
      </c>
      <c r="D314" s="81">
        <v>0</v>
      </c>
    </row>
    <row r="315" spans="1:4" ht="30.75" thickBot="1">
      <c r="A315" s="312"/>
      <c r="B315" s="77" t="s">
        <v>498</v>
      </c>
      <c r="C315" s="77">
        <v>615</v>
      </c>
      <c r="D315" s="81">
        <v>68026323.49000001</v>
      </c>
    </row>
    <row r="316" spans="1:4" ht="45.75" thickBot="1">
      <c r="A316" s="312"/>
      <c r="B316" s="77" t="s">
        <v>499</v>
      </c>
      <c r="C316" s="77">
        <v>616</v>
      </c>
      <c r="D316" s="81">
        <v>10842313.91</v>
      </c>
    </row>
    <row r="317" spans="1:4" ht="45.75" thickBot="1">
      <c r="A317" s="312"/>
      <c r="B317" s="77" t="s">
        <v>500</v>
      </c>
      <c r="C317" s="77">
        <v>617</v>
      </c>
      <c r="D317" s="81">
        <v>0</v>
      </c>
    </row>
    <row r="318" spans="1:4" ht="45.75" thickBot="1">
      <c r="A318" s="312"/>
      <c r="B318" s="77" t="s">
        <v>501</v>
      </c>
      <c r="C318" s="77">
        <v>619</v>
      </c>
      <c r="D318" s="81">
        <v>0</v>
      </c>
    </row>
    <row r="319" spans="1:4" ht="30.75" thickBot="1">
      <c r="A319" s="312"/>
      <c r="B319" s="77" t="s">
        <v>502</v>
      </c>
      <c r="C319" s="77">
        <v>6200</v>
      </c>
      <c r="D319" s="81">
        <v>1166492.2799999998</v>
      </c>
    </row>
    <row r="320" spans="1:4" ht="15.75" thickBot="1">
      <c r="A320" s="312"/>
      <c r="B320" s="77" t="s">
        <v>494</v>
      </c>
      <c r="C320" s="77">
        <v>621</v>
      </c>
      <c r="D320" s="81">
        <v>0</v>
      </c>
    </row>
    <row r="321" spans="1:4" ht="15.75" thickBot="1">
      <c r="A321" s="312"/>
      <c r="B321" s="77" t="s">
        <v>503</v>
      </c>
      <c r="C321" s="77">
        <v>622</v>
      </c>
      <c r="D321" s="81">
        <v>806914.73</v>
      </c>
    </row>
    <row r="322" spans="1:4" ht="60.75" thickBot="1">
      <c r="A322" s="312"/>
      <c r="B322" s="77" t="s">
        <v>504</v>
      </c>
      <c r="C322" s="77">
        <v>623</v>
      </c>
      <c r="D322" s="81">
        <v>359577.54999999993</v>
      </c>
    </row>
    <row r="323" spans="1:4" ht="45.75" thickBot="1">
      <c r="A323" s="312"/>
      <c r="B323" s="77" t="s">
        <v>497</v>
      </c>
      <c r="C323" s="77">
        <v>624</v>
      </c>
      <c r="D323" s="81">
        <v>0</v>
      </c>
    </row>
    <row r="324" spans="1:4" ht="30.75" thickBot="1">
      <c r="A324" s="312"/>
      <c r="B324" s="77" t="s">
        <v>498</v>
      </c>
      <c r="C324" s="77">
        <v>625</v>
      </c>
      <c r="D324" s="81">
        <v>0</v>
      </c>
    </row>
    <row r="325" spans="1:4" ht="45.75" thickBot="1">
      <c r="A325" s="312"/>
      <c r="B325" s="77" t="s">
        <v>499</v>
      </c>
      <c r="C325" s="77">
        <v>626</v>
      </c>
      <c r="D325" s="81">
        <v>0</v>
      </c>
    </row>
    <row r="326" spans="1:4" ht="45.75" thickBot="1">
      <c r="A326" s="312"/>
      <c r="B326" s="77" t="s">
        <v>500</v>
      </c>
      <c r="C326" s="77">
        <v>627</v>
      </c>
      <c r="D326" s="81">
        <v>0</v>
      </c>
    </row>
    <row r="327" spans="1:4" ht="45.75" thickBot="1">
      <c r="A327" s="312"/>
      <c r="B327" s="77" t="s">
        <v>505</v>
      </c>
      <c r="C327" s="77">
        <v>629</v>
      </c>
      <c r="D327" s="81">
        <v>0</v>
      </c>
    </row>
    <row r="328" spans="1:4" ht="30.75" thickBot="1">
      <c r="A328" s="312"/>
      <c r="B328" s="77" t="s">
        <v>506</v>
      </c>
      <c r="C328" s="77">
        <v>6300</v>
      </c>
      <c r="D328" s="81">
        <v>42605034.570400007</v>
      </c>
    </row>
    <row r="329" spans="1:4" ht="75.75" thickBot="1">
      <c r="A329" s="312"/>
      <c r="B329" s="77" t="s">
        <v>507</v>
      </c>
      <c r="C329" s="77">
        <v>631</v>
      </c>
      <c r="D329" s="81">
        <v>0</v>
      </c>
    </row>
    <row r="330" spans="1:4" ht="60.75" thickBot="1">
      <c r="A330" s="312"/>
      <c r="B330" s="77" t="s">
        <v>508</v>
      </c>
      <c r="C330" s="77">
        <v>632</v>
      </c>
      <c r="D330" s="81">
        <v>42605034.570400007</v>
      </c>
    </row>
    <row r="331" spans="1:4" ht="60" customHeight="1" thickBot="1">
      <c r="A331" s="312" t="s">
        <v>509</v>
      </c>
      <c r="B331" s="43" t="s">
        <v>509</v>
      </c>
      <c r="C331" s="43">
        <v>7000</v>
      </c>
      <c r="D331" s="49">
        <v>9603815.8000000007</v>
      </c>
    </row>
    <row r="332" spans="1:4" ht="45.75" thickBot="1">
      <c r="A332" s="312"/>
      <c r="B332" s="77" t="s">
        <v>510</v>
      </c>
      <c r="C332" s="77">
        <v>7100</v>
      </c>
      <c r="D332" s="81">
        <v>0</v>
      </c>
    </row>
    <row r="333" spans="1:4" ht="75.75" thickBot="1">
      <c r="A333" s="312"/>
      <c r="B333" s="77" t="s">
        <v>511</v>
      </c>
      <c r="C333" s="77">
        <v>711</v>
      </c>
      <c r="D333" s="81">
        <v>0</v>
      </c>
    </row>
    <row r="334" spans="1:4" ht="60.75" thickBot="1">
      <c r="A334" s="312"/>
      <c r="B334" s="77" t="s">
        <v>512</v>
      </c>
      <c r="C334" s="77">
        <v>712</v>
      </c>
      <c r="D334" s="81">
        <v>0</v>
      </c>
    </row>
    <row r="335" spans="1:4" ht="45.75" thickBot="1">
      <c r="A335" s="312"/>
      <c r="B335" s="77" t="s">
        <v>513</v>
      </c>
      <c r="C335" s="77">
        <v>7200</v>
      </c>
      <c r="D335" s="81">
        <v>0</v>
      </c>
    </row>
    <row r="336" spans="1:4" ht="90.75" thickBot="1">
      <c r="A336" s="312"/>
      <c r="B336" s="77" t="s">
        <v>514</v>
      </c>
      <c r="C336" s="77">
        <v>721</v>
      </c>
      <c r="D336" s="81">
        <v>0</v>
      </c>
    </row>
    <row r="337" spans="1:4" ht="75.75" thickBot="1">
      <c r="A337" s="312"/>
      <c r="B337" s="77" t="s">
        <v>515</v>
      </c>
      <c r="C337" s="77">
        <v>722</v>
      </c>
      <c r="D337" s="81">
        <v>0</v>
      </c>
    </row>
    <row r="338" spans="1:4" ht="75.75" thickBot="1">
      <c r="A338" s="312"/>
      <c r="B338" s="77" t="s">
        <v>516</v>
      </c>
      <c r="C338" s="77">
        <v>723</v>
      </c>
      <c r="D338" s="81">
        <v>0</v>
      </c>
    </row>
    <row r="339" spans="1:4" ht="60.75" thickBot="1">
      <c r="A339" s="312"/>
      <c r="B339" s="77" t="s">
        <v>517</v>
      </c>
      <c r="C339" s="77">
        <v>724</v>
      </c>
      <c r="D339" s="81">
        <v>0</v>
      </c>
    </row>
    <row r="340" spans="1:4" ht="60.75" thickBot="1">
      <c r="A340" s="312"/>
      <c r="B340" s="77" t="s">
        <v>518</v>
      </c>
      <c r="C340" s="77">
        <v>725</v>
      </c>
      <c r="D340" s="81">
        <v>0</v>
      </c>
    </row>
    <row r="341" spans="1:4" ht="60.75" thickBot="1">
      <c r="A341" s="312"/>
      <c r="B341" s="77" t="s">
        <v>519</v>
      </c>
      <c r="C341" s="77">
        <v>726</v>
      </c>
      <c r="D341" s="81">
        <v>0</v>
      </c>
    </row>
    <row r="342" spans="1:4" ht="60.75" thickBot="1">
      <c r="A342" s="312"/>
      <c r="B342" s="77" t="s">
        <v>520</v>
      </c>
      <c r="C342" s="77">
        <v>727</v>
      </c>
      <c r="D342" s="81">
        <v>0</v>
      </c>
    </row>
    <row r="343" spans="1:4" ht="60.75" thickBot="1">
      <c r="A343" s="312"/>
      <c r="B343" s="77" t="s">
        <v>521</v>
      </c>
      <c r="C343" s="77">
        <v>728</v>
      </c>
      <c r="D343" s="81">
        <v>0</v>
      </c>
    </row>
    <row r="344" spans="1:4" ht="60.75" thickBot="1">
      <c r="A344" s="312"/>
      <c r="B344" s="77" t="s">
        <v>522</v>
      </c>
      <c r="C344" s="77">
        <v>729</v>
      </c>
      <c r="D344" s="81">
        <v>0</v>
      </c>
    </row>
    <row r="345" spans="1:4" ht="30.75" thickBot="1">
      <c r="A345" s="312"/>
      <c r="B345" s="77" t="s">
        <v>523</v>
      </c>
      <c r="C345" s="77">
        <v>7300</v>
      </c>
      <c r="D345" s="81">
        <v>0</v>
      </c>
    </row>
    <row r="346" spans="1:4" ht="15.75" thickBot="1">
      <c r="A346" s="312"/>
      <c r="B346" s="77" t="s">
        <v>524</v>
      </c>
      <c r="C346" s="77">
        <v>731</v>
      </c>
      <c r="D346" s="81">
        <v>0</v>
      </c>
    </row>
    <row r="347" spans="1:4" ht="45.75" thickBot="1">
      <c r="A347" s="312"/>
      <c r="B347" s="77" t="s">
        <v>525</v>
      </c>
      <c r="C347" s="77">
        <v>732</v>
      </c>
      <c r="D347" s="81">
        <v>0</v>
      </c>
    </row>
    <row r="348" spans="1:4" ht="45.75" thickBot="1">
      <c r="A348" s="312"/>
      <c r="B348" s="77" t="s">
        <v>526</v>
      </c>
      <c r="C348" s="77">
        <v>733</v>
      </c>
      <c r="D348" s="81">
        <v>0</v>
      </c>
    </row>
    <row r="349" spans="1:4" ht="45.75" thickBot="1">
      <c r="A349" s="312"/>
      <c r="B349" s="77" t="s">
        <v>527</v>
      </c>
      <c r="C349" s="77">
        <v>734</v>
      </c>
      <c r="D349" s="81">
        <v>0</v>
      </c>
    </row>
    <row r="350" spans="1:4" ht="45.75" thickBot="1">
      <c r="A350" s="312"/>
      <c r="B350" s="77" t="s">
        <v>528</v>
      </c>
      <c r="C350" s="77">
        <v>735</v>
      </c>
      <c r="D350" s="81">
        <v>0</v>
      </c>
    </row>
    <row r="351" spans="1:4" ht="15.75" thickBot="1">
      <c r="A351" s="312"/>
      <c r="B351" s="77" t="s">
        <v>529</v>
      </c>
      <c r="C351" s="77">
        <v>739</v>
      </c>
      <c r="D351" s="81">
        <v>0</v>
      </c>
    </row>
    <row r="352" spans="1:4" ht="15.75" thickBot="1">
      <c r="A352" s="312"/>
      <c r="B352" s="77" t="s">
        <v>530</v>
      </c>
      <c r="C352" s="77">
        <v>7400</v>
      </c>
      <c r="D352" s="81">
        <v>0</v>
      </c>
    </row>
    <row r="353" spans="1:4" ht="75.75" thickBot="1">
      <c r="A353" s="312"/>
      <c r="B353" s="77" t="s">
        <v>531</v>
      </c>
      <c r="C353" s="77">
        <v>741</v>
      </c>
      <c r="D353" s="81">
        <v>0</v>
      </c>
    </row>
    <row r="354" spans="1:4" ht="75.75" thickBot="1">
      <c r="A354" s="312"/>
      <c r="B354" s="77" t="s">
        <v>532</v>
      </c>
      <c r="C354" s="77">
        <v>742</v>
      </c>
      <c r="D354" s="81">
        <v>0</v>
      </c>
    </row>
    <row r="355" spans="1:4" ht="60.75" thickBot="1">
      <c r="A355" s="312"/>
      <c r="B355" s="77" t="s">
        <v>533</v>
      </c>
      <c r="C355" s="77">
        <v>743</v>
      </c>
      <c r="D355" s="81">
        <v>0</v>
      </c>
    </row>
    <row r="356" spans="1:4" ht="60.75" thickBot="1">
      <c r="A356" s="312"/>
      <c r="B356" s="77" t="s">
        <v>534</v>
      </c>
      <c r="C356" s="77">
        <v>744</v>
      </c>
      <c r="D356" s="81">
        <v>0</v>
      </c>
    </row>
    <row r="357" spans="1:4" ht="45.75" thickBot="1">
      <c r="A357" s="312"/>
      <c r="B357" s="77" t="s">
        <v>535</v>
      </c>
      <c r="C357" s="77">
        <v>745</v>
      </c>
      <c r="D357" s="81">
        <v>0</v>
      </c>
    </row>
    <row r="358" spans="1:4" ht="45.75" thickBot="1">
      <c r="A358" s="312"/>
      <c r="B358" s="77" t="s">
        <v>536</v>
      </c>
      <c r="C358" s="77">
        <v>746</v>
      </c>
      <c r="D358" s="81">
        <v>0</v>
      </c>
    </row>
    <row r="359" spans="1:4" ht="45.75" thickBot="1">
      <c r="A359" s="312"/>
      <c r="B359" s="77" t="s">
        <v>537</v>
      </c>
      <c r="C359" s="77">
        <v>747</v>
      </c>
      <c r="D359" s="81">
        <v>0</v>
      </c>
    </row>
    <row r="360" spans="1:4" ht="45.75" thickBot="1">
      <c r="A360" s="312"/>
      <c r="B360" s="77" t="s">
        <v>538</v>
      </c>
      <c r="C360" s="77">
        <v>748</v>
      </c>
      <c r="D360" s="81">
        <v>0</v>
      </c>
    </row>
    <row r="361" spans="1:4" ht="45.75" thickBot="1">
      <c r="A361" s="312"/>
      <c r="B361" s="77" t="s">
        <v>539</v>
      </c>
      <c r="C361" s="77">
        <v>749</v>
      </c>
      <c r="D361" s="81">
        <v>0</v>
      </c>
    </row>
    <row r="362" spans="1:4" ht="45.75" thickBot="1">
      <c r="A362" s="312"/>
      <c r="B362" s="77" t="s">
        <v>540</v>
      </c>
      <c r="C362" s="77">
        <v>7500</v>
      </c>
      <c r="D362" s="81">
        <v>0</v>
      </c>
    </row>
    <row r="363" spans="1:4" ht="30.75" thickBot="1">
      <c r="A363" s="312"/>
      <c r="B363" s="77" t="s">
        <v>541</v>
      </c>
      <c r="C363" s="77">
        <v>751</v>
      </c>
      <c r="D363" s="81">
        <v>0</v>
      </c>
    </row>
    <row r="364" spans="1:4" ht="30.75" thickBot="1">
      <c r="A364" s="312"/>
      <c r="B364" s="77" t="s">
        <v>542</v>
      </c>
      <c r="C364" s="77">
        <v>752</v>
      </c>
      <c r="D364" s="81">
        <v>0</v>
      </c>
    </row>
    <row r="365" spans="1:4" ht="30.75" thickBot="1">
      <c r="A365" s="312"/>
      <c r="B365" s="77" t="s">
        <v>543</v>
      </c>
      <c r="C365" s="77">
        <v>753</v>
      </c>
      <c r="D365" s="81">
        <v>0</v>
      </c>
    </row>
    <row r="366" spans="1:4" ht="45.75" thickBot="1">
      <c r="A366" s="312"/>
      <c r="B366" s="77" t="s">
        <v>544</v>
      </c>
      <c r="C366" s="77">
        <v>754</v>
      </c>
      <c r="D366" s="81">
        <v>0</v>
      </c>
    </row>
    <row r="367" spans="1:4" ht="45.75" thickBot="1">
      <c r="A367" s="312"/>
      <c r="B367" s="77" t="s">
        <v>545</v>
      </c>
      <c r="C367" s="77">
        <v>755</v>
      </c>
      <c r="D367" s="81">
        <v>0</v>
      </c>
    </row>
    <row r="368" spans="1:4" ht="30.75" thickBot="1">
      <c r="A368" s="312"/>
      <c r="B368" s="77" t="s">
        <v>546</v>
      </c>
      <c r="C368" s="77">
        <v>756</v>
      </c>
      <c r="D368" s="81">
        <v>0</v>
      </c>
    </row>
    <row r="369" spans="1:4" ht="30.75" thickBot="1">
      <c r="A369" s="312"/>
      <c r="B369" s="77" t="s">
        <v>547</v>
      </c>
      <c r="C369" s="77">
        <v>757</v>
      </c>
      <c r="D369" s="81">
        <v>0</v>
      </c>
    </row>
    <row r="370" spans="1:4" ht="30.75" thickBot="1">
      <c r="A370" s="312"/>
      <c r="B370" s="77" t="s">
        <v>548</v>
      </c>
      <c r="C370" s="77">
        <v>758</v>
      </c>
      <c r="D370" s="81">
        <v>0</v>
      </c>
    </row>
    <row r="371" spans="1:4" ht="30.75" thickBot="1">
      <c r="A371" s="312"/>
      <c r="B371" s="77" t="s">
        <v>549</v>
      </c>
      <c r="C371" s="77">
        <v>759</v>
      </c>
      <c r="D371" s="81">
        <v>0</v>
      </c>
    </row>
    <row r="372" spans="1:4" ht="30.75" thickBot="1">
      <c r="A372" s="312"/>
      <c r="B372" s="77" t="s">
        <v>550</v>
      </c>
      <c r="C372" s="77">
        <v>7600</v>
      </c>
      <c r="D372" s="81">
        <v>0</v>
      </c>
    </row>
    <row r="373" spans="1:4" ht="30.75" thickBot="1">
      <c r="A373" s="312"/>
      <c r="B373" s="77" t="s">
        <v>551</v>
      </c>
      <c r="C373" s="77">
        <v>761</v>
      </c>
      <c r="D373" s="81">
        <v>0</v>
      </c>
    </row>
    <row r="374" spans="1:4" ht="30.75" thickBot="1">
      <c r="A374" s="312"/>
      <c r="B374" s="77" t="s">
        <v>552</v>
      </c>
      <c r="C374" s="77">
        <v>762</v>
      </c>
      <c r="D374" s="81">
        <v>0</v>
      </c>
    </row>
    <row r="375" spans="1:4" ht="45.75" thickBot="1">
      <c r="A375" s="312"/>
      <c r="B375" s="77" t="s">
        <v>553</v>
      </c>
      <c r="C375" s="77">
        <v>7900</v>
      </c>
      <c r="D375" s="81">
        <v>9603815.8000000007</v>
      </c>
    </row>
    <row r="376" spans="1:4" ht="30.75" thickBot="1">
      <c r="A376" s="312"/>
      <c r="B376" s="77" t="s">
        <v>554</v>
      </c>
      <c r="C376" s="77">
        <v>791</v>
      </c>
      <c r="D376" s="81">
        <v>0</v>
      </c>
    </row>
    <row r="377" spans="1:4" ht="30.75" thickBot="1">
      <c r="A377" s="312"/>
      <c r="B377" s="77" t="s">
        <v>555</v>
      </c>
      <c r="C377" s="77">
        <v>792</v>
      </c>
      <c r="D377" s="81">
        <v>0</v>
      </c>
    </row>
    <row r="378" spans="1:4" ht="30.75" thickBot="1">
      <c r="A378" s="312"/>
      <c r="B378" s="77" t="s">
        <v>556</v>
      </c>
      <c r="C378" s="77">
        <v>799</v>
      </c>
      <c r="D378" s="81">
        <v>9603815.8000000007</v>
      </c>
    </row>
    <row r="379" spans="1:4" ht="60" customHeight="1" thickBot="1">
      <c r="A379" s="312" t="s">
        <v>557</v>
      </c>
      <c r="B379" s="43" t="s">
        <v>557</v>
      </c>
      <c r="C379" s="43">
        <v>8000</v>
      </c>
      <c r="D379" s="49">
        <v>0</v>
      </c>
    </row>
    <row r="380" spans="1:4" ht="15.75" thickBot="1">
      <c r="A380" s="312"/>
      <c r="B380" s="77" t="s">
        <v>558</v>
      </c>
      <c r="C380" s="77">
        <v>8100</v>
      </c>
      <c r="D380" s="81">
        <v>0</v>
      </c>
    </row>
    <row r="381" spans="1:4" ht="30.75" thickBot="1">
      <c r="A381" s="312"/>
      <c r="B381" s="77" t="s">
        <v>559</v>
      </c>
      <c r="C381" s="77">
        <v>811</v>
      </c>
      <c r="D381" s="81">
        <v>0</v>
      </c>
    </row>
    <row r="382" spans="1:4" ht="30.75" thickBot="1">
      <c r="A382" s="312"/>
      <c r="B382" s="77" t="s">
        <v>560</v>
      </c>
      <c r="C382" s="77">
        <v>812</v>
      </c>
      <c r="D382" s="81">
        <v>0</v>
      </c>
    </row>
    <row r="383" spans="1:4" ht="45.75" thickBot="1">
      <c r="A383" s="312"/>
      <c r="B383" s="77" t="s">
        <v>561</v>
      </c>
      <c r="C383" s="77">
        <v>813</v>
      </c>
      <c r="D383" s="81">
        <v>0</v>
      </c>
    </row>
    <row r="384" spans="1:4" ht="60.75" thickBot="1">
      <c r="A384" s="312"/>
      <c r="B384" s="77" t="s">
        <v>562</v>
      </c>
      <c r="C384" s="77">
        <v>814</v>
      </c>
      <c r="D384" s="81">
        <v>0</v>
      </c>
    </row>
    <row r="385" spans="1:4" ht="45.75" thickBot="1">
      <c r="A385" s="312"/>
      <c r="B385" s="77" t="s">
        <v>563</v>
      </c>
      <c r="C385" s="77">
        <v>815</v>
      </c>
      <c r="D385" s="81">
        <v>0</v>
      </c>
    </row>
    <row r="386" spans="1:4" ht="30.75" thickBot="1">
      <c r="A386" s="312"/>
      <c r="B386" s="77" t="s">
        <v>564</v>
      </c>
      <c r="C386" s="77">
        <v>816</v>
      </c>
      <c r="D386" s="81">
        <v>0</v>
      </c>
    </row>
    <row r="387" spans="1:4" ht="15.75" thickBot="1">
      <c r="A387" s="312"/>
      <c r="B387" s="77" t="s">
        <v>565</v>
      </c>
      <c r="C387" s="77">
        <v>8300</v>
      </c>
      <c r="D387" s="81">
        <v>0</v>
      </c>
    </row>
    <row r="388" spans="1:4" ht="45.75" thickBot="1">
      <c r="A388" s="312"/>
      <c r="B388" s="77" t="s">
        <v>566</v>
      </c>
      <c r="C388" s="77">
        <v>831</v>
      </c>
      <c r="D388" s="81">
        <v>0</v>
      </c>
    </row>
    <row r="389" spans="1:4" ht="30.75" thickBot="1">
      <c r="A389" s="312"/>
      <c r="B389" s="77" t="s">
        <v>567</v>
      </c>
      <c r="C389" s="77">
        <v>832</v>
      </c>
      <c r="D389" s="81">
        <v>0</v>
      </c>
    </row>
    <row r="390" spans="1:4" ht="45.75" thickBot="1">
      <c r="A390" s="312"/>
      <c r="B390" s="77" t="s">
        <v>568</v>
      </c>
      <c r="C390" s="77">
        <v>833</v>
      </c>
      <c r="D390" s="81">
        <v>0</v>
      </c>
    </row>
    <row r="391" spans="1:4" ht="45.75" thickBot="1">
      <c r="A391" s="312"/>
      <c r="B391" s="77" t="s">
        <v>569</v>
      </c>
      <c r="C391" s="77">
        <v>834</v>
      </c>
      <c r="D391" s="81">
        <v>0</v>
      </c>
    </row>
    <row r="392" spans="1:4" ht="60.75" thickBot="1">
      <c r="A392" s="312"/>
      <c r="B392" s="77" t="s">
        <v>570</v>
      </c>
      <c r="C392" s="77">
        <v>835</v>
      </c>
      <c r="D392" s="81">
        <v>0</v>
      </c>
    </row>
    <row r="393" spans="1:4" ht="15.75" thickBot="1">
      <c r="A393" s="312"/>
      <c r="B393" s="77" t="s">
        <v>571</v>
      </c>
      <c r="C393" s="77">
        <v>8500</v>
      </c>
      <c r="D393" s="81">
        <v>0</v>
      </c>
    </row>
    <row r="394" spans="1:4" ht="15.75" thickBot="1">
      <c r="A394" s="312"/>
      <c r="B394" s="77" t="s">
        <v>572</v>
      </c>
      <c r="C394" s="77">
        <v>851</v>
      </c>
      <c r="D394" s="81">
        <v>0</v>
      </c>
    </row>
    <row r="395" spans="1:4" ht="30.75" thickBot="1">
      <c r="A395" s="312"/>
      <c r="B395" s="77" t="s">
        <v>573</v>
      </c>
      <c r="C395" s="77">
        <v>852</v>
      </c>
      <c r="D395" s="81">
        <v>0</v>
      </c>
    </row>
    <row r="396" spans="1:4" ht="15.75" thickBot="1">
      <c r="A396" s="312"/>
      <c r="B396" s="77" t="s">
        <v>574</v>
      </c>
      <c r="C396" s="77">
        <v>853</v>
      </c>
      <c r="D396" s="81">
        <v>0</v>
      </c>
    </row>
    <row r="397" spans="1:4" ht="30" customHeight="1" thickBot="1">
      <c r="A397" s="312" t="s">
        <v>575</v>
      </c>
      <c r="B397" s="43" t="s">
        <v>575</v>
      </c>
      <c r="C397" s="43">
        <v>9000</v>
      </c>
      <c r="D397" s="49">
        <v>56054705.340000004</v>
      </c>
    </row>
    <row r="398" spans="1:4" ht="30.75" thickBot="1">
      <c r="A398" s="312"/>
      <c r="B398" s="77" t="s">
        <v>576</v>
      </c>
      <c r="C398" s="77">
        <v>9100</v>
      </c>
      <c r="D398" s="81">
        <v>35299086.990000002</v>
      </c>
    </row>
    <row r="399" spans="1:4" ht="45.75" thickBot="1">
      <c r="A399" s="312"/>
      <c r="B399" s="77" t="s">
        <v>577</v>
      </c>
      <c r="C399" s="77">
        <v>911</v>
      </c>
      <c r="D399" s="81">
        <v>35299086.990000002</v>
      </c>
    </row>
    <row r="400" spans="1:4" ht="45.75" thickBot="1">
      <c r="A400" s="312"/>
      <c r="B400" s="77" t="s">
        <v>578</v>
      </c>
      <c r="C400" s="77">
        <v>912</v>
      </c>
      <c r="D400" s="81">
        <v>0</v>
      </c>
    </row>
    <row r="401" spans="1:4" ht="45.75" thickBot="1">
      <c r="A401" s="312"/>
      <c r="B401" s="77" t="s">
        <v>579</v>
      </c>
      <c r="C401" s="77">
        <v>913</v>
      </c>
      <c r="D401" s="81">
        <v>0</v>
      </c>
    </row>
    <row r="402" spans="1:4" ht="45.75" thickBot="1">
      <c r="A402" s="312"/>
      <c r="B402" s="77" t="s">
        <v>580</v>
      </c>
      <c r="C402" s="77">
        <v>914</v>
      </c>
      <c r="D402" s="81">
        <v>0</v>
      </c>
    </row>
    <row r="403" spans="1:4" ht="45.75" thickBot="1">
      <c r="A403" s="312"/>
      <c r="B403" s="77" t="s">
        <v>581</v>
      </c>
      <c r="C403" s="77">
        <v>915</v>
      </c>
      <c r="D403" s="81">
        <v>0</v>
      </c>
    </row>
    <row r="404" spans="1:4" ht="30.75" thickBot="1">
      <c r="A404" s="312"/>
      <c r="B404" s="77" t="s">
        <v>582</v>
      </c>
      <c r="C404" s="77">
        <v>916</v>
      </c>
      <c r="D404" s="81">
        <v>0</v>
      </c>
    </row>
    <row r="405" spans="1:4" ht="45.75" thickBot="1">
      <c r="A405" s="312"/>
      <c r="B405" s="77" t="s">
        <v>583</v>
      </c>
      <c r="C405" s="77">
        <v>917</v>
      </c>
      <c r="D405" s="81">
        <v>0</v>
      </c>
    </row>
    <row r="406" spans="1:4" ht="45.75" thickBot="1">
      <c r="A406" s="312"/>
      <c r="B406" s="77" t="s">
        <v>584</v>
      </c>
      <c r="C406" s="77">
        <v>918</v>
      </c>
      <c r="D406" s="81">
        <v>0</v>
      </c>
    </row>
    <row r="407" spans="1:4" ht="30.75" thickBot="1">
      <c r="A407" s="312"/>
      <c r="B407" s="77" t="s">
        <v>585</v>
      </c>
      <c r="C407" s="77">
        <v>9200</v>
      </c>
      <c r="D407" s="81">
        <v>20755618.350000001</v>
      </c>
    </row>
    <row r="408" spans="1:4" ht="45.75" thickBot="1">
      <c r="A408" s="312"/>
      <c r="B408" s="77" t="s">
        <v>586</v>
      </c>
      <c r="C408" s="77">
        <v>921</v>
      </c>
      <c r="D408" s="81">
        <v>20755618.350000001</v>
      </c>
    </row>
    <row r="409" spans="1:4" ht="45.75" thickBot="1">
      <c r="A409" s="312"/>
      <c r="B409" s="77" t="s">
        <v>587</v>
      </c>
      <c r="C409" s="77">
        <v>922</v>
      </c>
      <c r="D409" s="81">
        <v>0</v>
      </c>
    </row>
    <row r="410" spans="1:4" ht="45.75" thickBot="1">
      <c r="A410" s="312"/>
      <c r="B410" s="77" t="s">
        <v>588</v>
      </c>
      <c r="C410" s="77">
        <v>923</v>
      </c>
      <c r="D410" s="81">
        <v>0</v>
      </c>
    </row>
    <row r="411" spans="1:4" ht="45.75" thickBot="1">
      <c r="A411" s="312"/>
      <c r="B411" s="77" t="s">
        <v>589</v>
      </c>
      <c r="C411" s="77">
        <v>924</v>
      </c>
      <c r="D411" s="81">
        <v>0</v>
      </c>
    </row>
    <row r="412" spans="1:4" ht="45.75" thickBot="1">
      <c r="A412" s="312"/>
      <c r="B412" s="77" t="s">
        <v>590</v>
      </c>
      <c r="C412" s="77">
        <v>925</v>
      </c>
      <c r="D412" s="81">
        <v>0</v>
      </c>
    </row>
    <row r="413" spans="1:4" ht="30.75" thickBot="1">
      <c r="A413" s="312"/>
      <c r="B413" s="77" t="s">
        <v>591</v>
      </c>
      <c r="C413" s="77">
        <v>926</v>
      </c>
      <c r="D413" s="81">
        <v>0</v>
      </c>
    </row>
    <row r="414" spans="1:4" ht="45.75" thickBot="1">
      <c r="A414" s="312"/>
      <c r="B414" s="77" t="s">
        <v>592</v>
      </c>
      <c r="C414" s="77">
        <v>927</v>
      </c>
      <c r="D414" s="81">
        <v>0</v>
      </c>
    </row>
    <row r="415" spans="1:4" ht="45.75" thickBot="1">
      <c r="A415" s="312"/>
      <c r="B415" s="77" t="s">
        <v>593</v>
      </c>
      <c r="C415" s="77">
        <v>928</v>
      </c>
      <c r="D415" s="81">
        <v>0</v>
      </c>
    </row>
    <row r="416" spans="1:4" ht="30.75" thickBot="1">
      <c r="A416" s="312"/>
      <c r="B416" s="77" t="s">
        <v>594</v>
      </c>
      <c r="C416" s="77">
        <v>9300</v>
      </c>
      <c r="D416" s="81">
        <v>0</v>
      </c>
    </row>
    <row r="417" spans="1:4" ht="30.75" thickBot="1">
      <c r="A417" s="312"/>
      <c r="B417" s="77" t="s">
        <v>595</v>
      </c>
      <c r="C417" s="77">
        <v>931</v>
      </c>
      <c r="D417" s="81">
        <v>0</v>
      </c>
    </row>
    <row r="418" spans="1:4" ht="30.75" thickBot="1">
      <c r="A418" s="312"/>
      <c r="B418" s="77" t="s">
        <v>596</v>
      </c>
      <c r="C418" s="77">
        <v>932</v>
      </c>
      <c r="D418" s="81">
        <v>0</v>
      </c>
    </row>
    <row r="419" spans="1:4" ht="30.75" thickBot="1">
      <c r="A419" s="312"/>
      <c r="B419" s="77" t="s">
        <v>597</v>
      </c>
      <c r="C419" s="77">
        <v>9400</v>
      </c>
      <c r="D419" s="81">
        <v>0</v>
      </c>
    </row>
    <row r="420" spans="1:4" ht="30.75" thickBot="1">
      <c r="A420" s="312"/>
      <c r="B420" s="77" t="s">
        <v>598</v>
      </c>
      <c r="C420" s="77">
        <v>941</v>
      </c>
      <c r="D420" s="81">
        <v>0</v>
      </c>
    </row>
    <row r="421" spans="1:4" ht="30.75" thickBot="1">
      <c r="A421" s="312"/>
      <c r="B421" s="77" t="s">
        <v>599</v>
      </c>
      <c r="C421" s="77">
        <v>942</v>
      </c>
      <c r="D421" s="81">
        <v>0</v>
      </c>
    </row>
    <row r="422" spans="1:4" ht="15.75" thickBot="1">
      <c r="A422" s="312"/>
      <c r="B422" s="77" t="s">
        <v>600</v>
      </c>
      <c r="C422" s="77">
        <v>9500</v>
      </c>
      <c r="D422" s="81">
        <v>0</v>
      </c>
    </row>
    <row r="423" spans="1:4" ht="15.75" thickBot="1">
      <c r="A423" s="312"/>
      <c r="B423" s="77" t="s">
        <v>601</v>
      </c>
      <c r="C423" s="77">
        <v>951</v>
      </c>
      <c r="D423" s="81">
        <v>0</v>
      </c>
    </row>
    <row r="424" spans="1:4" ht="15.75" thickBot="1">
      <c r="A424" s="312"/>
      <c r="B424" s="77" t="s">
        <v>602</v>
      </c>
      <c r="C424" s="77">
        <v>9600</v>
      </c>
      <c r="D424" s="81">
        <v>0</v>
      </c>
    </row>
    <row r="425" spans="1:4" ht="30.75" thickBot="1">
      <c r="A425" s="312"/>
      <c r="B425" s="77" t="s">
        <v>603</v>
      </c>
      <c r="C425" s="77">
        <v>961</v>
      </c>
      <c r="D425" s="81">
        <v>0</v>
      </c>
    </row>
    <row r="426" spans="1:4" ht="45.75" thickBot="1">
      <c r="A426" s="312"/>
      <c r="B426" s="77" t="s">
        <v>604</v>
      </c>
      <c r="C426" s="77">
        <v>962</v>
      </c>
      <c r="D426" s="81">
        <v>0</v>
      </c>
    </row>
    <row r="427" spans="1:4" ht="45.75" thickBot="1">
      <c r="A427" s="312"/>
      <c r="B427" s="77" t="s">
        <v>605</v>
      </c>
      <c r="C427" s="77">
        <v>9900</v>
      </c>
      <c r="D427" s="81">
        <v>0</v>
      </c>
    </row>
    <row r="428" spans="1:4" ht="15.75" thickBot="1">
      <c r="A428" s="313"/>
      <c r="B428" s="77" t="s">
        <v>606</v>
      </c>
      <c r="C428" s="77">
        <v>991</v>
      </c>
      <c r="D428" s="81">
        <v>0</v>
      </c>
    </row>
    <row r="429" spans="1:4" ht="15.75" thickBot="1">
      <c r="A429" s="82" t="s">
        <v>607</v>
      </c>
      <c r="B429" s="83"/>
      <c r="C429" s="78"/>
      <c r="D429" s="84">
        <v>1646542040.0738001</v>
      </c>
    </row>
  </sheetData>
  <mergeCells count="10">
    <mergeCell ref="A1:D1"/>
    <mergeCell ref="A379:A396"/>
    <mergeCell ref="A397:A428"/>
    <mergeCell ref="A4:A40"/>
    <mergeCell ref="A41:A105"/>
    <mergeCell ref="A106:A190"/>
    <mergeCell ref="A191:A249"/>
    <mergeCell ref="A250:A308"/>
    <mergeCell ref="A309:A330"/>
    <mergeCell ref="A331:A378"/>
  </mergeCells>
  <pageMargins left="0.7" right="0.7" top="0.75" bottom="0.75" header="0.3" footer="0.3"/>
  <pageSetup orientation="portrait" verticalDpi="0" r:id="rId1"/>
  <legacyDrawing r:id="rId2"/>
</worksheet>
</file>

<file path=xl/worksheets/sheet21.xml><?xml version="1.0" encoding="utf-8"?>
<worksheet xmlns="http://schemas.openxmlformats.org/spreadsheetml/2006/main" xmlns:r="http://schemas.openxmlformats.org/officeDocument/2006/relationships">
  <sheetPr>
    <tabColor theme="3" tint="0.39997558519241921"/>
  </sheetPr>
  <dimension ref="A1:A2"/>
  <sheetViews>
    <sheetView workbookViewId="0">
      <selection activeCell="C23" sqref="C23"/>
    </sheetView>
  </sheetViews>
  <sheetFormatPr baseColWidth="10" defaultRowHeight="15"/>
  <sheetData>
    <row r="1" spans="1:1">
      <c r="A1" s="229" t="s">
        <v>1492</v>
      </c>
    </row>
    <row r="2" spans="1:1">
      <c r="A2" s="208" t="s">
        <v>1493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theme="3" tint="0.39997558519241921"/>
  </sheetPr>
  <dimension ref="A1:A2"/>
  <sheetViews>
    <sheetView workbookViewId="0">
      <selection activeCell="C23" sqref="C23"/>
    </sheetView>
  </sheetViews>
  <sheetFormatPr baseColWidth="10" defaultRowHeight="15"/>
  <sheetData>
    <row r="1" spans="1:1">
      <c r="A1" s="209" t="s">
        <v>1514</v>
      </c>
    </row>
    <row r="2" spans="1:1">
      <c r="A2" s="208" t="s">
        <v>1494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sheetPr>
    <tabColor theme="3" tint="0.39997558519241921"/>
  </sheetPr>
  <dimension ref="A1:A2"/>
  <sheetViews>
    <sheetView workbookViewId="0">
      <selection activeCell="C23" sqref="C23"/>
    </sheetView>
  </sheetViews>
  <sheetFormatPr baseColWidth="10" defaultRowHeight="15"/>
  <sheetData>
    <row r="1" spans="1:1">
      <c r="A1" s="209" t="s">
        <v>1515</v>
      </c>
    </row>
    <row r="2" spans="1:1">
      <c r="A2" s="208" t="s">
        <v>1493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sheetPr>
    <tabColor theme="3" tint="0.39997558519241921"/>
  </sheetPr>
  <dimension ref="A1:D61"/>
  <sheetViews>
    <sheetView workbookViewId="0">
      <selection activeCell="C23" sqref="C23"/>
    </sheetView>
  </sheetViews>
  <sheetFormatPr baseColWidth="10" defaultRowHeight="15"/>
  <cols>
    <col min="1" max="1" width="16.5703125" customWidth="1"/>
    <col min="2" max="2" width="29.42578125" customWidth="1"/>
    <col min="3" max="3" width="25.140625" style="94" customWidth="1"/>
  </cols>
  <sheetData>
    <row r="1" spans="1:3" ht="15.75" thickBot="1">
      <c r="A1" s="253" t="s">
        <v>1495</v>
      </c>
      <c r="B1" s="253"/>
      <c r="C1" s="253"/>
    </row>
    <row r="2" spans="1:3" ht="15.75" thickBot="1">
      <c r="A2" s="88" t="s">
        <v>612</v>
      </c>
      <c r="B2" s="89" t="s">
        <v>613</v>
      </c>
      <c r="C2" s="93" t="s">
        <v>614</v>
      </c>
    </row>
    <row r="3" spans="1:3" ht="15.75" thickBot="1">
      <c r="A3" s="90" t="s">
        <v>616</v>
      </c>
      <c r="B3" s="87" t="s">
        <v>621</v>
      </c>
      <c r="C3" s="95"/>
    </row>
    <row r="4" spans="1:3" ht="30.75" thickBot="1">
      <c r="A4" s="90" t="s">
        <v>617</v>
      </c>
      <c r="B4" s="87" t="s">
        <v>622</v>
      </c>
      <c r="C4" s="95"/>
    </row>
    <row r="5" spans="1:3" ht="15.75" thickBot="1">
      <c r="A5" s="90" t="s">
        <v>618</v>
      </c>
      <c r="B5" s="87" t="s">
        <v>615</v>
      </c>
      <c r="C5" s="95"/>
    </row>
    <row r="6" spans="1:3" ht="30.75" thickBot="1">
      <c r="A6" s="90" t="s">
        <v>619</v>
      </c>
      <c r="B6" s="87" t="s">
        <v>623</v>
      </c>
      <c r="C6" s="95"/>
    </row>
    <row r="7" spans="1:3" ht="15.75" thickBot="1">
      <c r="A7" s="90" t="s">
        <v>620</v>
      </c>
      <c r="B7" s="87" t="s">
        <v>624</v>
      </c>
      <c r="C7" s="95">
        <v>19368369.119999997</v>
      </c>
    </row>
    <row r="8" spans="1:3" ht="30.75" thickBot="1">
      <c r="A8" s="90" t="s">
        <v>620</v>
      </c>
      <c r="B8" s="87" t="s">
        <v>625</v>
      </c>
      <c r="C8" s="95">
        <v>43650007.065000005</v>
      </c>
    </row>
    <row r="9" spans="1:3" ht="15.75" thickBot="1">
      <c r="A9" s="90" t="s">
        <v>620</v>
      </c>
      <c r="B9" s="87" t="s">
        <v>626</v>
      </c>
      <c r="C9" s="95">
        <v>2261838.0499999998</v>
      </c>
    </row>
    <row r="10" spans="1:3" ht="30.75" thickBot="1">
      <c r="A10" s="90" t="s">
        <v>620</v>
      </c>
      <c r="B10" s="87" t="s">
        <v>627</v>
      </c>
      <c r="C10" s="95">
        <v>18665322.399999999</v>
      </c>
    </row>
    <row r="11" spans="1:3" ht="30.75" thickBot="1">
      <c r="A11" s="90" t="s">
        <v>620</v>
      </c>
      <c r="B11" s="87" t="s">
        <v>628</v>
      </c>
      <c r="C11" s="95">
        <v>13034246.219999999</v>
      </c>
    </row>
    <row r="12" spans="1:3" ht="45.75" thickBot="1">
      <c r="A12" s="90" t="s">
        <v>620</v>
      </c>
      <c r="B12" s="87" t="s">
        <v>629</v>
      </c>
      <c r="C12" s="95">
        <v>12758620.599999998</v>
      </c>
    </row>
    <row r="13" spans="1:3" ht="30.75" thickBot="1">
      <c r="A13" s="90" t="s">
        <v>620</v>
      </c>
      <c r="B13" s="87" t="s">
        <v>630</v>
      </c>
      <c r="C13" s="95">
        <v>3256802.8300000005</v>
      </c>
    </row>
    <row r="14" spans="1:3" ht="30.75" thickBot="1">
      <c r="A14" s="90" t="s">
        <v>620</v>
      </c>
      <c r="B14" s="87" t="s">
        <v>631</v>
      </c>
      <c r="C14" s="95">
        <v>35616965.409999996</v>
      </c>
    </row>
    <row r="15" spans="1:3" ht="15.75" thickBot="1">
      <c r="A15" s="90" t="s">
        <v>620</v>
      </c>
      <c r="B15" s="87" t="s">
        <v>632</v>
      </c>
      <c r="C15" s="95">
        <v>217239983.93540007</v>
      </c>
    </row>
    <row r="16" spans="1:3" ht="15.75" thickBot="1">
      <c r="A16" s="90" t="s">
        <v>620</v>
      </c>
      <c r="B16" s="87" t="s">
        <v>633</v>
      </c>
      <c r="C16" s="95">
        <v>2519988</v>
      </c>
    </row>
    <row r="17" spans="1:3" ht="15.75" thickBot="1">
      <c r="A17" s="90" t="s">
        <v>620</v>
      </c>
      <c r="B17" s="87" t="s">
        <v>634</v>
      </c>
      <c r="C17" s="95">
        <v>54582139.069999993</v>
      </c>
    </row>
    <row r="18" spans="1:3" ht="30.75" thickBot="1">
      <c r="A18" s="90" t="s">
        <v>620</v>
      </c>
      <c r="B18" s="87" t="s">
        <v>635</v>
      </c>
      <c r="C18" s="95">
        <v>107504</v>
      </c>
    </row>
    <row r="19" spans="1:3" ht="30.75" thickBot="1">
      <c r="A19" s="90" t="s">
        <v>620</v>
      </c>
      <c r="B19" s="87" t="s">
        <v>636</v>
      </c>
      <c r="C19" s="95">
        <v>166642552.46000007</v>
      </c>
    </row>
    <row r="20" spans="1:3" ht="30.75" thickBot="1">
      <c r="A20" s="90" t="s">
        <v>620</v>
      </c>
      <c r="B20" s="87" t="s">
        <v>637</v>
      </c>
      <c r="C20" s="95">
        <v>1810966.27</v>
      </c>
    </row>
    <row r="21" spans="1:3" ht="30.75" thickBot="1">
      <c r="A21" s="90" t="s">
        <v>620</v>
      </c>
      <c r="B21" s="87" t="s">
        <v>638</v>
      </c>
      <c r="C21" s="95">
        <v>9132504</v>
      </c>
    </row>
    <row r="22" spans="1:3" ht="30.75" thickBot="1">
      <c r="A22" s="90" t="s">
        <v>620</v>
      </c>
      <c r="B22" s="87" t="s">
        <v>639</v>
      </c>
      <c r="C22" s="95">
        <v>31211181.854000002</v>
      </c>
    </row>
    <row r="23" spans="1:3" ht="30.75" thickBot="1">
      <c r="A23" s="90" t="s">
        <v>620</v>
      </c>
      <c r="B23" s="87" t="s">
        <v>640</v>
      </c>
      <c r="C23" s="95">
        <v>20779179.960000001</v>
      </c>
    </row>
    <row r="24" spans="1:3" ht="30.75" thickBot="1">
      <c r="A24" s="90" t="s">
        <v>620</v>
      </c>
      <c r="B24" s="87" t="s">
        <v>641</v>
      </c>
      <c r="C24" s="95">
        <v>1746796</v>
      </c>
    </row>
    <row r="25" spans="1:3" ht="45.75" thickBot="1">
      <c r="A25" s="90" t="s">
        <v>620</v>
      </c>
      <c r="B25" s="87" t="s">
        <v>642</v>
      </c>
      <c r="C25" s="95">
        <v>989998</v>
      </c>
    </row>
    <row r="26" spans="1:3" ht="30.75" thickBot="1">
      <c r="A26" s="90" t="s">
        <v>620</v>
      </c>
      <c r="B26" s="87" t="s">
        <v>643</v>
      </c>
      <c r="C26" s="95">
        <v>3286027.8000000003</v>
      </c>
    </row>
    <row r="27" spans="1:3" ht="45.75" thickBot="1">
      <c r="A27" s="90" t="s">
        <v>620</v>
      </c>
      <c r="B27" s="87" t="s">
        <v>644</v>
      </c>
      <c r="C27" s="95">
        <v>32185535.359999999</v>
      </c>
    </row>
    <row r="28" spans="1:3" ht="30.75" thickBot="1">
      <c r="A28" s="90" t="s">
        <v>620</v>
      </c>
      <c r="B28" s="87" t="s">
        <v>645</v>
      </c>
      <c r="C28" s="95">
        <v>7035115.9099999983</v>
      </c>
    </row>
    <row r="29" spans="1:3" ht="30.75" thickBot="1">
      <c r="A29" s="90" t="s">
        <v>620</v>
      </c>
      <c r="B29" s="87" t="s">
        <v>646</v>
      </c>
      <c r="C29" s="95">
        <v>100000</v>
      </c>
    </row>
    <row r="30" spans="1:3" ht="30.75" thickBot="1">
      <c r="A30" s="90" t="s">
        <v>620</v>
      </c>
      <c r="B30" s="87" t="s">
        <v>647</v>
      </c>
      <c r="C30" s="95">
        <v>5560816.0899999999</v>
      </c>
    </row>
    <row r="31" spans="1:3" ht="15.75" thickBot="1">
      <c r="A31" s="90" t="s">
        <v>620</v>
      </c>
      <c r="B31" s="87" t="s">
        <v>648</v>
      </c>
      <c r="C31" s="95">
        <v>1246140</v>
      </c>
    </row>
    <row r="32" spans="1:3" ht="15.75" thickBot="1">
      <c r="A32" s="90" t="s">
        <v>620</v>
      </c>
      <c r="B32" s="87" t="s">
        <v>649</v>
      </c>
      <c r="C32" s="95">
        <v>440271</v>
      </c>
    </row>
    <row r="33" spans="1:3" ht="30.75" thickBot="1">
      <c r="A33" s="90" t="s">
        <v>620</v>
      </c>
      <c r="B33" s="87" t="s">
        <v>650</v>
      </c>
      <c r="C33" s="95">
        <v>0</v>
      </c>
    </row>
    <row r="34" spans="1:3" ht="30.75" thickBot="1">
      <c r="A34" s="90" t="s">
        <v>620</v>
      </c>
      <c r="B34" s="87" t="s">
        <v>651</v>
      </c>
      <c r="C34" s="95">
        <v>782296</v>
      </c>
    </row>
    <row r="35" spans="1:3" ht="30.75" thickBot="1">
      <c r="A35" s="90" t="s">
        <v>620</v>
      </c>
      <c r="B35" s="87" t="s">
        <v>652</v>
      </c>
      <c r="C35" s="95">
        <v>723740</v>
      </c>
    </row>
    <row r="36" spans="1:3" ht="15.75" thickBot="1">
      <c r="A36" s="90" t="s">
        <v>620</v>
      </c>
      <c r="B36" s="87" t="s">
        <v>653</v>
      </c>
      <c r="C36" s="95">
        <v>176644</v>
      </c>
    </row>
    <row r="37" spans="1:3" ht="15.75" thickBot="1">
      <c r="A37" s="90" t="s">
        <v>620</v>
      </c>
      <c r="B37" s="87" t="s">
        <v>654</v>
      </c>
      <c r="C37" s="95">
        <v>42936</v>
      </c>
    </row>
    <row r="38" spans="1:3" ht="45.75" thickBot="1">
      <c r="A38" s="90" t="s">
        <v>620</v>
      </c>
      <c r="B38" s="87" t="s">
        <v>655</v>
      </c>
      <c r="C38" s="95">
        <v>67345489.49000001</v>
      </c>
    </row>
    <row r="39" spans="1:3" ht="30.75" thickBot="1">
      <c r="A39" s="90" t="s">
        <v>620</v>
      </c>
      <c r="B39" s="87" t="s">
        <v>656</v>
      </c>
      <c r="C39" s="95">
        <v>11304996</v>
      </c>
    </row>
    <row r="40" spans="1:3" ht="45.75" thickBot="1">
      <c r="A40" s="90" t="s">
        <v>620</v>
      </c>
      <c r="B40" s="87" t="s">
        <v>657</v>
      </c>
      <c r="C40" s="95">
        <v>9807903.4999999981</v>
      </c>
    </row>
    <row r="41" spans="1:3" ht="30.75" thickBot="1">
      <c r="A41" s="90" t="s">
        <v>620</v>
      </c>
      <c r="B41" s="87" t="s">
        <v>658</v>
      </c>
      <c r="C41" s="95">
        <v>38002616</v>
      </c>
    </row>
    <row r="42" spans="1:3" ht="15.75" thickBot="1">
      <c r="A42" s="90" t="s">
        <v>620</v>
      </c>
      <c r="B42" s="87" t="s">
        <v>659</v>
      </c>
      <c r="C42" s="95">
        <v>160500</v>
      </c>
    </row>
    <row r="43" spans="1:3" ht="30.75" thickBot="1">
      <c r="A43" s="90" t="s">
        <v>620</v>
      </c>
      <c r="B43" s="87" t="s">
        <v>660</v>
      </c>
      <c r="C43" s="95">
        <v>795049.5</v>
      </c>
    </row>
    <row r="44" spans="1:3" ht="30.75" thickBot="1">
      <c r="A44" s="90" t="s">
        <v>620</v>
      </c>
      <c r="B44" s="87" t="s">
        <v>661</v>
      </c>
      <c r="C44" s="95">
        <v>218397933.88999996</v>
      </c>
    </row>
    <row r="45" spans="1:3" ht="15.75" thickBot="1">
      <c r="A45" s="90" t="s">
        <v>620</v>
      </c>
      <c r="B45" s="87" t="s">
        <v>662</v>
      </c>
      <c r="C45" s="95">
        <v>13795485.719999999</v>
      </c>
    </row>
    <row r="46" spans="1:3" ht="30.75" thickBot="1">
      <c r="A46" s="90" t="s">
        <v>620</v>
      </c>
      <c r="B46" s="87" t="s">
        <v>663</v>
      </c>
      <c r="C46" s="95">
        <v>172594887.03000003</v>
      </c>
    </row>
    <row r="47" spans="1:3" ht="30.75" thickBot="1">
      <c r="A47" s="90" t="s">
        <v>620</v>
      </c>
      <c r="B47" s="87" t="s">
        <v>663</v>
      </c>
      <c r="C47" s="95">
        <v>63778540.010000005</v>
      </c>
    </row>
    <row r="48" spans="1:3" ht="45.75" thickBot="1">
      <c r="A48" s="90" t="s">
        <v>620</v>
      </c>
      <c r="B48" s="87" t="s">
        <v>664</v>
      </c>
      <c r="C48" s="95">
        <v>75208193.550000012</v>
      </c>
    </row>
    <row r="49" spans="1:4" ht="45.75" thickBot="1">
      <c r="A49" s="90" t="s">
        <v>620</v>
      </c>
      <c r="B49" s="87" t="s">
        <v>665</v>
      </c>
      <c r="C49" s="95">
        <v>135707458.979</v>
      </c>
    </row>
    <row r="50" spans="1:4" ht="30.75" thickBot="1">
      <c r="A50" s="90" t="s">
        <v>620</v>
      </c>
      <c r="B50" s="87" t="s">
        <v>666</v>
      </c>
      <c r="C50" s="95">
        <v>23098577.949999999</v>
      </c>
    </row>
    <row r="51" spans="1:4" ht="30.75" thickBot="1">
      <c r="A51" s="90" t="s">
        <v>620</v>
      </c>
      <c r="B51" s="87" t="s">
        <v>667</v>
      </c>
      <c r="C51" s="95">
        <v>95608.78</v>
      </c>
    </row>
    <row r="52" spans="1:4" ht="30.75" thickBot="1">
      <c r="A52" s="90" t="s">
        <v>620</v>
      </c>
      <c r="B52" s="87" t="s">
        <v>668</v>
      </c>
      <c r="C52" s="95">
        <v>50853484.107999995</v>
      </c>
    </row>
    <row r="53" spans="1:4" ht="30.75" thickBot="1">
      <c r="A53" s="90" t="s">
        <v>620</v>
      </c>
      <c r="B53" s="87" t="s">
        <v>669</v>
      </c>
      <c r="C53" s="95">
        <v>58208858.670000002</v>
      </c>
    </row>
    <row r="54" spans="1:4" ht="30.75" thickBot="1">
      <c r="A54" s="90" t="s">
        <v>620</v>
      </c>
      <c r="B54" s="87" t="s">
        <v>670</v>
      </c>
      <c r="C54" s="95">
        <v>431969.49239999993</v>
      </c>
    </row>
    <row r="55" spans="1:4" ht="15.75" thickBot="1">
      <c r="A55" s="315" t="s">
        <v>35</v>
      </c>
      <c r="B55" s="316"/>
      <c r="C55" s="97">
        <f>SUM(C7:C54)</f>
        <v>1646542040.0738003</v>
      </c>
    </row>
    <row r="61" spans="1:4">
      <c r="D61" s="96"/>
    </row>
  </sheetData>
  <mergeCells count="2">
    <mergeCell ref="A55:B55"/>
    <mergeCell ref="A1:C1"/>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tabColor theme="3" tint="0.39997558519241921"/>
  </sheetPr>
  <dimension ref="A1:C9"/>
  <sheetViews>
    <sheetView workbookViewId="0">
      <selection activeCell="C23" sqref="C23"/>
    </sheetView>
  </sheetViews>
  <sheetFormatPr baseColWidth="10" defaultRowHeight="15"/>
  <cols>
    <col min="1" max="1" width="6.42578125" bestFit="1" customWidth="1"/>
    <col min="2" max="2" width="37.140625" customWidth="1"/>
    <col min="3" max="3" width="13.7109375" bestFit="1" customWidth="1"/>
  </cols>
  <sheetData>
    <row r="1" spans="1:3" ht="15.75" thickBot="1">
      <c r="A1" s="253" t="s">
        <v>1496</v>
      </c>
      <c r="B1" s="253"/>
      <c r="C1" s="253"/>
    </row>
    <row r="2" spans="1:3" ht="45" customHeight="1" thickBot="1">
      <c r="A2" s="317" t="s">
        <v>671</v>
      </c>
      <c r="B2" s="318"/>
      <c r="C2" s="7" t="s">
        <v>28</v>
      </c>
    </row>
    <row r="3" spans="1:3" ht="15.75" thickBot="1">
      <c r="A3" s="8">
        <v>4210</v>
      </c>
      <c r="B3" s="9" t="s">
        <v>29</v>
      </c>
      <c r="C3" s="10">
        <v>999999.96</v>
      </c>
    </row>
    <row r="4" spans="1:3" ht="30.75" thickBot="1">
      <c r="A4" s="8">
        <v>4210</v>
      </c>
      <c r="B4" s="9" t="s">
        <v>30</v>
      </c>
      <c r="C4" s="10">
        <v>999999.96</v>
      </c>
    </row>
    <row r="5" spans="1:3" ht="15.75" thickBot="1">
      <c r="A5" s="8">
        <v>4210</v>
      </c>
      <c r="B5" s="9" t="s">
        <v>31</v>
      </c>
      <c r="C5" s="10">
        <v>21258869.719999999</v>
      </c>
    </row>
    <row r="6" spans="1:3" ht="30.75" thickBot="1">
      <c r="A6" s="8">
        <v>4210</v>
      </c>
      <c r="B6" s="9" t="s">
        <v>32</v>
      </c>
      <c r="C6" s="10">
        <v>22208586.600000001</v>
      </c>
    </row>
    <row r="7" spans="1:3" ht="15.75" thickBot="1">
      <c r="A7" s="8" t="s">
        <v>33</v>
      </c>
      <c r="B7" s="9" t="s">
        <v>34</v>
      </c>
      <c r="C7" s="10">
        <v>92012153.079999998</v>
      </c>
    </row>
    <row r="8" spans="1:3" ht="15.75" thickBot="1">
      <c r="A8" s="317" t="s">
        <v>35</v>
      </c>
      <c r="B8" s="318"/>
      <c r="C8" s="11">
        <v>137479609.31999999</v>
      </c>
    </row>
    <row r="9" spans="1:3" ht="30">
      <c r="B9" s="103" t="s">
        <v>678</v>
      </c>
    </row>
  </sheetData>
  <mergeCells count="3">
    <mergeCell ref="A2:B2"/>
    <mergeCell ref="A8:B8"/>
    <mergeCell ref="A1:C1"/>
  </mergeCells>
  <pageMargins left="0.7" right="0.7" top="0.75" bottom="0.75" header="0.3" footer="0.3"/>
</worksheet>
</file>

<file path=xl/worksheets/sheet26.xml><?xml version="1.0" encoding="utf-8"?>
<worksheet xmlns="http://schemas.openxmlformats.org/spreadsheetml/2006/main" xmlns:r="http://schemas.openxmlformats.org/officeDocument/2006/relationships">
  <sheetPr>
    <tabColor theme="3" tint="0.39997558519241921"/>
  </sheetPr>
  <dimension ref="A1:A2"/>
  <sheetViews>
    <sheetView workbookViewId="0">
      <selection activeCell="C23" sqref="C23"/>
    </sheetView>
  </sheetViews>
  <sheetFormatPr baseColWidth="10" defaultRowHeight="15"/>
  <sheetData>
    <row r="1" spans="1:1">
      <c r="A1" s="209" t="s">
        <v>1516</v>
      </c>
    </row>
    <row r="2" spans="1:1">
      <c r="A2" s="208" t="s">
        <v>1493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sheetPr>
    <tabColor theme="3" tint="0.39997558519241921"/>
  </sheetPr>
  <dimension ref="A1:A2"/>
  <sheetViews>
    <sheetView workbookViewId="0">
      <selection activeCell="C23" sqref="C23"/>
    </sheetView>
  </sheetViews>
  <sheetFormatPr baseColWidth="10" defaultRowHeight="15"/>
  <sheetData>
    <row r="1" spans="1:1">
      <c r="A1" s="209" t="s">
        <v>1517</v>
      </c>
    </row>
    <row r="2" spans="1:1">
      <c r="A2" s="208" t="s">
        <v>1493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sheetPr>
    <tabColor theme="3" tint="0.39997558519241921"/>
  </sheetPr>
  <dimension ref="A1:D5"/>
  <sheetViews>
    <sheetView workbookViewId="0">
      <selection activeCell="C23" sqref="C23"/>
    </sheetView>
  </sheetViews>
  <sheetFormatPr baseColWidth="10" defaultRowHeight="15"/>
  <cols>
    <col min="1" max="1" width="16.42578125" customWidth="1"/>
    <col min="2" max="2" width="13.5703125" bestFit="1" customWidth="1"/>
  </cols>
  <sheetData>
    <row r="1" spans="1:4" ht="33" customHeight="1" thickBot="1">
      <c r="A1" s="319" t="s">
        <v>1497</v>
      </c>
      <c r="B1" s="319"/>
      <c r="C1" s="319"/>
      <c r="D1" s="319"/>
    </row>
    <row r="2" spans="1:4" ht="15.75" thickBot="1">
      <c r="A2" s="299" t="s">
        <v>672</v>
      </c>
      <c r="B2" s="89"/>
      <c r="C2" s="297">
        <v>2014</v>
      </c>
      <c r="D2" s="298"/>
    </row>
    <row r="3" spans="1:4" ht="15.75" thickBot="1">
      <c r="A3" s="300"/>
      <c r="B3" s="98" t="s">
        <v>673</v>
      </c>
      <c r="C3" s="98" t="s">
        <v>674</v>
      </c>
      <c r="D3" s="98" t="s">
        <v>675</v>
      </c>
    </row>
    <row r="4" spans="1:4" ht="30.75" thickBot="1">
      <c r="A4" s="99" t="s">
        <v>676</v>
      </c>
      <c r="B4" s="92">
        <v>60333962.369999997</v>
      </c>
      <c r="C4" s="87"/>
      <c r="D4" s="87"/>
    </row>
    <row r="5" spans="1:4" ht="15.75" thickBot="1">
      <c r="A5" s="99" t="s">
        <v>1</v>
      </c>
      <c r="B5" s="100">
        <f>B4</f>
        <v>60333962.369999997</v>
      </c>
      <c r="C5" s="91"/>
      <c r="D5" s="91"/>
    </row>
  </sheetData>
  <mergeCells count="3">
    <mergeCell ref="A2:A3"/>
    <mergeCell ref="C2:D2"/>
    <mergeCell ref="A1:D1"/>
  </mergeCells>
  <pageMargins left="0.7" right="0.7" top="0.75" bottom="0.75" header="0.3" footer="0.3"/>
</worksheet>
</file>

<file path=xl/worksheets/sheet29.xml><?xml version="1.0" encoding="utf-8"?>
<worksheet xmlns="http://schemas.openxmlformats.org/spreadsheetml/2006/main" xmlns:r="http://schemas.openxmlformats.org/officeDocument/2006/relationships">
  <sheetPr>
    <tabColor theme="3" tint="0.39997558519241921"/>
  </sheetPr>
  <dimension ref="A1:B4"/>
  <sheetViews>
    <sheetView workbookViewId="0">
      <selection activeCell="C23" sqref="C23"/>
    </sheetView>
  </sheetViews>
  <sheetFormatPr baseColWidth="10" defaultRowHeight="15"/>
  <cols>
    <col min="1" max="1" width="24.85546875" bestFit="1" customWidth="1"/>
    <col min="2" max="2" width="22.85546875" bestFit="1" customWidth="1"/>
  </cols>
  <sheetData>
    <row r="1" spans="1:2" ht="34.5" customHeight="1" thickBot="1">
      <c r="A1" s="319" t="s">
        <v>1500</v>
      </c>
      <c r="B1" s="319"/>
    </row>
    <row r="2" spans="1:2" ht="15.75" thickBot="1">
      <c r="A2" s="88" t="s">
        <v>1498</v>
      </c>
      <c r="B2" s="131" t="s">
        <v>614</v>
      </c>
    </row>
    <row r="3" spans="1:2" ht="30.75" thickBot="1">
      <c r="A3" s="230" t="s">
        <v>1499</v>
      </c>
      <c r="B3" s="142">
        <v>60330962.369999997</v>
      </c>
    </row>
    <row r="4" spans="1:2" ht="15.75" thickBot="1">
      <c r="A4" s="99" t="s">
        <v>1</v>
      </c>
      <c r="B4" s="146">
        <v>60330962.369999997</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3" tint="0.39997558519241921"/>
  </sheetPr>
  <dimension ref="A1:F12"/>
  <sheetViews>
    <sheetView workbookViewId="0">
      <selection activeCell="C23" sqref="C23"/>
    </sheetView>
  </sheetViews>
  <sheetFormatPr baseColWidth="10" defaultRowHeight="15"/>
  <cols>
    <col min="2" max="2" width="26.5703125" customWidth="1"/>
    <col min="3" max="3" width="15.28515625" bestFit="1" customWidth="1"/>
    <col min="4" max="4" width="15.42578125" bestFit="1" customWidth="1"/>
    <col min="5" max="5" width="36.28515625" bestFit="1" customWidth="1"/>
    <col min="6" max="6" width="15.28515625" bestFit="1" customWidth="1"/>
  </cols>
  <sheetData>
    <row r="1" spans="1:6" ht="15.75" thickBot="1">
      <c r="A1" s="244" t="s">
        <v>1160</v>
      </c>
      <c r="B1" s="244"/>
      <c r="C1" s="244"/>
      <c r="D1" s="244"/>
      <c r="E1" s="244"/>
      <c r="F1" s="244"/>
    </row>
    <row r="2" spans="1:6" ht="15.75" thickBot="1">
      <c r="A2" s="148" t="s">
        <v>1146</v>
      </c>
      <c r="B2" s="149"/>
      <c r="C2" s="150" t="s">
        <v>1156</v>
      </c>
      <c r="D2" s="150" t="s">
        <v>1157</v>
      </c>
      <c r="E2" s="151" t="s">
        <v>1159</v>
      </c>
      <c r="F2" s="150" t="s">
        <v>35</v>
      </c>
    </row>
    <row r="3" spans="1:6" ht="16.5" thickBot="1">
      <c r="A3" s="152">
        <v>1000</v>
      </c>
      <c r="B3" s="153" t="s">
        <v>2</v>
      </c>
      <c r="C3" s="142">
        <v>630250490.63999999</v>
      </c>
      <c r="D3" s="87"/>
      <c r="E3" s="87"/>
      <c r="F3" s="142">
        <v>630250490.63999999</v>
      </c>
    </row>
    <row r="4" spans="1:6" ht="16.5" thickBot="1">
      <c r="A4" s="152">
        <v>2000</v>
      </c>
      <c r="B4" s="153" t="s">
        <v>3</v>
      </c>
      <c r="C4" s="142">
        <v>103636042.67</v>
      </c>
      <c r="D4" s="87"/>
      <c r="E4" s="87"/>
      <c r="F4" s="142">
        <v>103636042.67</v>
      </c>
    </row>
    <row r="5" spans="1:6" ht="16.5" thickBot="1">
      <c r="A5" s="152">
        <v>3000</v>
      </c>
      <c r="B5" s="153" t="s">
        <v>4</v>
      </c>
      <c r="C5" s="142">
        <v>414512178.48000002</v>
      </c>
      <c r="D5" s="87"/>
      <c r="E5" s="87"/>
      <c r="F5" s="142">
        <v>414512178.48000002</v>
      </c>
    </row>
    <row r="6" spans="1:6" ht="48" thickBot="1">
      <c r="A6" s="152">
        <v>4000</v>
      </c>
      <c r="B6" s="153" t="s">
        <v>1151</v>
      </c>
      <c r="C6" s="142">
        <v>155750746.08000001</v>
      </c>
      <c r="D6" s="87"/>
      <c r="E6" s="87"/>
      <c r="F6" s="142">
        <v>155750746.08000001</v>
      </c>
    </row>
    <row r="7" spans="1:6" ht="32.25" thickBot="1">
      <c r="A7" s="152">
        <v>5000</v>
      </c>
      <c r="B7" s="153" t="s">
        <v>6</v>
      </c>
      <c r="C7" s="87"/>
      <c r="D7" s="142">
        <v>9770514.2400000002</v>
      </c>
      <c r="E7" s="87"/>
      <c r="F7" s="142">
        <v>9770514.2400000002</v>
      </c>
    </row>
    <row r="8" spans="1:6" ht="16.5" thickBot="1">
      <c r="A8" s="152">
        <v>6000</v>
      </c>
      <c r="B8" s="153" t="s">
        <v>7</v>
      </c>
      <c r="C8" s="87"/>
      <c r="D8" s="142">
        <v>266963534.41999999</v>
      </c>
      <c r="E8" s="87"/>
      <c r="F8" s="142">
        <v>266963534.41999999</v>
      </c>
    </row>
    <row r="9" spans="1:6" ht="32.25" thickBot="1">
      <c r="A9" s="152">
        <v>7000</v>
      </c>
      <c r="B9" s="153" t="s">
        <v>1152</v>
      </c>
      <c r="C9" s="87"/>
      <c r="D9" s="142">
        <v>9603815.7599999998</v>
      </c>
      <c r="E9" s="87"/>
      <c r="F9" s="142">
        <v>9603815.7599999998</v>
      </c>
    </row>
    <row r="10" spans="1:6" ht="32.25" thickBot="1">
      <c r="A10" s="152">
        <v>8000</v>
      </c>
      <c r="B10" s="153" t="s">
        <v>9</v>
      </c>
      <c r="C10" s="87"/>
      <c r="D10" s="87"/>
      <c r="E10" s="87"/>
      <c r="F10" s="87"/>
    </row>
    <row r="11" spans="1:6" ht="15.75">
      <c r="A11" s="154">
        <v>9000</v>
      </c>
      <c r="B11" s="155" t="s">
        <v>1153</v>
      </c>
      <c r="C11" s="156"/>
      <c r="D11" s="156"/>
      <c r="E11" s="145">
        <v>56054705.280000001</v>
      </c>
      <c r="F11" s="145">
        <v>56054705.280000001</v>
      </c>
    </row>
    <row r="12" spans="1:6" ht="15.75" thickBot="1">
      <c r="A12" s="157" t="s">
        <v>35</v>
      </c>
      <c r="B12" s="158"/>
      <c r="C12" s="159">
        <v>1304149457.8699999</v>
      </c>
      <c r="D12" s="159">
        <v>286337864.42000002</v>
      </c>
      <c r="E12" s="146">
        <v>56054705.280000001</v>
      </c>
      <c r="F12" s="146">
        <v>1646542028</v>
      </c>
    </row>
  </sheetData>
  <mergeCells count="1">
    <mergeCell ref="A1:F1"/>
  </mergeCells>
  <pageMargins left="0.7" right="0.7" top="0.75" bottom="0.75" header="0.3" footer="0.3"/>
</worksheet>
</file>

<file path=xl/worksheets/sheet30.xml><?xml version="1.0" encoding="utf-8"?>
<worksheet xmlns="http://schemas.openxmlformats.org/spreadsheetml/2006/main" xmlns:r="http://schemas.openxmlformats.org/officeDocument/2006/relationships">
  <sheetPr>
    <tabColor theme="3" tint="0.39997558519241921"/>
  </sheetPr>
  <dimension ref="A1:D4"/>
  <sheetViews>
    <sheetView workbookViewId="0">
      <selection activeCell="C23" sqref="C23"/>
    </sheetView>
  </sheetViews>
  <sheetFormatPr baseColWidth="10" defaultRowHeight="15"/>
  <cols>
    <col min="1" max="1" width="26.42578125" bestFit="1" customWidth="1"/>
    <col min="2" max="2" width="13.7109375" bestFit="1" customWidth="1"/>
    <col min="3" max="3" width="10.85546875" bestFit="1" customWidth="1"/>
    <col min="4" max="4" width="13.7109375" bestFit="1" customWidth="1"/>
  </cols>
  <sheetData>
    <row r="1" spans="1:4" ht="15.75" thickBot="1">
      <c r="A1" s="258" t="s">
        <v>1501</v>
      </c>
      <c r="B1" s="258"/>
      <c r="C1" s="258"/>
      <c r="D1" s="258"/>
    </row>
    <row r="2" spans="1:4" ht="45.75" thickBot="1">
      <c r="A2" s="231" t="s">
        <v>1502</v>
      </c>
      <c r="B2" s="232" t="s">
        <v>1503</v>
      </c>
      <c r="C2" s="232" t="s">
        <v>1504</v>
      </c>
      <c r="D2" s="232" t="s">
        <v>1</v>
      </c>
    </row>
    <row r="3" spans="1:4" ht="15.75" thickBot="1">
      <c r="A3" s="233" t="s">
        <v>1505</v>
      </c>
      <c r="B3" s="10">
        <v>290000000</v>
      </c>
      <c r="C3" s="46">
        <v>0</v>
      </c>
      <c r="D3" s="10">
        <v>290000000</v>
      </c>
    </row>
    <row r="4" spans="1:4">
      <c r="A4" s="208" t="s">
        <v>1506</v>
      </c>
    </row>
  </sheetData>
  <mergeCells count="1">
    <mergeCell ref="A1:D1"/>
  </mergeCells>
  <pageMargins left="0.7" right="0.7" top="0.75" bottom="0.75" header="0.3" footer="0.3"/>
</worksheet>
</file>

<file path=xl/worksheets/sheet31.xml><?xml version="1.0" encoding="utf-8"?>
<worksheet xmlns="http://schemas.openxmlformats.org/spreadsheetml/2006/main" xmlns:r="http://schemas.openxmlformats.org/officeDocument/2006/relationships">
  <sheetPr>
    <tabColor theme="3" tint="0.39997558519241921"/>
  </sheetPr>
  <dimension ref="A1:F167"/>
  <sheetViews>
    <sheetView workbookViewId="0">
      <selection activeCell="C23" sqref="C23"/>
    </sheetView>
  </sheetViews>
  <sheetFormatPr baseColWidth="10" defaultRowHeight="15"/>
  <cols>
    <col min="1" max="1" width="20.28515625" customWidth="1"/>
    <col min="2" max="2" width="21.28515625" customWidth="1"/>
    <col min="3" max="3" width="28.140625" customWidth="1"/>
    <col min="4" max="4" width="36.42578125" customWidth="1"/>
  </cols>
  <sheetData>
    <row r="1" spans="1:6" ht="15.75" thickBot="1">
      <c r="A1" s="244" t="s">
        <v>1507</v>
      </c>
      <c r="B1" s="244"/>
      <c r="C1" s="244"/>
      <c r="D1" s="244"/>
      <c r="E1" s="244"/>
    </row>
    <row r="2" spans="1:6" ht="15.75" thickBot="1">
      <c r="A2" s="115" t="s">
        <v>924</v>
      </c>
      <c r="B2" s="116" t="s">
        <v>925</v>
      </c>
      <c r="C2" s="116" t="s">
        <v>926</v>
      </c>
      <c r="D2" s="116" t="s">
        <v>927</v>
      </c>
      <c r="E2" s="116" t="s">
        <v>1</v>
      </c>
    </row>
    <row r="3" spans="1:6" ht="32.25" customHeight="1" thickBot="1">
      <c r="A3" s="114" t="s">
        <v>928</v>
      </c>
      <c r="B3" s="114" t="s">
        <v>1018</v>
      </c>
      <c r="C3" s="114" t="s">
        <v>950</v>
      </c>
      <c r="D3" s="114" t="s">
        <v>950</v>
      </c>
      <c r="E3" s="114" t="s">
        <v>172</v>
      </c>
      <c r="F3" s="117"/>
    </row>
    <row r="4" spans="1:6" ht="15.75" thickBot="1">
      <c r="A4" s="114" t="s">
        <v>928</v>
      </c>
      <c r="B4" s="114" t="s">
        <v>1018</v>
      </c>
      <c r="C4" s="114" t="s">
        <v>951</v>
      </c>
      <c r="D4" s="114" t="s">
        <v>951</v>
      </c>
      <c r="E4" s="114" t="s">
        <v>172</v>
      </c>
      <c r="F4" s="117"/>
    </row>
    <row r="5" spans="1:6" ht="15.75" thickBot="1">
      <c r="A5" s="114" t="s">
        <v>928</v>
      </c>
      <c r="B5" s="114" t="s">
        <v>1018</v>
      </c>
      <c r="C5" s="114" t="s">
        <v>952</v>
      </c>
      <c r="D5" s="114" t="s">
        <v>952</v>
      </c>
      <c r="E5" s="114" t="s">
        <v>172</v>
      </c>
      <c r="F5" s="118"/>
    </row>
    <row r="6" spans="1:6" ht="15.75" thickBot="1">
      <c r="A6" s="114" t="s">
        <v>928</v>
      </c>
      <c r="B6" s="114" t="s">
        <v>1018</v>
      </c>
      <c r="C6" s="114" t="s">
        <v>953</v>
      </c>
      <c r="D6" s="114" t="s">
        <v>953</v>
      </c>
      <c r="E6" s="114" t="s">
        <v>172</v>
      </c>
      <c r="F6" s="118"/>
    </row>
    <row r="7" spans="1:6" ht="15.75" thickBot="1">
      <c r="A7" s="114" t="s">
        <v>928</v>
      </c>
      <c r="B7" s="114" t="s">
        <v>1019</v>
      </c>
      <c r="C7" s="114" t="s">
        <v>954</v>
      </c>
      <c r="D7" s="114" t="s">
        <v>954</v>
      </c>
      <c r="E7" s="114" t="s">
        <v>172</v>
      </c>
      <c r="F7" s="117"/>
    </row>
    <row r="8" spans="1:6" ht="15.75" thickBot="1">
      <c r="A8" s="114" t="s">
        <v>928</v>
      </c>
      <c r="B8" s="114" t="s">
        <v>1019</v>
      </c>
      <c r="C8" s="114" t="s">
        <v>955</v>
      </c>
      <c r="D8" s="114" t="s">
        <v>955</v>
      </c>
      <c r="E8" s="114" t="s">
        <v>172</v>
      </c>
      <c r="F8" s="117"/>
    </row>
    <row r="9" spans="1:6" ht="15.75" thickBot="1">
      <c r="A9" s="114" t="s">
        <v>928</v>
      </c>
      <c r="B9" s="114" t="s">
        <v>1019</v>
      </c>
      <c r="C9" s="114" t="s">
        <v>956</v>
      </c>
      <c r="D9" s="114" t="s">
        <v>956</v>
      </c>
      <c r="E9" s="114" t="s">
        <v>172</v>
      </c>
      <c r="F9" s="117"/>
    </row>
    <row r="10" spans="1:6" ht="15.75" thickBot="1">
      <c r="A10" s="114" t="s">
        <v>928</v>
      </c>
      <c r="B10" s="114" t="s">
        <v>1019</v>
      </c>
      <c r="C10" s="114" t="s">
        <v>957</v>
      </c>
      <c r="D10" s="114" t="s">
        <v>957</v>
      </c>
      <c r="E10" s="114" t="s">
        <v>172</v>
      </c>
      <c r="F10" s="117"/>
    </row>
    <row r="11" spans="1:6" ht="15.75" thickBot="1">
      <c r="A11" s="114" t="s">
        <v>928</v>
      </c>
      <c r="B11" s="114" t="s">
        <v>1019</v>
      </c>
      <c r="C11" s="114" t="s">
        <v>958</v>
      </c>
      <c r="D11" s="114" t="s">
        <v>958</v>
      </c>
      <c r="E11" s="114" t="s">
        <v>172</v>
      </c>
      <c r="F11" s="117"/>
    </row>
    <row r="12" spans="1:6" ht="15.75" thickBot="1">
      <c r="A12" s="114" t="s">
        <v>928</v>
      </c>
      <c r="B12" s="114" t="s">
        <v>1019</v>
      </c>
      <c r="C12" s="114" t="s">
        <v>959</v>
      </c>
      <c r="D12" s="114" t="s">
        <v>959</v>
      </c>
      <c r="E12" s="114" t="s">
        <v>172</v>
      </c>
      <c r="F12" s="117"/>
    </row>
    <row r="13" spans="1:6" ht="15.75" thickBot="1">
      <c r="A13" s="114" t="s">
        <v>928</v>
      </c>
      <c r="B13" s="114" t="s">
        <v>1019</v>
      </c>
      <c r="C13" s="114" t="s">
        <v>960</v>
      </c>
      <c r="D13" s="114" t="s">
        <v>960</v>
      </c>
      <c r="E13" s="114" t="s">
        <v>172</v>
      </c>
      <c r="F13" s="117"/>
    </row>
    <row r="14" spans="1:6" ht="15.75" thickBot="1">
      <c r="A14" s="114" t="s">
        <v>928</v>
      </c>
      <c r="B14" s="114" t="s">
        <v>1020</v>
      </c>
      <c r="C14" s="114" t="s">
        <v>961</v>
      </c>
      <c r="D14" s="114" t="s">
        <v>961</v>
      </c>
      <c r="E14" s="114" t="s">
        <v>172</v>
      </c>
      <c r="F14" s="117"/>
    </row>
    <row r="15" spans="1:6" ht="15.75" thickBot="1">
      <c r="A15" s="114" t="s">
        <v>928</v>
      </c>
      <c r="B15" s="114" t="s">
        <v>1020</v>
      </c>
      <c r="C15" s="114" t="s">
        <v>962</v>
      </c>
      <c r="D15" s="114" t="s">
        <v>962</v>
      </c>
      <c r="E15" s="114" t="s">
        <v>172</v>
      </c>
      <c r="F15" s="117"/>
    </row>
    <row r="16" spans="1:6" ht="15.75" thickBot="1">
      <c r="A16" s="114" t="s">
        <v>928</v>
      </c>
      <c r="B16" s="114" t="s">
        <v>1021</v>
      </c>
      <c r="C16" s="114" t="s">
        <v>963</v>
      </c>
      <c r="D16" s="114" t="s">
        <v>963</v>
      </c>
      <c r="E16" s="114" t="s">
        <v>172</v>
      </c>
      <c r="F16" s="117"/>
    </row>
    <row r="17" spans="1:6" ht="15.75" thickBot="1">
      <c r="A17" s="114" t="s">
        <v>928</v>
      </c>
      <c r="B17" s="114" t="s">
        <v>1022</v>
      </c>
      <c r="C17" s="114" t="s">
        <v>964</v>
      </c>
      <c r="D17" s="114" t="s">
        <v>964</v>
      </c>
      <c r="E17" s="114" t="s">
        <v>172</v>
      </c>
      <c r="F17" s="117"/>
    </row>
    <row r="18" spans="1:6" ht="15.75" thickBot="1">
      <c r="A18" s="114" t="s">
        <v>928</v>
      </c>
      <c r="B18" s="114" t="s">
        <v>1022</v>
      </c>
      <c r="C18" s="114" t="s">
        <v>965</v>
      </c>
      <c r="D18" s="114" t="s">
        <v>965</v>
      </c>
      <c r="E18" s="114" t="s">
        <v>172</v>
      </c>
      <c r="F18" s="117"/>
    </row>
    <row r="19" spans="1:6" ht="15.75" thickBot="1">
      <c r="A19" s="114" t="s">
        <v>929</v>
      </c>
      <c r="B19" s="119" t="s">
        <v>1023</v>
      </c>
      <c r="C19" s="114" t="s">
        <v>950</v>
      </c>
      <c r="D19" s="114" t="s">
        <v>950</v>
      </c>
      <c r="E19" s="114" t="s">
        <v>172</v>
      </c>
      <c r="F19" s="117"/>
    </row>
    <row r="20" spans="1:6" ht="15.75" thickBot="1">
      <c r="A20" s="114" t="s">
        <v>929</v>
      </c>
      <c r="B20" s="119" t="s">
        <v>1024</v>
      </c>
      <c r="C20" s="114" t="s">
        <v>960</v>
      </c>
      <c r="D20" s="114" t="s">
        <v>960</v>
      </c>
      <c r="E20" s="114" t="s">
        <v>172</v>
      </c>
      <c r="F20" s="117"/>
    </row>
    <row r="21" spans="1:6" ht="15.75" thickBot="1">
      <c r="A21" s="114" t="s">
        <v>929</v>
      </c>
      <c r="B21" s="114" t="s">
        <v>1025</v>
      </c>
      <c r="C21" s="119" t="s">
        <v>940</v>
      </c>
      <c r="D21" s="119" t="s">
        <v>940</v>
      </c>
      <c r="E21" s="114" t="s">
        <v>172</v>
      </c>
      <c r="F21" s="117"/>
    </row>
    <row r="22" spans="1:6" ht="15.75" thickBot="1">
      <c r="A22" s="114" t="s">
        <v>929</v>
      </c>
      <c r="B22" s="119" t="s">
        <v>1026</v>
      </c>
      <c r="C22" s="114" t="s">
        <v>966</v>
      </c>
      <c r="D22" s="114" t="s">
        <v>966</v>
      </c>
      <c r="E22" s="114" t="s">
        <v>172</v>
      </c>
      <c r="F22" s="117"/>
    </row>
    <row r="23" spans="1:6" ht="15.75" thickBot="1">
      <c r="A23" s="114" t="s">
        <v>929</v>
      </c>
      <c r="B23" s="119" t="s">
        <v>1026</v>
      </c>
      <c r="C23" s="114" t="s">
        <v>967</v>
      </c>
      <c r="D23" s="114" t="s">
        <v>967</v>
      </c>
      <c r="E23" s="114" t="s">
        <v>172</v>
      </c>
      <c r="F23" s="117"/>
    </row>
    <row r="24" spans="1:6" ht="15.75" thickBot="1">
      <c r="A24" s="114" t="s">
        <v>929</v>
      </c>
      <c r="B24" s="119" t="s">
        <v>1026</v>
      </c>
      <c r="C24" s="114" t="s">
        <v>968</v>
      </c>
      <c r="D24" s="114" t="s">
        <v>968</v>
      </c>
      <c r="E24" s="114" t="s">
        <v>172</v>
      </c>
      <c r="F24" s="117"/>
    </row>
    <row r="25" spans="1:6" ht="15.75" thickBot="1">
      <c r="A25" s="114" t="s">
        <v>929</v>
      </c>
      <c r="B25" s="119" t="s">
        <v>1027</v>
      </c>
      <c r="C25" s="114" t="s">
        <v>969</v>
      </c>
      <c r="D25" s="114" t="s">
        <v>969</v>
      </c>
      <c r="E25" s="114" t="s">
        <v>172</v>
      </c>
      <c r="F25" s="117"/>
    </row>
    <row r="26" spans="1:6" ht="15.75" thickBot="1">
      <c r="A26" s="114" t="s">
        <v>929</v>
      </c>
      <c r="B26" s="119" t="s">
        <v>1027</v>
      </c>
      <c r="C26" s="114" t="s">
        <v>970</v>
      </c>
      <c r="D26" s="114" t="s">
        <v>970</v>
      </c>
      <c r="E26" s="114" t="s">
        <v>172</v>
      </c>
      <c r="F26" s="117"/>
    </row>
    <row r="27" spans="1:6" ht="15.75" thickBot="1">
      <c r="A27" s="114" t="s">
        <v>930</v>
      </c>
      <c r="B27" s="114" t="s">
        <v>1028</v>
      </c>
      <c r="C27" s="119" t="s">
        <v>938</v>
      </c>
      <c r="D27" s="119" t="s">
        <v>938</v>
      </c>
      <c r="E27" s="114" t="s">
        <v>172</v>
      </c>
      <c r="F27" s="117"/>
    </row>
    <row r="28" spans="1:6" ht="15.75" thickBot="1">
      <c r="A28" s="114" t="s">
        <v>930</v>
      </c>
      <c r="B28" s="119" t="s">
        <v>1029</v>
      </c>
      <c r="C28" s="114" t="s">
        <v>960</v>
      </c>
      <c r="D28" s="114" t="s">
        <v>960</v>
      </c>
      <c r="E28" s="114" t="s">
        <v>172</v>
      </c>
      <c r="F28" s="117"/>
    </row>
    <row r="29" spans="1:6" ht="15.75" thickBot="1">
      <c r="A29" s="114" t="s">
        <v>931</v>
      </c>
      <c r="B29" s="119" t="s">
        <v>1030</v>
      </c>
      <c r="C29" s="114" t="s">
        <v>960</v>
      </c>
      <c r="D29" s="114" t="s">
        <v>960</v>
      </c>
      <c r="E29" s="114" t="s">
        <v>172</v>
      </c>
      <c r="F29" s="117"/>
    </row>
    <row r="30" spans="1:6" ht="15.75" thickBot="1">
      <c r="A30" s="114" t="s">
        <v>931</v>
      </c>
      <c r="B30" s="119" t="s">
        <v>1031</v>
      </c>
      <c r="C30" s="114" t="s">
        <v>950</v>
      </c>
      <c r="D30" s="114" t="s">
        <v>950</v>
      </c>
      <c r="E30" s="114" t="s">
        <v>172</v>
      </c>
      <c r="F30" s="117"/>
    </row>
    <row r="31" spans="1:6" ht="15.75" thickBot="1">
      <c r="A31" s="114" t="s">
        <v>933</v>
      </c>
      <c r="B31" s="119" t="s">
        <v>1033</v>
      </c>
      <c r="C31" s="114" t="s">
        <v>1032</v>
      </c>
      <c r="D31" s="114" t="s">
        <v>1032</v>
      </c>
      <c r="E31" s="114" t="s">
        <v>172</v>
      </c>
      <c r="F31" s="117"/>
    </row>
    <row r="32" spans="1:6" ht="15.75" thickBot="1">
      <c r="A32" s="114" t="s">
        <v>941</v>
      </c>
      <c r="B32" s="119" t="s">
        <v>1035</v>
      </c>
      <c r="C32" s="114" t="s">
        <v>1034</v>
      </c>
      <c r="D32" s="114" t="s">
        <v>1034</v>
      </c>
      <c r="E32" s="114" t="s">
        <v>172</v>
      </c>
      <c r="F32" s="117"/>
    </row>
    <row r="33" spans="1:6" ht="15.75" thickBot="1">
      <c r="A33" s="114" t="s">
        <v>943</v>
      </c>
      <c r="B33" s="114" t="s">
        <v>1036</v>
      </c>
      <c r="C33" s="119" t="s">
        <v>941</v>
      </c>
      <c r="D33" s="119" t="s">
        <v>941</v>
      </c>
      <c r="E33" s="114" t="s">
        <v>172</v>
      </c>
      <c r="F33" s="117"/>
    </row>
    <row r="34" spans="1:6" ht="15.75" thickBot="1">
      <c r="A34" s="114" t="s">
        <v>941</v>
      </c>
      <c r="B34" s="114" t="s">
        <v>1037</v>
      </c>
      <c r="C34" s="119" t="s">
        <v>943</v>
      </c>
      <c r="D34" s="119" t="s">
        <v>943</v>
      </c>
      <c r="E34" s="114" t="s">
        <v>172</v>
      </c>
      <c r="F34" s="117"/>
    </row>
    <row r="35" spans="1:6" ht="15.75" thickBot="1">
      <c r="A35" s="114" t="s">
        <v>941</v>
      </c>
      <c r="B35" s="114" t="s">
        <v>1038</v>
      </c>
      <c r="C35" s="119" t="s">
        <v>943</v>
      </c>
      <c r="D35" s="119" t="s">
        <v>943</v>
      </c>
      <c r="E35" s="114" t="s">
        <v>172</v>
      </c>
      <c r="F35" s="117"/>
    </row>
    <row r="36" spans="1:6" ht="15.75" thickBot="1">
      <c r="A36" s="114" t="s">
        <v>941</v>
      </c>
      <c r="B36" s="119" t="s">
        <v>1039</v>
      </c>
      <c r="C36" s="114" t="s">
        <v>971</v>
      </c>
      <c r="D36" s="114" t="s">
        <v>971</v>
      </c>
      <c r="E36" s="114" t="s">
        <v>172</v>
      </c>
      <c r="F36" s="117"/>
    </row>
    <row r="37" spans="1:6" ht="15.75" thickBot="1">
      <c r="A37" s="114" t="s">
        <v>941</v>
      </c>
      <c r="B37" s="119" t="s">
        <v>1039</v>
      </c>
      <c r="C37" s="114" t="s">
        <v>972</v>
      </c>
      <c r="D37" s="114" t="s">
        <v>972</v>
      </c>
      <c r="E37" s="114" t="s">
        <v>172</v>
      </c>
      <c r="F37" s="117"/>
    </row>
    <row r="38" spans="1:6" ht="15.75" thickBot="1">
      <c r="A38" s="114" t="s">
        <v>932</v>
      </c>
      <c r="B38" s="119" t="s">
        <v>1040</v>
      </c>
      <c r="C38" s="114" t="s">
        <v>950</v>
      </c>
      <c r="D38" s="114" t="s">
        <v>950</v>
      </c>
      <c r="E38" s="114" t="s">
        <v>172</v>
      </c>
      <c r="F38" s="117"/>
    </row>
    <row r="39" spans="1:6" ht="15.75" thickBot="1">
      <c r="A39" s="114" t="s">
        <v>934</v>
      </c>
      <c r="B39" s="119" t="s">
        <v>1041</v>
      </c>
      <c r="C39" s="114" t="s">
        <v>973</v>
      </c>
      <c r="D39" s="114" t="s">
        <v>973</v>
      </c>
      <c r="E39" s="114" t="s">
        <v>172</v>
      </c>
      <c r="F39" s="117"/>
    </row>
    <row r="40" spans="1:6" ht="15.75" thickBot="1">
      <c r="A40" s="114" t="s">
        <v>937</v>
      </c>
      <c r="B40" s="114" t="s">
        <v>1042</v>
      </c>
      <c r="C40" s="119" t="s">
        <v>942</v>
      </c>
      <c r="D40" s="119" t="s">
        <v>942</v>
      </c>
      <c r="E40" s="114" t="s">
        <v>172</v>
      </c>
      <c r="F40" s="117"/>
    </row>
    <row r="41" spans="1:6" ht="15.75" thickBot="1">
      <c r="A41" s="114" t="s">
        <v>935</v>
      </c>
      <c r="B41" s="119" t="s">
        <v>1029</v>
      </c>
      <c r="C41" s="114" t="s">
        <v>950</v>
      </c>
      <c r="D41" s="114" t="s">
        <v>950</v>
      </c>
      <c r="E41" s="114" t="s">
        <v>172</v>
      </c>
      <c r="F41" s="117"/>
    </row>
    <row r="42" spans="1:6" ht="15.75" thickBot="1">
      <c r="A42" s="114" t="s">
        <v>928</v>
      </c>
      <c r="B42" s="119" t="s">
        <v>1043</v>
      </c>
      <c r="C42" s="114" t="s">
        <v>974</v>
      </c>
      <c r="D42" s="114" t="s">
        <v>974</v>
      </c>
      <c r="E42" s="114" t="s">
        <v>172</v>
      </c>
      <c r="F42" s="117"/>
    </row>
    <row r="43" spans="1:6" ht="15.75" thickBot="1">
      <c r="A43" s="114" t="s">
        <v>928</v>
      </c>
      <c r="B43" s="119" t="s">
        <v>1043</v>
      </c>
      <c r="C43" s="114" t="s">
        <v>975</v>
      </c>
      <c r="D43" s="114" t="s">
        <v>975</v>
      </c>
      <c r="E43" s="114" t="s">
        <v>172</v>
      </c>
      <c r="F43" s="117"/>
    </row>
    <row r="44" spans="1:6" ht="15.75" thickBot="1">
      <c r="A44" s="114" t="s">
        <v>928</v>
      </c>
      <c r="B44" s="119" t="s">
        <v>1043</v>
      </c>
      <c r="C44" s="114" t="s">
        <v>976</v>
      </c>
      <c r="D44" s="114" t="s">
        <v>976</v>
      </c>
      <c r="E44" s="114" t="s">
        <v>172</v>
      </c>
      <c r="F44" s="117"/>
    </row>
    <row r="45" spans="1:6" ht="15.75" thickBot="1">
      <c r="A45" s="114" t="s">
        <v>928</v>
      </c>
      <c r="B45" s="119" t="s">
        <v>1044</v>
      </c>
      <c r="C45" s="114" t="s">
        <v>977</v>
      </c>
      <c r="D45" s="114" t="s">
        <v>977</v>
      </c>
      <c r="E45" s="114" t="s">
        <v>172</v>
      </c>
      <c r="F45" s="117"/>
    </row>
    <row r="46" spans="1:6" ht="15.75" thickBot="1">
      <c r="A46" s="114" t="s">
        <v>928</v>
      </c>
      <c r="B46" s="119" t="s">
        <v>1045</v>
      </c>
      <c r="C46" s="114" t="s">
        <v>978</v>
      </c>
      <c r="D46" s="114" t="s">
        <v>978</v>
      </c>
      <c r="E46" s="114" t="s">
        <v>172</v>
      </c>
      <c r="F46" s="117"/>
    </row>
    <row r="47" spans="1:6" ht="15.75" thickBot="1">
      <c r="A47" s="114" t="s">
        <v>928</v>
      </c>
      <c r="B47" s="119" t="s">
        <v>1046</v>
      </c>
      <c r="C47" s="114" t="s">
        <v>979</v>
      </c>
      <c r="D47" s="114" t="s">
        <v>979</v>
      </c>
      <c r="E47" s="114" t="s">
        <v>172</v>
      </c>
      <c r="F47" s="117"/>
    </row>
    <row r="48" spans="1:6" ht="15.75" thickBot="1">
      <c r="A48" s="114" t="s">
        <v>928</v>
      </c>
      <c r="B48" s="119" t="s">
        <v>1047</v>
      </c>
      <c r="C48" s="114" t="s">
        <v>980</v>
      </c>
      <c r="D48" s="114" t="s">
        <v>980</v>
      </c>
      <c r="E48" s="114" t="s">
        <v>172</v>
      </c>
      <c r="F48" s="117"/>
    </row>
    <row r="49" spans="1:6" ht="15.75" thickBot="1">
      <c r="A49" s="114" t="s">
        <v>928</v>
      </c>
      <c r="B49" s="119" t="s">
        <v>1048</v>
      </c>
      <c r="C49" s="114" t="s">
        <v>981</v>
      </c>
      <c r="D49" s="114" t="s">
        <v>981</v>
      </c>
      <c r="E49" s="114" t="s">
        <v>172</v>
      </c>
      <c r="F49" s="117"/>
    </row>
    <row r="50" spans="1:6" ht="15.75" thickBot="1">
      <c r="A50" s="114" t="s">
        <v>928</v>
      </c>
      <c r="B50" s="119" t="s">
        <v>1048</v>
      </c>
      <c r="C50" s="114" t="s">
        <v>977</v>
      </c>
      <c r="D50" s="114" t="s">
        <v>977</v>
      </c>
      <c r="E50" s="114" t="s">
        <v>172</v>
      </c>
      <c r="F50" s="117"/>
    </row>
    <row r="51" spans="1:6" ht="15.75" thickBot="1">
      <c r="A51" s="114" t="s">
        <v>928</v>
      </c>
      <c r="B51" s="119" t="s">
        <v>1048</v>
      </c>
      <c r="C51" s="114" t="s">
        <v>982</v>
      </c>
      <c r="D51" s="114" t="s">
        <v>982</v>
      </c>
      <c r="E51" s="114" t="s">
        <v>172</v>
      </c>
      <c r="F51" s="117"/>
    </row>
    <row r="52" spans="1:6" ht="15.75" thickBot="1">
      <c r="A52" s="114" t="s">
        <v>928</v>
      </c>
      <c r="B52" s="119" t="s">
        <v>1048</v>
      </c>
      <c r="C52" s="114" t="s">
        <v>983</v>
      </c>
      <c r="D52" s="114" t="s">
        <v>983</v>
      </c>
      <c r="E52" s="114" t="s">
        <v>172</v>
      </c>
      <c r="F52" s="117"/>
    </row>
    <row r="53" spans="1:6" ht="15.75" thickBot="1">
      <c r="A53" s="114" t="s">
        <v>928</v>
      </c>
      <c r="B53" s="119" t="s">
        <v>1050</v>
      </c>
      <c r="C53" s="114" t="s">
        <v>1049</v>
      </c>
      <c r="D53" s="114" t="s">
        <v>1049</v>
      </c>
      <c r="E53" s="114" t="s">
        <v>172</v>
      </c>
      <c r="F53" s="117"/>
    </row>
    <row r="54" spans="1:6" ht="15.75" thickBot="1">
      <c r="A54" s="114" t="s">
        <v>928</v>
      </c>
      <c r="B54" s="119" t="s">
        <v>1051</v>
      </c>
      <c r="C54" s="114" t="s">
        <v>984</v>
      </c>
      <c r="D54" s="114" t="s">
        <v>984</v>
      </c>
      <c r="E54" s="114" t="s">
        <v>172</v>
      </c>
      <c r="F54" s="117"/>
    </row>
    <row r="55" spans="1:6" ht="15.75" thickBot="1">
      <c r="A55" s="114" t="s">
        <v>928</v>
      </c>
      <c r="B55" s="119" t="s">
        <v>1052</v>
      </c>
      <c r="C55" s="114" t="s">
        <v>985</v>
      </c>
      <c r="D55" s="114" t="s">
        <v>985</v>
      </c>
      <c r="E55" s="114" t="s">
        <v>172</v>
      </c>
      <c r="F55" s="117"/>
    </row>
    <row r="56" spans="1:6" ht="15.75" thickBot="1">
      <c r="A56" s="114" t="s">
        <v>928</v>
      </c>
      <c r="B56" s="119" t="s">
        <v>1052</v>
      </c>
      <c r="C56" s="114" t="s">
        <v>985</v>
      </c>
      <c r="D56" s="114" t="s">
        <v>985</v>
      </c>
      <c r="E56" s="114" t="s">
        <v>172</v>
      </c>
      <c r="F56" s="117"/>
    </row>
    <row r="57" spans="1:6" ht="15.75" thickBot="1">
      <c r="A57" s="114" t="s">
        <v>928</v>
      </c>
      <c r="B57" s="119" t="s">
        <v>1052</v>
      </c>
      <c r="C57" s="114" t="s">
        <v>986</v>
      </c>
      <c r="D57" s="114" t="s">
        <v>986</v>
      </c>
      <c r="E57" s="114" t="s">
        <v>172</v>
      </c>
      <c r="F57" s="117"/>
    </row>
    <row r="58" spans="1:6" ht="15.75" thickBot="1">
      <c r="A58" s="114" t="s">
        <v>928</v>
      </c>
      <c r="B58" s="119" t="s">
        <v>1053</v>
      </c>
      <c r="C58" s="114" t="s">
        <v>987</v>
      </c>
      <c r="D58" s="114" t="s">
        <v>987</v>
      </c>
      <c r="E58" s="114" t="s">
        <v>172</v>
      </c>
      <c r="F58" s="117"/>
    </row>
    <row r="59" spans="1:6" ht="15.75" thickBot="1">
      <c r="A59" s="114" t="s">
        <v>928</v>
      </c>
      <c r="B59" s="119" t="s">
        <v>1054</v>
      </c>
      <c r="C59" s="114" t="s">
        <v>988</v>
      </c>
      <c r="D59" s="114" t="s">
        <v>988</v>
      </c>
      <c r="E59" s="114" t="s">
        <v>172</v>
      </c>
      <c r="F59" s="117"/>
    </row>
    <row r="60" spans="1:6" ht="15.75" thickBot="1">
      <c r="A60" s="114" t="s">
        <v>928</v>
      </c>
      <c r="B60" s="119" t="s">
        <v>1055</v>
      </c>
      <c r="C60" s="114" t="s">
        <v>989</v>
      </c>
      <c r="D60" s="114" t="s">
        <v>989</v>
      </c>
      <c r="E60" s="114" t="s">
        <v>172</v>
      </c>
      <c r="F60" s="117"/>
    </row>
    <row r="61" spans="1:6" ht="15.75" thickBot="1">
      <c r="A61" s="114" t="s">
        <v>928</v>
      </c>
      <c r="B61" s="119" t="s">
        <v>1056</v>
      </c>
      <c r="C61" s="114" t="s">
        <v>990</v>
      </c>
      <c r="D61" s="114" t="s">
        <v>990</v>
      </c>
      <c r="E61" s="114" t="s">
        <v>172</v>
      </c>
      <c r="F61" s="117"/>
    </row>
    <row r="62" spans="1:6" ht="15.75" thickBot="1">
      <c r="A62" s="114" t="s">
        <v>928</v>
      </c>
      <c r="B62" s="119" t="s">
        <v>1057</v>
      </c>
      <c r="C62" s="114" t="s">
        <v>991</v>
      </c>
      <c r="D62" s="114" t="s">
        <v>991</v>
      </c>
      <c r="E62" s="114" t="s">
        <v>172</v>
      </c>
      <c r="F62" s="117"/>
    </row>
    <row r="63" spans="1:6" ht="15.75" thickBot="1">
      <c r="A63" s="114" t="s">
        <v>928</v>
      </c>
      <c r="B63" s="119" t="s">
        <v>1020</v>
      </c>
      <c r="C63" s="114" t="s">
        <v>992</v>
      </c>
      <c r="D63" s="114" t="s">
        <v>992</v>
      </c>
      <c r="E63" s="114" t="s">
        <v>172</v>
      </c>
      <c r="F63" s="117"/>
    </row>
    <row r="64" spans="1:6" ht="15.75" thickBot="1">
      <c r="A64" s="114" t="s">
        <v>928</v>
      </c>
      <c r="B64" s="119" t="s">
        <v>1020</v>
      </c>
      <c r="C64" s="114" t="s">
        <v>993</v>
      </c>
      <c r="D64" s="114" t="s">
        <v>993</v>
      </c>
      <c r="E64" s="114" t="s">
        <v>172</v>
      </c>
      <c r="F64" s="117"/>
    </row>
    <row r="65" spans="1:6" ht="15.75" thickBot="1">
      <c r="A65" s="114" t="s">
        <v>928</v>
      </c>
      <c r="B65" s="119" t="s">
        <v>1020</v>
      </c>
      <c r="C65" s="114" t="s">
        <v>990</v>
      </c>
      <c r="D65" s="114" t="s">
        <v>990</v>
      </c>
      <c r="E65" s="114" t="s">
        <v>172</v>
      </c>
      <c r="F65" s="117"/>
    </row>
    <row r="66" spans="1:6" ht="15.75" thickBot="1">
      <c r="A66" s="114" t="s">
        <v>928</v>
      </c>
      <c r="B66" s="119" t="s">
        <v>1020</v>
      </c>
      <c r="C66" s="114" t="s">
        <v>994</v>
      </c>
      <c r="D66" s="114" t="s">
        <v>994</v>
      </c>
      <c r="E66" s="114" t="s">
        <v>172</v>
      </c>
      <c r="F66" s="117"/>
    </row>
    <row r="67" spans="1:6" ht="15.75" thickBot="1">
      <c r="A67" s="114" t="s">
        <v>928</v>
      </c>
      <c r="B67" s="119" t="s">
        <v>1058</v>
      </c>
      <c r="C67" s="114" t="s">
        <v>995</v>
      </c>
      <c r="D67" s="114" t="s">
        <v>995</v>
      </c>
      <c r="E67" s="114" t="s">
        <v>172</v>
      </c>
      <c r="F67" s="117"/>
    </row>
    <row r="68" spans="1:6" ht="15.75" thickBot="1">
      <c r="A68" s="114" t="s">
        <v>928</v>
      </c>
      <c r="B68" s="119" t="s">
        <v>1058</v>
      </c>
      <c r="C68" s="114" t="s">
        <v>996</v>
      </c>
      <c r="D68" s="114" t="s">
        <v>996</v>
      </c>
      <c r="E68" s="114" t="s">
        <v>172</v>
      </c>
      <c r="F68" s="117"/>
    </row>
    <row r="69" spans="1:6" ht="15.75" thickBot="1">
      <c r="A69" s="114" t="s">
        <v>928</v>
      </c>
      <c r="B69" s="119" t="s">
        <v>1059</v>
      </c>
      <c r="C69" s="114" t="s">
        <v>997</v>
      </c>
      <c r="D69" s="114" t="s">
        <v>997</v>
      </c>
      <c r="E69" s="114" t="s">
        <v>172</v>
      </c>
      <c r="F69" s="117"/>
    </row>
    <row r="70" spans="1:6" ht="15.75" thickBot="1">
      <c r="A70" s="114" t="s">
        <v>928</v>
      </c>
      <c r="B70" s="119" t="s">
        <v>1060</v>
      </c>
      <c r="C70" s="114" t="s">
        <v>998</v>
      </c>
      <c r="D70" s="114" t="s">
        <v>998</v>
      </c>
      <c r="E70" s="114" t="s">
        <v>172</v>
      </c>
      <c r="F70" s="117"/>
    </row>
    <row r="71" spans="1:6" ht="15.75" thickBot="1">
      <c r="A71" s="114" t="s">
        <v>928</v>
      </c>
      <c r="B71" s="119" t="s">
        <v>1061</v>
      </c>
      <c r="C71" s="114" t="s">
        <v>999</v>
      </c>
      <c r="D71" s="114" t="s">
        <v>999</v>
      </c>
      <c r="E71" s="114" t="s">
        <v>172</v>
      </c>
      <c r="F71" s="117"/>
    </row>
    <row r="72" spans="1:6" ht="15.75" thickBot="1">
      <c r="A72" s="114" t="s">
        <v>928</v>
      </c>
      <c r="B72" s="119" t="s">
        <v>1062</v>
      </c>
      <c r="C72" s="114" t="s">
        <v>1000</v>
      </c>
      <c r="D72" s="114" t="s">
        <v>1000</v>
      </c>
      <c r="E72" s="114" t="s">
        <v>172</v>
      </c>
      <c r="F72" s="117"/>
    </row>
    <row r="73" spans="1:6" ht="15.75" thickBot="1">
      <c r="A73" s="114" t="s">
        <v>930</v>
      </c>
      <c r="B73" s="119"/>
      <c r="C73" s="114" t="s">
        <v>1001</v>
      </c>
      <c r="D73" s="114" t="s">
        <v>1001</v>
      </c>
      <c r="E73" s="114" t="s">
        <v>172</v>
      </c>
      <c r="F73" s="117"/>
    </row>
    <row r="74" spans="1:6" ht="15.75" thickBot="1">
      <c r="A74" s="114" t="s">
        <v>946</v>
      </c>
      <c r="B74" s="119" t="s">
        <v>1063</v>
      </c>
      <c r="C74" s="114" t="s">
        <v>1068</v>
      </c>
      <c r="D74" s="114" t="s">
        <v>1068</v>
      </c>
      <c r="E74" s="114" t="s">
        <v>172</v>
      </c>
      <c r="F74" s="117"/>
    </row>
    <row r="75" spans="1:6" ht="15.75" thickBot="1">
      <c r="A75" s="114" t="s">
        <v>946</v>
      </c>
      <c r="B75" s="119" t="s">
        <v>1064</v>
      </c>
      <c r="C75" s="114" t="s">
        <v>1069</v>
      </c>
      <c r="D75" s="114" t="s">
        <v>1069</v>
      </c>
      <c r="E75" s="114" t="s">
        <v>172</v>
      </c>
      <c r="F75" s="117"/>
    </row>
    <row r="76" spans="1:6" ht="15.75" thickBot="1">
      <c r="A76" s="114" t="s">
        <v>946</v>
      </c>
      <c r="B76" s="119" t="s">
        <v>1064</v>
      </c>
      <c r="C76" s="114" t="s">
        <v>1070</v>
      </c>
      <c r="D76" s="114" t="s">
        <v>1070</v>
      </c>
      <c r="E76" s="114" t="s">
        <v>172</v>
      </c>
      <c r="F76" s="117"/>
    </row>
    <row r="77" spans="1:6" ht="15.75" thickBot="1">
      <c r="A77" s="114" t="s">
        <v>946</v>
      </c>
      <c r="B77" s="119" t="s">
        <v>1065</v>
      </c>
      <c r="C77" s="114" t="s">
        <v>1071</v>
      </c>
      <c r="D77" s="114" t="s">
        <v>1071</v>
      </c>
      <c r="E77" s="114" t="s">
        <v>172</v>
      </c>
      <c r="F77" s="117"/>
    </row>
    <row r="78" spans="1:6" ht="15.75" thickBot="1">
      <c r="A78" s="114" t="s">
        <v>946</v>
      </c>
      <c r="B78" s="119" t="s">
        <v>947</v>
      </c>
      <c r="C78" s="114" t="s">
        <v>1002</v>
      </c>
      <c r="D78" s="114" t="s">
        <v>1002</v>
      </c>
      <c r="E78" s="114" t="s">
        <v>172</v>
      </c>
      <c r="F78" s="117"/>
    </row>
    <row r="79" spans="1:6" ht="15.75" thickBot="1">
      <c r="A79" s="114" t="s">
        <v>946</v>
      </c>
      <c r="B79" s="119" t="s">
        <v>1066</v>
      </c>
      <c r="C79" s="114" t="s">
        <v>1072</v>
      </c>
      <c r="D79" s="114" t="s">
        <v>1072</v>
      </c>
      <c r="E79" s="114" t="s">
        <v>172</v>
      </c>
      <c r="F79" s="117"/>
    </row>
    <row r="80" spans="1:6" ht="15.75" thickBot="1">
      <c r="A80" s="114" t="s">
        <v>946</v>
      </c>
      <c r="B80" s="119" t="s">
        <v>1067</v>
      </c>
      <c r="C80" s="114" t="s">
        <v>1073</v>
      </c>
      <c r="D80" s="114" t="s">
        <v>1073</v>
      </c>
      <c r="E80" s="114" t="s">
        <v>172</v>
      </c>
      <c r="F80" s="117"/>
    </row>
    <row r="81" spans="1:6" ht="15.75" thickBot="1">
      <c r="A81" s="114" t="s">
        <v>929</v>
      </c>
      <c r="B81" s="119" t="s">
        <v>1074</v>
      </c>
      <c r="C81" s="114" t="s">
        <v>1003</v>
      </c>
      <c r="D81" s="114" t="s">
        <v>1003</v>
      </c>
      <c r="E81" s="114" t="s">
        <v>172</v>
      </c>
      <c r="F81" s="117"/>
    </row>
    <row r="82" spans="1:6" ht="15.75" thickBot="1">
      <c r="A82" s="114" t="s">
        <v>929</v>
      </c>
      <c r="B82" s="119" t="s">
        <v>1075</v>
      </c>
      <c r="C82" s="114" t="s">
        <v>1004</v>
      </c>
      <c r="D82" s="114" t="s">
        <v>1004</v>
      </c>
      <c r="E82" s="114" t="s">
        <v>172</v>
      </c>
      <c r="F82" s="117"/>
    </row>
    <row r="83" spans="1:6" ht="15.75" thickBot="1">
      <c r="A83" s="114" t="s">
        <v>929</v>
      </c>
      <c r="B83" s="119" t="s">
        <v>1076</v>
      </c>
      <c r="C83" s="114" t="s">
        <v>1005</v>
      </c>
      <c r="D83" s="114" t="s">
        <v>1005</v>
      </c>
      <c r="E83" s="114" t="s">
        <v>172</v>
      </c>
      <c r="F83" s="117"/>
    </row>
    <row r="84" spans="1:6" ht="15.75" thickBot="1">
      <c r="A84" s="114" t="s">
        <v>929</v>
      </c>
      <c r="B84" s="119" t="s">
        <v>1077</v>
      </c>
      <c r="C84" s="114" t="s">
        <v>1006</v>
      </c>
      <c r="D84" s="114" t="s">
        <v>1006</v>
      </c>
      <c r="E84" s="114" t="s">
        <v>172</v>
      </c>
      <c r="F84" s="117"/>
    </row>
    <row r="85" spans="1:6" ht="15.75" thickBot="1">
      <c r="A85" s="114" t="s">
        <v>929</v>
      </c>
      <c r="B85" s="119" t="s">
        <v>1076</v>
      </c>
      <c r="C85" s="114" t="s">
        <v>977</v>
      </c>
      <c r="D85" s="114" t="s">
        <v>977</v>
      </c>
      <c r="E85" s="114" t="s">
        <v>172</v>
      </c>
      <c r="F85" s="117"/>
    </row>
    <row r="86" spans="1:6" ht="15.75" thickBot="1">
      <c r="A86" s="114" t="s">
        <v>929</v>
      </c>
      <c r="B86" s="119" t="s">
        <v>1077</v>
      </c>
      <c r="C86" s="114" t="s">
        <v>1007</v>
      </c>
      <c r="D86" s="114" t="s">
        <v>1007</v>
      </c>
      <c r="E86" s="114" t="s">
        <v>172</v>
      </c>
      <c r="F86" s="117"/>
    </row>
    <row r="87" spans="1:6" ht="15.75" thickBot="1">
      <c r="A87" s="114" t="s">
        <v>929</v>
      </c>
      <c r="B87" s="119" t="s">
        <v>1078</v>
      </c>
      <c r="C87" s="114" t="s">
        <v>1008</v>
      </c>
      <c r="D87" s="114" t="s">
        <v>1008</v>
      </c>
      <c r="E87" s="114" t="s">
        <v>172</v>
      </c>
      <c r="F87" s="117"/>
    </row>
    <row r="88" spans="1:6" ht="15.75" thickBot="1">
      <c r="A88" s="114" t="s">
        <v>929</v>
      </c>
      <c r="B88" s="119" t="s">
        <v>1079</v>
      </c>
      <c r="C88" s="114" t="s">
        <v>1009</v>
      </c>
      <c r="D88" s="114" t="s">
        <v>1009</v>
      </c>
      <c r="E88" s="114" t="s">
        <v>172</v>
      </c>
      <c r="F88" s="117"/>
    </row>
    <row r="89" spans="1:6" ht="15.75" thickBot="1">
      <c r="A89" s="114" t="s">
        <v>929</v>
      </c>
      <c r="B89" s="119" t="s">
        <v>1078</v>
      </c>
      <c r="C89" s="114" t="s">
        <v>1010</v>
      </c>
      <c r="D89" s="114" t="s">
        <v>1010</v>
      </c>
      <c r="E89" s="114" t="s">
        <v>172</v>
      </c>
      <c r="F89" s="117"/>
    </row>
    <row r="90" spans="1:6" ht="15.75" thickBot="1">
      <c r="A90" s="114" t="s">
        <v>929</v>
      </c>
      <c r="B90" s="119" t="s">
        <v>1077</v>
      </c>
      <c r="C90" s="114" t="s">
        <v>1011</v>
      </c>
      <c r="D90" s="114" t="s">
        <v>1011</v>
      </c>
      <c r="E90" s="114" t="s">
        <v>172</v>
      </c>
      <c r="F90" s="117"/>
    </row>
    <row r="91" spans="1:6" ht="15.75" thickBot="1">
      <c r="A91" s="114" t="s">
        <v>929</v>
      </c>
      <c r="B91" s="119" t="s">
        <v>1080</v>
      </c>
      <c r="C91" s="114" t="s">
        <v>1012</v>
      </c>
      <c r="D91" s="114" t="s">
        <v>1012</v>
      </c>
      <c r="E91" s="114" t="s">
        <v>172</v>
      </c>
      <c r="F91" s="117"/>
    </row>
    <row r="92" spans="1:6" ht="15.75" thickBot="1">
      <c r="A92" s="114" t="s">
        <v>929</v>
      </c>
      <c r="B92" s="119" t="s">
        <v>1081</v>
      </c>
      <c r="C92" s="114" t="s">
        <v>1013</v>
      </c>
      <c r="D92" s="114" t="s">
        <v>1013</v>
      </c>
      <c r="E92" s="114" t="s">
        <v>172</v>
      </c>
      <c r="F92" s="117"/>
    </row>
    <row r="93" spans="1:6" ht="15.75" thickBot="1">
      <c r="A93" s="114" t="s">
        <v>929</v>
      </c>
      <c r="B93" s="119" t="s">
        <v>1081</v>
      </c>
      <c r="C93" s="114" t="s">
        <v>1014</v>
      </c>
      <c r="D93" s="114" t="s">
        <v>1014</v>
      </c>
      <c r="E93" s="114" t="s">
        <v>172</v>
      </c>
      <c r="F93" s="117"/>
    </row>
    <row r="94" spans="1:6" ht="15.75" thickBot="1">
      <c r="A94" s="114" t="s">
        <v>931</v>
      </c>
      <c r="B94" s="119" t="s">
        <v>1082</v>
      </c>
      <c r="C94" s="114" t="s">
        <v>1015</v>
      </c>
      <c r="D94" s="114" t="s">
        <v>1015</v>
      </c>
      <c r="E94" s="114" t="s">
        <v>172</v>
      </c>
      <c r="F94" s="117"/>
    </row>
    <row r="95" spans="1:6" ht="15.75" thickBot="1">
      <c r="A95" s="114" t="s">
        <v>931</v>
      </c>
      <c r="B95" s="119" t="s">
        <v>1082</v>
      </c>
      <c r="C95" s="114" t="s">
        <v>1016</v>
      </c>
      <c r="D95" s="114" t="s">
        <v>1016</v>
      </c>
      <c r="E95" s="114" t="s">
        <v>172</v>
      </c>
      <c r="F95" s="117"/>
    </row>
    <row r="96" spans="1:6" ht="15.75" thickBot="1">
      <c r="A96" s="114" t="s">
        <v>931</v>
      </c>
      <c r="B96" s="119" t="s">
        <v>1082</v>
      </c>
      <c r="C96" s="114" t="s">
        <v>1017</v>
      </c>
      <c r="D96" s="114" t="s">
        <v>1017</v>
      </c>
      <c r="E96" s="114" t="s">
        <v>172</v>
      </c>
      <c r="F96" s="117"/>
    </row>
    <row r="97" spans="1:6" ht="15.75" thickBot="1">
      <c r="A97" s="114" t="s">
        <v>931</v>
      </c>
      <c r="B97" s="119" t="s">
        <v>1083</v>
      </c>
      <c r="C97" s="114" t="s">
        <v>999</v>
      </c>
      <c r="D97" s="114" t="s">
        <v>999</v>
      </c>
      <c r="E97" s="114" t="s">
        <v>172</v>
      </c>
      <c r="F97" s="117"/>
    </row>
    <row r="98" spans="1:6" ht="15.75" thickBot="1">
      <c r="A98" s="114" t="s">
        <v>930</v>
      </c>
      <c r="B98" s="119" t="s">
        <v>1086</v>
      </c>
      <c r="C98" s="114" t="s">
        <v>1084</v>
      </c>
      <c r="D98" s="114" t="s">
        <v>1084</v>
      </c>
      <c r="E98" s="114" t="s">
        <v>172</v>
      </c>
      <c r="F98" s="117"/>
    </row>
    <row r="99" spans="1:6" s="121" customFormat="1" ht="15.75" thickBot="1">
      <c r="A99" s="114" t="s">
        <v>930</v>
      </c>
      <c r="B99" s="114" t="s">
        <v>1028</v>
      </c>
      <c r="C99" s="114" t="s">
        <v>1085</v>
      </c>
      <c r="D99" s="114" t="s">
        <v>1085</v>
      </c>
      <c r="E99" s="114" t="s">
        <v>172</v>
      </c>
      <c r="F99" s="120"/>
    </row>
    <row r="100" spans="1:6" ht="15.75" thickBot="1">
      <c r="A100" s="114" t="s">
        <v>928</v>
      </c>
      <c r="B100" s="119" t="s">
        <v>1123</v>
      </c>
      <c r="C100" s="114" t="s">
        <v>1087</v>
      </c>
      <c r="D100" s="114" t="s">
        <v>1087</v>
      </c>
      <c r="E100" s="114" t="s">
        <v>172</v>
      </c>
      <c r="F100" s="117"/>
    </row>
    <row r="101" spans="1:6" ht="15.75" thickBot="1">
      <c r="A101" s="114" t="s">
        <v>928</v>
      </c>
      <c r="B101" s="119" t="s">
        <v>1123</v>
      </c>
      <c r="C101" s="114" t="s">
        <v>1088</v>
      </c>
      <c r="D101" s="114" t="s">
        <v>1088</v>
      </c>
      <c r="E101" s="114" t="s">
        <v>172</v>
      </c>
      <c r="F101" s="117"/>
    </row>
    <row r="102" spans="1:6" ht="15.75" thickBot="1">
      <c r="A102" s="114" t="s">
        <v>928</v>
      </c>
      <c r="B102" s="119" t="s">
        <v>1124</v>
      </c>
      <c r="C102" s="114" t="s">
        <v>1089</v>
      </c>
      <c r="D102" s="114" t="s">
        <v>1089</v>
      </c>
      <c r="E102" s="114" t="s">
        <v>172</v>
      </c>
      <c r="F102" s="117"/>
    </row>
    <row r="103" spans="1:6" ht="15.75" thickBot="1">
      <c r="A103" s="114" t="s">
        <v>928</v>
      </c>
      <c r="B103" s="119" t="s">
        <v>1124</v>
      </c>
      <c r="C103" s="114" t="s">
        <v>1090</v>
      </c>
      <c r="D103" s="114" t="s">
        <v>1090</v>
      </c>
      <c r="E103" s="114" t="s">
        <v>172</v>
      </c>
      <c r="F103" s="117"/>
    </row>
    <row r="104" spans="1:6" ht="15.75" thickBot="1">
      <c r="A104" s="114" t="s">
        <v>928</v>
      </c>
      <c r="B104" s="119" t="s">
        <v>1124</v>
      </c>
      <c r="C104" s="114" t="s">
        <v>1091</v>
      </c>
      <c r="D104" s="114" t="s">
        <v>1091</v>
      </c>
      <c r="E104" s="114" t="s">
        <v>172</v>
      </c>
      <c r="F104" s="117"/>
    </row>
    <row r="105" spans="1:6" ht="15.75" thickBot="1">
      <c r="A105" s="114" t="s">
        <v>928</v>
      </c>
      <c r="B105" s="119" t="s">
        <v>1124</v>
      </c>
      <c r="C105" s="114" t="s">
        <v>1092</v>
      </c>
      <c r="D105" s="114" t="s">
        <v>1092</v>
      </c>
      <c r="E105" s="114" t="s">
        <v>172</v>
      </c>
      <c r="F105" s="117"/>
    </row>
    <row r="106" spans="1:6" ht="15.75" thickBot="1">
      <c r="A106" s="114" t="s">
        <v>928</v>
      </c>
      <c r="B106" s="119" t="s">
        <v>1124</v>
      </c>
      <c r="C106" s="114" t="s">
        <v>1093</v>
      </c>
      <c r="D106" s="114" t="s">
        <v>1093</v>
      </c>
      <c r="E106" s="114" t="s">
        <v>172</v>
      </c>
      <c r="F106" s="117"/>
    </row>
    <row r="107" spans="1:6" ht="15.75" thickBot="1">
      <c r="A107" s="114" t="s">
        <v>928</v>
      </c>
      <c r="B107" s="119" t="s">
        <v>939</v>
      </c>
      <c r="C107" s="114" t="s">
        <v>1094</v>
      </c>
      <c r="D107" s="114" t="s">
        <v>1094</v>
      </c>
      <c r="E107" s="114" t="s">
        <v>172</v>
      </c>
      <c r="F107" s="118"/>
    </row>
    <row r="108" spans="1:6" ht="15.75" thickBot="1">
      <c r="A108" s="114" t="s">
        <v>928</v>
      </c>
      <c r="B108" s="119" t="s">
        <v>1046</v>
      </c>
      <c r="C108" s="114" t="s">
        <v>1095</v>
      </c>
      <c r="D108" s="114" t="s">
        <v>1095</v>
      </c>
      <c r="E108" s="114" t="s">
        <v>172</v>
      </c>
      <c r="F108" s="117"/>
    </row>
    <row r="109" spans="1:6" ht="15.75" thickBot="1">
      <c r="A109" s="114" t="s">
        <v>928</v>
      </c>
      <c r="B109" s="119" t="s">
        <v>1046</v>
      </c>
      <c r="C109" s="114" t="s">
        <v>1096</v>
      </c>
      <c r="D109" s="114" t="s">
        <v>1096</v>
      </c>
      <c r="E109" s="114" t="s">
        <v>172</v>
      </c>
      <c r="F109" s="117"/>
    </row>
    <row r="110" spans="1:6" ht="15.75" thickBot="1">
      <c r="A110" s="114" t="s">
        <v>928</v>
      </c>
      <c r="B110" s="119" t="s">
        <v>1048</v>
      </c>
      <c r="C110" s="114" t="s">
        <v>1097</v>
      </c>
      <c r="D110" s="114" t="s">
        <v>1097</v>
      </c>
      <c r="E110" s="114" t="s">
        <v>172</v>
      </c>
      <c r="F110" s="117"/>
    </row>
    <row r="111" spans="1:6" ht="15.75" thickBot="1">
      <c r="A111" s="114" t="s">
        <v>928</v>
      </c>
      <c r="B111" s="119" t="s">
        <v>1048</v>
      </c>
      <c r="C111" s="114" t="s">
        <v>1098</v>
      </c>
      <c r="D111" s="114" t="s">
        <v>1098</v>
      </c>
      <c r="E111" s="114" t="s">
        <v>172</v>
      </c>
      <c r="F111" s="117"/>
    </row>
    <row r="112" spans="1:6" ht="15.75" thickBot="1">
      <c r="A112" s="114" t="s">
        <v>928</v>
      </c>
      <c r="B112" s="119" t="s">
        <v>1123</v>
      </c>
      <c r="C112" s="114" t="s">
        <v>1087</v>
      </c>
      <c r="D112" s="114" t="s">
        <v>1087</v>
      </c>
      <c r="E112" s="114" t="s">
        <v>172</v>
      </c>
      <c r="F112" s="117"/>
    </row>
    <row r="113" spans="1:6" ht="15.75" thickBot="1">
      <c r="A113" s="114" t="s">
        <v>928</v>
      </c>
      <c r="B113" s="119" t="s">
        <v>1125</v>
      </c>
      <c r="C113" s="114" t="s">
        <v>1088</v>
      </c>
      <c r="D113" s="114" t="s">
        <v>1088</v>
      </c>
      <c r="E113" s="114" t="s">
        <v>172</v>
      </c>
      <c r="F113" s="117"/>
    </row>
    <row r="114" spans="1:6" ht="15.75" thickBot="1">
      <c r="A114" s="114" t="s">
        <v>928</v>
      </c>
      <c r="B114" s="119" t="s">
        <v>1124</v>
      </c>
      <c r="C114" s="114" t="s">
        <v>1089</v>
      </c>
      <c r="D114" s="114" t="s">
        <v>1089</v>
      </c>
      <c r="E114" s="114" t="s">
        <v>172</v>
      </c>
      <c r="F114" s="117"/>
    </row>
    <row r="115" spans="1:6" ht="15.75" thickBot="1">
      <c r="A115" s="114" t="s">
        <v>928</v>
      </c>
      <c r="B115" s="119" t="s">
        <v>1126</v>
      </c>
      <c r="C115" s="114" t="s">
        <v>1090</v>
      </c>
      <c r="D115" s="114" t="s">
        <v>1090</v>
      </c>
      <c r="E115" s="114" t="s">
        <v>172</v>
      </c>
      <c r="F115" s="117"/>
    </row>
    <row r="116" spans="1:6" ht="15.75" thickBot="1">
      <c r="A116" s="114" t="s">
        <v>928</v>
      </c>
      <c r="B116" s="119" t="s">
        <v>1124</v>
      </c>
      <c r="C116" s="114" t="s">
        <v>1091</v>
      </c>
      <c r="D116" s="114" t="s">
        <v>1091</v>
      </c>
      <c r="E116" s="114" t="s">
        <v>172</v>
      </c>
      <c r="F116" s="117"/>
    </row>
    <row r="117" spans="1:6" ht="15.75" thickBot="1">
      <c r="A117" s="114" t="s">
        <v>928</v>
      </c>
      <c r="B117" s="119" t="s">
        <v>1124</v>
      </c>
      <c r="C117" s="114" t="s">
        <v>1092</v>
      </c>
      <c r="D117" s="114" t="s">
        <v>1092</v>
      </c>
      <c r="E117" s="114" t="s">
        <v>172</v>
      </c>
      <c r="F117" s="117"/>
    </row>
    <row r="118" spans="1:6" ht="15.75" thickBot="1">
      <c r="A118" s="114" t="s">
        <v>928</v>
      </c>
      <c r="B118" s="119" t="s">
        <v>1124</v>
      </c>
      <c r="C118" s="114" t="s">
        <v>1093</v>
      </c>
      <c r="D118" s="114" t="s">
        <v>1093</v>
      </c>
      <c r="E118" s="114" t="s">
        <v>172</v>
      </c>
      <c r="F118" s="117"/>
    </row>
    <row r="119" spans="1:6" ht="15.75" thickBot="1">
      <c r="A119" s="114" t="s">
        <v>928</v>
      </c>
      <c r="B119" s="119" t="s">
        <v>939</v>
      </c>
      <c r="C119" s="114" t="s">
        <v>1094</v>
      </c>
      <c r="D119" s="114" t="s">
        <v>1094</v>
      </c>
      <c r="E119" s="114" t="s">
        <v>172</v>
      </c>
      <c r="F119" s="118"/>
    </row>
    <row r="120" spans="1:6" ht="15.75" thickBot="1">
      <c r="A120" s="114" t="s">
        <v>928</v>
      </c>
      <c r="B120" s="119" t="s">
        <v>1020</v>
      </c>
      <c r="C120" s="114" t="s">
        <v>1099</v>
      </c>
      <c r="D120" s="114" t="s">
        <v>1099</v>
      </c>
      <c r="E120" s="114" t="s">
        <v>172</v>
      </c>
      <c r="F120" s="117"/>
    </row>
    <row r="121" spans="1:6" ht="15.75" thickBot="1">
      <c r="A121" s="114" t="s">
        <v>928</v>
      </c>
      <c r="B121" s="119" t="s">
        <v>1020</v>
      </c>
      <c r="C121" s="114" t="s">
        <v>1099</v>
      </c>
      <c r="D121" s="114" t="s">
        <v>1099</v>
      </c>
      <c r="E121" s="114" t="s">
        <v>172</v>
      </c>
      <c r="F121" s="117"/>
    </row>
    <row r="122" spans="1:6" ht="15.75" thickBot="1">
      <c r="A122" s="114" t="s">
        <v>928</v>
      </c>
      <c r="B122" s="119" t="s">
        <v>1020</v>
      </c>
      <c r="C122" s="114" t="s">
        <v>1100</v>
      </c>
      <c r="D122" s="114" t="s">
        <v>1100</v>
      </c>
      <c r="E122" s="114" t="s">
        <v>172</v>
      </c>
      <c r="F122" s="117"/>
    </row>
    <row r="123" spans="1:6" ht="15.75" thickBot="1">
      <c r="A123" s="114" t="s">
        <v>928</v>
      </c>
      <c r="B123" s="119" t="s">
        <v>1020</v>
      </c>
      <c r="C123" s="114" t="s">
        <v>1100</v>
      </c>
      <c r="D123" s="114" t="s">
        <v>1100</v>
      </c>
      <c r="E123" s="114" t="s">
        <v>172</v>
      </c>
      <c r="F123" s="117"/>
    </row>
    <row r="124" spans="1:6" ht="15.75" thickBot="1">
      <c r="A124" s="114" t="s">
        <v>929</v>
      </c>
      <c r="B124" s="119" t="s">
        <v>945</v>
      </c>
      <c r="C124" s="114" t="s">
        <v>1101</v>
      </c>
      <c r="D124" s="114" t="s">
        <v>1101</v>
      </c>
      <c r="E124" s="114" t="s">
        <v>172</v>
      </c>
      <c r="F124" s="117"/>
    </row>
    <row r="125" spans="1:6" ht="15.75" thickBot="1">
      <c r="A125" s="114" t="s">
        <v>929</v>
      </c>
      <c r="B125" s="119" t="s">
        <v>1127</v>
      </c>
      <c r="C125" s="114" t="s">
        <v>1101</v>
      </c>
      <c r="D125" s="114" t="s">
        <v>1101</v>
      </c>
      <c r="E125" s="114" t="s">
        <v>172</v>
      </c>
      <c r="F125" s="117"/>
    </row>
    <row r="126" spans="1:6" ht="15.75" thickBot="1">
      <c r="A126" s="114" t="s">
        <v>929</v>
      </c>
      <c r="B126" s="114" t="s">
        <v>1128</v>
      </c>
      <c r="C126" s="119" t="s">
        <v>940</v>
      </c>
      <c r="D126" s="119" t="s">
        <v>940</v>
      </c>
      <c r="E126" s="114" t="s">
        <v>172</v>
      </c>
      <c r="F126" s="117"/>
    </row>
    <row r="127" spans="1:6" ht="15.75" thickBot="1">
      <c r="A127" s="114" t="s">
        <v>929</v>
      </c>
      <c r="B127" s="114" t="s">
        <v>1128</v>
      </c>
      <c r="C127" s="119" t="s">
        <v>940</v>
      </c>
      <c r="D127" s="119" t="s">
        <v>940</v>
      </c>
      <c r="E127" s="114" t="s">
        <v>172</v>
      </c>
      <c r="F127" s="117"/>
    </row>
    <row r="128" spans="1:6" ht="15.75" thickBot="1">
      <c r="A128" s="114" t="s">
        <v>929</v>
      </c>
      <c r="B128" s="119" t="s">
        <v>1027</v>
      </c>
      <c r="C128" s="114" t="s">
        <v>1102</v>
      </c>
      <c r="D128" s="114" t="s">
        <v>1102</v>
      </c>
      <c r="E128" s="114" t="s">
        <v>172</v>
      </c>
      <c r="F128" s="117"/>
    </row>
    <row r="129" spans="1:6" ht="15.75" thickBot="1">
      <c r="A129" s="114" t="s">
        <v>929</v>
      </c>
      <c r="B129" s="119" t="s">
        <v>1027</v>
      </c>
      <c r="C129" s="114" t="s">
        <v>1102</v>
      </c>
      <c r="D129" s="114" t="s">
        <v>1102</v>
      </c>
      <c r="E129" s="114" t="s">
        <v>172</v>
      </c>
      <c r="F129" s="117"/>
    </row>
    <row r="130" spans="1:6" ht="15.75" thickBot="1">
      <c r="A130" s="114" t="s">
        <v>929</v>
      </c>
      <c r="B130" s="119" t="s">
        <v>1027</v>
      </c>
      <c r="C130" s="114" t="s">
        <v>1103</v>
      </c>
      <c r="D130" s="114" t="s">
        <v>1103</v>
      </c>
      <c r="E130" s="114" t="s">
        <v>172</v>
      </c>
      <c r="F130" s="117"/>
    </row>
    <row r="131" spans="1:6" ht="15.75" thickBot="1">
      <c r="A131" s="114" t="s">
        <v>929</v>
      </c>
      <c r="B131" s="119" t="s">
        <v>1027</v>
      </c>
      <c r="C131" s="114" t="s">
        <v>1103</v>
      </c>
      <c r="D131" s="114" t="s">
        <v>1103</v>
      </c>
      <c r="E131" s="114" t="s">
        <v>172</v>
      </c>
      <c r="F131" s="117"/>
    </row>
    <row r="132" spans="1:6" ht="15.75" thickBot="1">
      <c r="A132" s="114" t="s">
        <v>931</v>
      </c>
      <c r="B132" s="119" t="s">
        <v>1129</v>
      </c>
      <c r="C132" s="114" t="s">
        <v>1104</v>
      </c>
      <c r="D132" s="114" t="s">
        <v>1104</v>
      </c>
      <c r="E132" s="114" t="s">
        <v>172</v>
      </c>
      <c r="F132" s="117"/>
    </row>
    <row r="133" spans="1:6" ht="15.75" thickBot="1">
      <c r="A133" s="114" t="s">
        <v>931</v>
      </c>
      <c r="B133" s="119" t="s">
        <v>1129</v>
      </c>
      <c r="C133" s="114" t="s">
        <v>1104</v>
      </c>
      <c r="D133" s="114" t="s">
        <v>1104</v>
      </c>
      <c r="E133" s="114" t="s">
        <v>172</v>
      </c>
      <c r="F133" s="117"/>
    </row>
    <row r="134" spans="1:6" ht="15.75" thickBot="1">
      <c r="A134" s="114" t="s">
        <v>946</v>
      </c>
      <c r="B134" s="119" t="s">
        <v>1130</v>
      </c>
      <c r="C134" s="114" t="s">
        <v>1131</v>
      </c>
      <c r="D134" s="114" t="s">
        <v>1105</v>
      </c>
      <c r="E134" s="114" t="s">
        <v>172</v>
      </c>
      <c r="F134" s="117"/>
    </row>
    <row r="135" spans="1:6" ht="15.75" thickBot="1">
      <c r="A135" s="114" t="s">
        <v>946</v>
      </c>
      <c r="B135" s="119" t="s">
        <v>1130</v>
      </c>
      <c r="C135" s="114" t="s">
        <v>1132</v>
      </c>
      <c r="D135" s="114" t="s">
        <v>1106</v>
      </c>
      <c r="E135" s="114" t="s">
        <v>172</v>
      </c>
      <c r="F135" s="117"/>
    </row>
    <row r="136" spans="1:6" ht="15.75" thickBot="1">
      <c r="A136" s="114" t="s">
        <v>946</v>
      </c>
      <c r="B136" s="119" t="s">
        <v>1133</v>
      </c>
      <c r="C136" s="114" t="s">
        <v>1134</v>
      </c>
      <c r="D136" s="114" t="s">
        <v>1134</v>
      </c>
      <c r="E136" s="114" t="s">
        <v>172</v>
      </c>
      <c r="F136" s="117"/>
    </row>
    <row r="137" spans="1:6" ht="15.75" thickBot="1">
      <c r="A137" s="114" t="s">
        <v>946</v>
      </c>
      <c r="B137" s="119" t="s">
        <v>1133</v>
      </c>
      <c r="C137" s="114" t="s">
        <v>1132</v>
      </c>
      <c r="D137" s="114" t="s">
        <v>1132</v>
      </c>
      <c r="E137" s="114" t="s">
        <v>172</v>
      </c>
      <c r="F137" s="117"/>
    </row>
    <row r="138" spans="1:6" ht="15.75" thickBot="1">
      <c r="A138" s="114" t="s">
        <v>941</v>
      </c>
      <c r="B138" s="114" t="s">
        <v>1135</v>
      </c>
      <c r="C138" s="119" t="s">
        <v>945</v>
      </c>
      <c r="D138" s="119" t="s">
        <v>945</v>
      </c>
      <c r="E138" s="114" t="s">
        <v>172</v>
      </c>
      <c r="F138" s="117"/>
    </row>
    <row r="139" spans="1:6" ht="15.75" thickBot="1">
      <c r="A139" s="114" t="s">
        <v>941</v>
      </c>
      <c r="B139" s="114" t="s">
        <v>1135</v>
      </c>
      <c r="C139" s="119" t="s">
        <v>949</v>
      </c>
      <c r="D139" s="119" t="s">
        <v>949</v>
      </c>
      <c r="E139" s="114" t="s">
        <v>172</v>
      </c>
      <c r="F139" s="117"/>
    </row>
    <row r="140" spans="1:6" ht="15.75" thickBot="1">
      <c r="A140" s="114" t="s">
        <v>936</v>
      </c>
      <c r="B140" s="119" t="s">
        <v>1040</v>
      </c>
      <c r="C140" s="114" t="s">
        <v>1104</v>
      </c>
      <c r="D140" s="114" t="s">
        <v>1104</v>
      </c>
      <c r="E140" s="114" t="s">
        <v>172</v>
      </c>
      <c r="F140" s="117"/>
    </row>
    <row r="141" spans="1:6" ht="15.75" thickBot="1">
      <c r="A141" s="114" t="s">
        <v>936</v>
      </c>
      <c r="B141" s="119" t="s">
        <v>1040</v>
      </c>
      <c r="C141" s="114" t="s">
        <v>1104</v>
      </c>
      <c r="D141" s="114" t="s">
        <v>1104</v>
      </c>
      <c r="E141" s="114" t="s">
        <v>172</v>
      </c>
      <c r="F141" s="117"/>
    </row>
    <row r="142" spans="1:6" ht="15.75" thickBot="1">
      <c r="A142" s="114" t="s">
        <v>934</v>
      </c>
      <c r="B142" s="119" t="s">
        <v>1041</v>
      </c>
      <c r="C142" s="114" t="s">
        <v>1107</v>
      </c>
      <c r="D142" s="114" t="s">
        <v>1107</v>
      </c>
      <c r="E142" s="114" t="s">
        <v>172</v>
      </c>
      <c r="F142" s="117"/>
    </row>
    <row r="143" spans="1:6" ht="15.75" thickBot="1">
      <c r="A143" s="114" t="s">
        <v>928</v>
      </c>
      <c r="B143" s="119" t="s">
        <v>1124</v>
      </c>
      <c r="C143" s="114" t="s">
        <v>1108</v>
      </c>
      <c r="D143" s="114" t="s">
        <v>1108</v>
      </c>
      <c r="E143" s="114" t="s">
        <v>172</v>
      </c>
      <c r="F143" s="117"/>
    </row>
    <row r="144" spans="1:6" ht="15.75" thickBot="1">
      <c r="A144" s="114" t="s">
        <v>928</v>
      </c>
      <c r="B144" s="119" t="s">
        <v>1124</v>
      </c>
      <c r="C144" s="114" t="s">
        <v>1109</v>
      </c>
      <c r="D144" s="114" t="s">
        <v>1109</v>
      </c>
      <c r="E144" s="114" t="s">
        <v>172</v>
      </c>
      <c r="F144" s="117"/>
    </row>
    <row r="145" spans="1:6" ht="15.75" thickBot="1">
      <c r="A145" s="114" t="s">
        <v>928</v>
      </c>
      <c r="B145" s="119" t="s">
        <v>944</v>
      </c>
      <c r="C145" s="114" t="s">
        <v>1110</v>
      </c>
      <c r="D145" s="114" t="s">
        <v>1110</v>
      </c>
      <c r="E145" s="114" t="s">
        <v>172</v>
      </c>
      <c r="F145" s="117"/>
    </row>
    <row r="146" spans="1:6" ht="15.75" thickBot="1">
      <c r="A146" s="114" t="s">
        <v>928</v>
      </c>
      <c r="B146" s="119" t="s">
        <v>1052</v>
      </c>
      <c r="C146" s="114" t="s">
        <v>1111</v>
      </c>
      <c r="D146" s="114" t="s">
        <v>1111</v>
      </c>
      <c r="E146" s="114" t="s">
        <v>172</v>
      </c>
      <c r="F146" s="117"/>
    </row>
    <row r="147" spans="1:6" ht="15.75" thickBot="1">
      <c r="A147" s="114" t="s">
        <v>928</v>
      </c>
      <c r="B147" s="119" t="s">
        <v>1052</v>
      </c>
      <c r="C147" s="114" t="s">
        <v>1112</v>
      </c>
      <c r="D147" s="114" t="s">
        <v>1112</v>
      </c>
      <c r="E147" s="114" t="s">
        <v>172</v>
      </c>
      <c r="F147" s="117"/>
    </row>
    <row r="148" spans="1:6" ht="15.75" thickBot="1">
      <c r="A148" s="114" t="s">
        <v>928</v>
      </c>
      <c r="B148" s="119" t="s">
        <v>1124</v>
      </c>
      <c r="C148" s="114" t="s">
        <v>1108</v>
      </c>
      <c r="D148" s="114" t="s">
        <v>1108</v>
      </c>
      <c r="E148" s="114" t="s">
        <v>172</v>
      </c>
      <c r="F148" s="117"/>
    </row>
    <row r="149" spans="1:6" ht="15.75" thickBot="1">
      <c r="A149" s="114" t="s">
        <v>928</v>
      </c>
      <c r="B149" s="119" t="s">
        <v>1051</v>
      </c>
      <c r="C149" s="114" t="s">
        <v>1111</v>
      </c>
      <c r="D149" s="114" t="s">
        <v>1111</v>
      </c>
      <c r="E149" s="114" t="s">
        <v>172</v>
      </c>
      <c r="F149" s="117"/>
    </row>
    <row r="150" spans="1:6" ht="15.75" thickBot="1">
      <c r="A150" s="114" t="s">
        <v>928</v>
      </c>
      <c r="B150" s="119" t="s">
        <v>1136</v>
      </c>
      <c r="C150" s="114" t="s">
        <v>1113</v>
      </c>
      <c r="D150" s="114" t="s">
        <v>1113</v>
      </c>
      <c r="E150" s="114" t="s">
        <v>172</v>
      </c>
      <c r="F150" s="117"/>
    </row>
    <row r="151" spans="1:6" ht="15.75" thickBot="1">
      <c r="A151" s="114" t="s">
        <v>928</v>
      </c>
      <c r="B151" s="119" t="s">
        <v>1057</v>
      </c>
      <c r="C151" s="114" t="s">
        <v>1114</v>
      </c>
      <c r="D151" s="114" t="s">
        <v>1114</v>
      </c>
      <c r="E151" s="114" t="s">
        <v>172</v>
      </c>
      <c r="F151" s="117"/>
    </row>
    <row r="152" spans="1:6" ht="15.75" thickBot="1">
      <c r="A152" s="114" t="s">
        <v>928</v>
      </c>
      <c r="B152" s="119" t="s">
        <v>1136</v>
      </c>
      <c r="C152" s="114" t="s">
        <v>1115</v>
      </c>
      <c r="D152" s="114" t="s">
        <v>1115</v>
      </c>
      <c r="E152" s="114" t="s">
        <v>172</v>
      </c>
      <c r="F152" s="117"/>
    </row>
    <row r="153" spans="1:6" ht="15.75" thickBot="1">
      <c r="A153" s="114" t="s">
        <v>928</v>
      </c>
      <c r="B153" s="119" t="s">
        <v>1052</v>
      </c>
      <c r="C153" s="114" t="s">
        <v>1116</v>
      </c>
      <c r="D153" s="114" t="s">
        <v>1116</v>
      </c>
      <c r="E153" s="114" t="s">
        <v>172</v>
      </c>
      <c r="F153" s="117"/>
    </row>
    <row r="154" spans="1:6" ht="15.75" thickBot="1">
      <c r="A154" s="114" t="s">
        <v>928</v>
      </c>
      <c r="B154" s="119" t="s">
        <v>1052</v>
      </c>
      <c r="C154" s="114" t="s">
        <v>1116</v>
      </c>
      <c r="D154" s="114" t="s">
        <v>1116</v>
      </c>
      <c r="E154" s="114" t="s">
        <v>172</v>
      </c>
      <c r="F154" s="117"/>
    </row>
    <row r="155" spans="1:6" ht="15.75" thickBot="1">
      <c r="A155" s="114" t="s">
        <v>928</v>
      </c>
      <c r="B155" s="119" t="s">
        <v>1057</v>
      </c>
      <c r="C155" s="114" t="s">
        <v>1114</v>
      </c>
      <c r="D155" s="114" t="s">
        <v>1114</v>
      </c>
      <c r="E155" s="114" t="s">
        <v>172</v>
      </c>
      <c r="F155" s="117"/>
    </row>
    <row r="156" spans="1:6" ht="15.75" thickBot="1">
      <c r="A156" s="114" t="s">
        <v>928</v>
      </c>
      <c r="B156" s="119" t="s">
        <v>1020</v>
      </c>
      <c r="C156" s="114" t="s">
        <v>1117</v>
      </c>
      <c r="D156" s="114" t="s">
        <v>1117</v>
      </c>
      <c r="E156" s="114" t="s">
        <v>172</v>
      </c>
      <c r="F156" s="117"/>
    </row>
    <row r="157" spans="1:6" ht="15.75" thickBot="1">
      <c r="A157" s="114" t="s">
        <v>928</v>
      </c>
      <c r="B157" s="119" t="s">
        <v>1020</v>
      </c>
      <c r="C157" s="114" t="s">
        <v>1117</v>
      </c>
      <c r="D157" s="114" t="s">
        <v>1117</v>
      </c>
      <c r="E157" s="114" t="s">
        <v>172</v>
      </c>
      <c r="F157" s="117"/>
    </row>
    <row r="158" spans="1:6" ht="15.75" thickBot="1">
      <c r="A158" s="114" t="s">
        <v>928</v>
      </c>
      <c r="B158" s="119" t="s">
        <v>1020</v>
      </c>
      <c r="C158" s="114" t="s">
        <v>1117</v>
      </c>
      <c r="D158" s="114" t="s">
        <v>1117</v>
      </c>
      <c r="E158" s="114" t="s">
        <v>172</v>
      </c>
      <c r="F158" s="117"/>
    </row>
    <row r="159" spans="1:6" ht="15.75" thickBot="1">
      <c r="A159" s="114" t="s">
        <v>928</v>
      </c>
      <c r="B159" s="119" t="s">
        <v>1020</v>
      </c>
      <c r="C159" s="114" t="s">
        <v>1117</v>
      </c>
      <c r="D159" s="114" t="s">
        <v>1117</v>
      </c>
      <c r="E159" s="114" t="s">
        <v>172</v>
      </c>
      <c r="F159" s="117"/>
    </row>
    <row r="160" spans="1:6" ht="15.75" thickBot="1">
      <c r="A160" s="114" t="s">
        <v>928</v>
      </c>
      <c r="B160" s="119" t="s">
        <v>1020</v>
      </c>
      <c r="C160" s="114" t="s">
        <v>1118</v>
      </c>
      <c r="D160" s="114" t="s">
        <v>1118</v>
      </c>
      <c r="E160" s="114" t="s">
        <v>172</v>
      </c>
      <c r="F160" s="117"/>
    </row>
    <row r="161" spans="1:6" ht="15.75" thickBot="1">
      <c r="A161" s="114" t="s">
        <v>928</v>
      </c>
      <c r="B161" s="119" t="s">
        <v>1020</v>
      </c>
      <c r="C161" s="114" t="s">
        <v>1118</v>
      </c>
      <c r="D161" s="114" t="s">
        <v>1118</v>
      </c>
      <c r="E161" s="114" t="s">
        <v>172</v>
      </c>
      <c r="F161" s="117"/>
    </row>
    <row r="162" spans="1:6" ht="15.75" thickBot="1">
      <c r="A162" s="114" t="s">
        <v>928</v>
      </c>
      <c r="B162" s="119" t="s">
        <v>1020</v>
      </c>
      <c r="C162" s="114" t="s">
        <v>1119</v>
      </c>
      <c r="D162" s="114" t="s">
        <v>1119</v>
      </c>
      <c r="E162" s="114" t="s">
        <v>172</v>
      </c>
      <c r="F162" s="117"/>
    </row>
    <row r="163" spans="1:6" ht="15.75" thickBot="1">
      <c r="A163" s="114" t="s">
        <v>928</v>
      </c>
      <c r="B163" s="119" t="s">
        <v>1020</v>
      </c>
      <c r="C163" s="114" t="s">
        <v>1119</v>
      </c>
      <c r="D163" s="114" t="s">
        <v>1119</v>
      </c>
      <c r="E163" s="114" t="s">
        <v>172</v>
      </c>
      <c r="F163" s="117"/>
    </row>
    <row r="164" spans="1:6" ht="15.75" thickBot="1">
      <c r="A164" s="114" t="s">
        <v>929</v>
      </c>
      <c r="B164" s="119" t="s">
        <v>1080</v>
      </c>
      <c r="C164" s="114" t="s">
        <v>1120</v>
      </c>
      <c r="D164" s="114" t="s">
        <v>1120</v>
      </c>
      <c r="E164" s="114" t="s">
        <v>172</v>
      </c>
      <c r="F164" s="117"/>
    </row>
    <row r="165" spans="1:6" ht="15.75" thickBot="1">
      <c r="A165" s="114" t="s">
        <v>929</v>
      </c>
      <c r="B165" s="119" t="s">
        <v>1080</v>
      </c>
      <c r="C165" s="114" t="s">
        <v>1120</v>
      </c>
      <c r="D165" s="114" t="s">
        <v>1120</v>
      </c>
      <c r="E165" s="114" t="s">
        <v>172</v>
      </c>
      <c r="F165" s="117"/>
    </row>
    <row r="166" spans="1:6" ht="15.75" thickBot="1">
      <c r="A166" s="114" t="s">
        <v>929</v>
      </c>
      <c r="B166" s="119" t="s">
        <v>948</v>
      </c>
      <c r="C166" s="114" t="s">
        <v>1121</v>
      </c>
      <c r="D166" s="114" t="s">
        <v>1121</v>
      </c>
      <c r="E166" s="114" t="s">
        <v>172</v>
      </c>
      <c r="F166" s="117"/>
    </row>
    <row r="167" spans="1:6" ht="15.75" thickBot="1">
      <c r="A167" s="114" t="s">
        <v>929</v>
      </c>
      <c r="B167" s="119" t="s">
        <v>948</v>
      </c>
      <c r="C167" s="114" t="s">
        <v>1122</v>
      </c>
      <c r="D167" s="114" t="s">
        <v>1122</v>
      </c>
      <c r="E167" s="114" t="s">
        <v>172</v>
      </c>
      <c r="F167" s="117"/>
    </row>
  </sheetData>
  <mergeCells count="1">
    <mergeCell ref="A1:E1"/>
  </mergeCells>
  <pageMargins left="0.7" right="0.7" top="0.75" bottom="0.75" header="0.3" footer="0.3"/>
</worksheet>
</file>

<file path=xl/worksheets/sheet32.xml><?xml version="1.0" encoding="utf-8"?>
<worksheet xmlns="http://schemas.openxmlformats.org/spreadsheetml/2006/main" xmlns:r="http://schemas.openxmlformats.org/officeDocument/2006/relationships">
  <sheetPr>
    <tabColor theme="3" tint="0.39997558519241921"/>
  </sheetPr>
  <dimension ref="A1:F214"/>
  <sheetViews>
    <sheetView workbookViewId="0">
      <selection activeCell="C23" sqref="C23"/>
    </sheetView>
  </sheetViews>
  <sheetFormatPr baseColWidth="10" defaultRowHeight="15"/>
  <cols>
    <col min="1" max="1" width="31.28515625" customWidth="1"/>
    <col min="2" max="2" width="28.85546875" customWidth="1"/>
    <col min="3" max="3" width="11.140625" style="112" bestFit="1" customWidth="1"/>
    <col min="4" max="5" width="11.42578125" style="112"/>
  </cols>
  <sheetData>
    <row r="1" spans="1:6" ht="15.75" thickBot="1">
      <c r="A1" s="244" t="s">
        <v>1508</v>
      </c>
      <c r="B1" s="244"/>
      <c r="C1" s="244"/>
      <c r="D1" s="244"/>
      <c r="E1" s="244"/>
      <c r="F1" s="244"/>
    </row>
    <row r="2" spans="1:6" ht="15.75" thickBot="1">
      <c r="A2" s="105" t="s">
        <v>679</v>
      </c>
      <c r="B2" s="107" t="s">
        <v>680</v>
      </c>
      <c r="C2" s="106" t="s">
        <v>681</v>
      </c>
      <c r="D2" s="106" t="s">
        <v>682</v>
      </c>
      <c r="E2" s="106" t="s">
        <v>683</v>
      </c>
      <c r="F2" s="106" t="s">
        <v>684</v>
      </c>
    </row>
    <row r="3" spans="1:6" ht="15.75" thickBot="1">
      <c r="A3" s="122" t="s">
        <v>777</v>
      </c>
      <c r="B3" s="114" t="s">
        <v>769</v>
      </c>
      <c r="C3" s="123">
        <f>D3+E3</f>
        <v>60</v>
      </c>
      <c r="D3" s="123">
        <v>60</v>
      </c>
      <c r="E3" s="123"/>
      <c r="F3" s="114" t="s">
        <v>172</v>
      </c>
    </row>
    <row r="4" spans="1:6" ht="15.75" thickBot="1">
      <c r="A4" s="122" t="s">
        <v>778</v>
      </c>
      <c r="B4" s="114" t="s">
        <v>704</v>
      </c>
      <c r="C4" s="123">
        <f t="shared" ref="C4:C67" si="0">D4+E4</f>
        <v>12</v>
      </c>
      <c r="D4" s="123">
        <v>10</v>
      </c>
      <c r="E4" s="123">
        <v>2</v>
      </c>
      <c r="F4" s="114" t="s">
        <v>172</v>
      </c>
    </row>
    <row r="5" spans="1:6" ht="15.75" thickBot="1">
      <c r="A5" s="122" t="s">
        <v>779</v>
      </c>
      <c r="B5" s="114" t="s">
        <v>703</v>
      </c>
      <c r="C5" s="123">
        <f t="shared" si="0"/>
        <v>7</v>
      </c>
      <c r="D5" s="123">
        <v>3</v>
      </c>
      <c r="E5" s="123">
        <v>4</v>
      </c>
      <c r="F5" s="114" t="s">
        <v>172</v>
      </c>
    </row>
    <row r="6" spans="1:6" ht="15.75" thickBot="1">
      <c r="A6" s="122" t="s">
        <v>779</v>
      </c>
      <c r="B6" s="114" t="s">
        <v>706</v>
      </c>
      <c r="C6" s="123">
        <f t="shared" si="0"/>
        <v>3</v>
      </c>
      <c r="D6" s="123">
        <v>3</v>
      </c>
      <c r="E6" s="123"/>
      <c r="F6" s="114" t="s">
        <v>172</v>
      </c>
    </row>
    <row r="7" spans="1:6" ht="15.75" thickBot="1">
      <c r="A7" s="122" t="s">
        <v>779</v>
      </c>
      <c r="B7" s="114" t="s">
        <v>724</v>
      </c>
      <c r="C7" s="123">
        <f t="shared" si="0"/>
        <v>18</v>
      </c>
      <c r="D7" s="123">
        <v>12</v>
      </c>
      <c r="E7" s="123">
        <v>6</v>
      </c>
      <c r="F7" s="114" t="s">
        <v>172</v>
      </c>
    </row>
    <row r="8" spans="1:6" ht="23.25" thickBot="1">
      <c r="A8" s="122" t="s">
        <v>779</v>
      </c>
      <c r="B8" s="114" t="s">
        <v>738</v>
      </c>
      <c r="C8" s="123">
        <f t="shared" si="0"/>
        <v>7</v>
      </c>
      <c r="D8" s="123">
        <v>5</v>
      </c>
      <c r="E8" s="123">
        <v>2</v>
      </c>
      <c r="F8" s="114" t="s">
        <v>172</v>
      </c>
    </row>
    <row r="9" spans="1:6" ht="23.25" thickBot="1">
      <c r="A9" s="122" t="s">
        <v>779</v>
      </c>
      <c r="B9" s="114" t="s">
        <v>743</v>
      </c>
      <c r="C9" s="123">
        <f t="shared" si="0"/>
        <v>30</v>
      </c>
      <c r="D9" s="123">
        <v>20</v>
      </c>
      <c r="E9" s="123">
        <v>10</v>
      </c>
      <c r="F9" s="114" t="s">
        <v>172</v>
      </c>
    </row>
    <row r="10" spans="1:6" ht="23.25" thickBot="1">
      <c r="A10" s="122" t="s">
        <v>779</v>
      </c>
      <c r="B10" s="114" t="s">
        <v>746</v>
      </c>
      <c r="C10" s="123">
        <f t="shared" si="0"/>
        <v>28</v>
      </c>
      <c r="D10" s="123">
        <v>17</v>
      </c>
      <c r="E10" s="123">
        <v>11</v>
      </c>
      <c r="F10" s="114" t="s">
        <v>172</v>
      </c>
    </row>
    <row r="11" spans="1:6" ht="23.25" thickBot="1">
      <c r="A11" s="122" t="s">
        <v>780</v>
      </c>
      <c r="B11" s="114" t="s">
        <v>709</v>
      </c>
      <c r="C11" s="123">
        <f t="shared" si="0"/>
        <v>10</v>
      </c>
      <c r="D11" s="123">
        <v>9</v>
      </c>
      <c r="E11" s="123">
        <v>1</v>
      </c>
      <c r="F11" s="114" t="s">
        <v>172</v>
      </c>
    </row>
    <row r="12" spans="1:6" ht="15.75" thickBot="1">
      <c r="A12" s="122" t="s">
        <v>780</v>
      </c>
      <c r="B12" s="114" t="s">
        <v>716</v>
      </c>
      <c r="C12" s="123">
        <f t="shared" si="0"/>
        <v>38</v>
      </c>
      <c r="D12" s="123">
        <v>3</v>
      </c>
      <c r="E12" s="123">
        <v>35</v>
      </c>
      <c r="F12" s="114" t="s">
        <v>172</v>
      </c>
    </row>
    <row r="13" spans="1:6" ht="15.75" thickBot="1">
      <c r="A13" s="122" t="s">
        <v>780</v>
      </c>
      <c r="B13" s="114" t="s">
        <v>721</v>
      </c>
      <c r="C13" s="123">
        <f t="shared" si="0"/>
        <v>11</v>
      </c>
      <c r="D13" s="123">
        <v>2</v>
      </c>
      <c r="E13" s="123">
        <v>9</v>
      </c>
      <c r="F13" s="114" t="s">
        <v>172</v>
      </c>
    </row>
    <row r="14" spans="1:6" ht="15.75" thickBot="1">
      <c r="A14" s="122" t="s">
        <v>780</v>
      </c>
      <c r="B14" s="114" t="s">
        <v>722</v>
      </c>
      <c r="C14" s="123">
        <f t="shared" si="0"/>
        <v>15</v>
      </c>
      <c r="D14" s="123">
        <v>6</v>
      </c>
      <c r="E14" s="123">
        <v>9</v>
      </c>
      <c r="F14" s="114" t="s">
        <v>172</v>
      </c>
    </row>
    <row r="15" spans="1:6" ht="15.75" thickBot="1">
      <c r="A15" s="122" t="s">
        <v>780</v>
      </c>
      <c r="B15" s="114" t="s">
        <v>723</v>
      </c>
      <c r="C15" s="123">
        <f t="shared" si="0"/>
        <v>3</v>
      </c>
      <c r="D15" s="123">
        <v>3</v>
      </c>
      <c r="E15" s="123"/>
      <c r="F15" s="114" t="s">
        <v>172</v>
      </c>
    </row>
    <row r="16" spans="1:6" ht="23.25" thickBot="1">
      <c r="A16" s="122" t="s">
        <v>780</v>
      </c>
      <c r="B16" s="114" t="s">
        <v>726</v>
      </c>
      <c r="C16" s="123">
        <f t="shared" si="0"/>
        <v>21</v>
      </c>
      <c r="D16" s="123">
        <v>10</v>
      </c>
      <c r="E16" s="123">
        <v>11</v>
      </c>
      <c r="F16" s="114" t="s">
        <v>172</v>
      </c>
    </row>
    <row r="17" spans="1:6" ht="23.25" thickBot="1">
      <c r="A17" s="122" t="s">
        <v>780</v>
      </c>
      <c r="B17" s="114" t="s">
        <v>730</v>
      </c>
      <c r="C17" s="123">
        <f t="shared" si="0"/>
        <v>37</v>
      </c>
      <c r="D17" s="123">
        <v>19</v>
      </c>
      <c r="E17" s="123">
        <v>18</v>
      </c>
      <c r="F17" s="114" t="s">
        <v>172</v>
      </c>
    </row>
    <row r="18" spans="1:6" ht="15.75" thickBot="1">
      <c r="A18" s="122" t="s">
        <v>780</v>
      </c>
      <c r="B18" s="114" t="s">
        <v>733</v>
      </c>
      <c r="C18" s="123">
        <f t="shared" si="0"/>
        <v>8</v>
      </c>
      <c r="D18" s="123">
        <v>7</v>
      </c>
      <c r="E18" s="123">
        <v>1</v>
      </c>
      <c r="F18" s="114" t="s">
        <v>172</v>
      </c>
    </row>
    <row r="19" spans="1:6" ht="15.75" thickBot="1">
      <c r="A19" s="122" t="s">
        <v>780</v>
      </c>
      <c r="B19" s="114" t="s">
        <v>734</v>
      </c>
      <c r="C19" s="123">
        <f t="shared" si="0"/>
        <v>29</v>
      </c>
      <c r="D19" s="123">
        <v>20</v>
      </c>
      <c r="E19" s="123">
        <v>9</v>
      </c>
      <c r="F19" s="114" t="s">
        <v>172</v>
      </c>
    </row>
    <row r="20" spans="1:6" ht="15.75" thickBot="1">
      <c r="A20" s="122" t="s">
        <v>780</v>
      </c>
      <c r="B20" s="114" t="s">
        <v>737</v>
      </c>
      <c r="C20" s="123">
        <f t="shared" si="0"/>
        <v>5</v>
      </c>
      <c r="D20" s="123">
        <v>1</v>
      </c>
      <c r="E20" s="123">
        <v>4</v>
      </c>
      <c r="F20" s="114" t="s">
        <v>172</v>
      </c>
    </row>
    <row r="21" spans="1:6" ht="15.75" thickBot="1">
      <c r="A21" s="122" t="s">
        <v>780</v>
      </c>
      <c r="B21" s="114" t="s">
        <v>744</v>
      </c>
      <c r="C21" s="123">
        <f t="shared" si="0"/>
        <v>75</v>
      </c>
      <c r="D21" s="123">
        <v>61</v>
      </c>
      <c r="E21" s="123">
        <v>14</v>
      </c>
      <c r="F21" s="114" t="s">
        <v>172</v>
      </c>
    </row>
    <row r="22" spans="1:6" ht="23.25" thickBot="1">
      <c r="A22" s="122" t="s">
        <v>780</v>
      </c>
      <c r="B22" s="114" t="s">
        <v>745</v>
      </c>
      <c r="C22" s="123">
        <f t="shared" si="0"/>
        <v>27</v>
      </c>
      <c r="D22" s="123">
        <v>21</v>
      </c>
      <c r="E22" s="123">
        <v>6</v>
      </c>
      <c r="F22" s="114" t="s">
        <v>172</v>
      </c>
    </row>
    <row r="23" spans="1:6" ht="15.75" thickBot="1">
      <c r="A23" s="122" t="s">
        <v>780</v>
      </c>
      <c r="B23" s="114" t="s">
        <v>752</v>
      </c>
      <c r="C23" s="123">
        <f t="shared" si="0"/>
        <v>4</v>
      </c>
      <c r="D23" s="123">
        <v>2</v>
      </c>
      <c r="E23" s="123">
        <v>2</v>
      </c>
      <c r="F23" s="114" t="s">
        <v>172</v>
      </c>
    </row>
    <row r="24" spans="1:6" ht="15.75" thickBot="1">
      <c r="A24" s="122" t="s">
        <v>780</v>
      </c>
      <c r="B24" s="114" t="s">
        <v>758</v>
      </c>
      <c r="C24" s="123">
        <f t="shared" si="0"/>
        <v>5</v>
      </c>
      <c r="D24" s="123">
        <v>4</v>
      </c>
      <c r="E24" s="123">
        <v>1</v>
      </c>
      <c r="F24" s="114" t="s">
        <v>172</v>
      </c>
    </row>
    <row r="25" spans="1:6" ht="15.75" thickBot="1">
      <c r="A25" s="122" t="s">
        <v>780</v>
      </c>
      <c r="B25" s="114" t="s">
        <v>761</v>
      </c>
      <c r="C25" s="123">
        <f t="shared" si="0"/>
        <v>4</v>
      </c>
      <c r="D25" s="123">
        <v>1</v>
      </c>
      <c r="E25" s="123">
        <v>3</v>
      </c>
      <c r="F25" s="114" t="s">
        <v>172</v>
      </c>
    </row>
    <row r="26" spans="1:6" ht="15.75" thickBot="1">
      <c r="A26" s="122" t="s">
        <v>781</v>
      </c>
      <c r="B26" s="114" t="s">
        <v>710</v>
      </c>
      <c r="C26" s="123">
        <f t="shared" si="0"/>
        <v>18</v>
      </c>
      <c r="D26" s="123">
        <v>11</v>
      </c>
      <c r="E26" s="123">
        <v>7</v>
      </c>
      <c r="F26" s="114" t="s">
        <v>172</v>
      </c>
    </row>
    <row r="27" spans="1:6" ht="15.75" thickBot="1">
      <c r="A27" s="122" t="s">
        <v>781</v>
      </c>
      <c r="B27" s="114" t="s">
        <v>714</v>
      </c>
      <c r="C27" s="123">
        <f t="shared" si="0"/>
        <v>36</v>
      </c>
      <c r="D27" s="123">
        <v>7</v>
      </c>
      <c r="E27" s="123">
        <v>29</v>
      </c>
      <c r="F27" s="114" t="s">
        <v>172</v>
      </c>
    </row>
    <row r="28" spans="1:6" ht="15.75" thickBot="1">
      <c r="A28" s="122" t="s">
        <v>781</v>
      </c>
      <c r="B28" s="114" t="s">
        <v>715</v>
      </c>
      <c r="C28" s="123">
        <f t="shared" si="0"/>
        <v>24</v>
      </c>
      <c r="D28" s="123">
        <v>5</v>
      </c>
      <c r="E28" s="123">
        <v>19</v>
      </c>
      <c r="F28" s="114" t="s">
        <v>172</v>
      </c>
    </row>
    <row r="29" spans="1:6" ht="15.75" thickBot="1">
      <c r="A29" s="122" t="s">
        <v>781</v>
      </c>
      <c r="B29" s="114" t="s">
        <v>718</v>
      </c>
      <c r="C29" s="123">
        <f t="shared" si="0"/>
        <v>31</v>
      </c>
      <c r="D29" s="123">
        <v>3</v>
      </c>
      <c r="E29" s="123">
        <v>28</v>
      </c>
      <c r="F29" s="114" t="s">
        <v>172</v>
      </c>
    </row>
    <row r="30" spans="1:6" ht="23.25" thickBot="1">
      <c r="A30" s="122" t="s">
        <v>781</v>
      </c>
      <c r="B30" s="114" t="s">
        <v>740</v>
      </c>
      <c r="C30" s="123">
        <f t="shared" si="0"/>
        <v>213</v>
      </c>
      <c r="D30" s="123">
        <v>30</v>
      </c>
      <c r="E30" s="123">
        <v>183</v>
      </c>
      <c r="F30" s="114" t="s">
        <v>172</v>
      </c>
    </row>
    <row r="31" spans="1:6" ht="23.25" thickBot="1">
      <c r="A31" s="122" t="s">
        <v>781</v>
      </c>
      <c r="B31" s="114" t="s">
        <v>742</v>
      </c>
      <c r="C31" s="123">
        <f t="shared" si="0"/>
        <v>345</v>
      </c>
      <c r="D31" s="123">
        <v>35</v>
      </c>
      <c r="E31" s="123">
        <v>310</v>
      </c>
      <c r="F31" s="114" t="s">
        <v>172</v>
      </c>
    </row>
    <row r="32" spans="1:6" ht="23.25" thickBot="1">
      <c r="A32" s="122" t="s">
        <v>781</v>
      </c>
      <c r="B32" s="114" t="s">
        <v>748</v>
      </c>
      <c r="C32" s="123">
        <f t="shared" si="0"/>
        <v>283</v>
      </c>
      <c r="D32" s="123">
        <v>58</v>
      </c>
      <c r="E32" s="123">
        <v>225</v>
      </c>
      <c r="F32" s="114" t="s">
        <v>172</v>
      </c>
    </row>
    <row r="33" spans="1:6" ht="23.25" thickBot="1">
      <c r="A33" s="122" t="s">
        <v>781</v>
      </c>
      <c r="B33" s="114" t="s">
        <v>749</v>
      </c>
      <c r="C33" s="123">
        <f t="shared" si="0"/>
        <v>2</v>
      </c>
      <c r="D33" s="123">
        <v>1</v>
      </c>
      <c r="E33" s="123">
        <v>1</v>
      </c>
      <c r="F33" s="114" t="s">
        <v>172</v>
      </c>
    </row>
    <row r="34" spans="1:6" ht="23.25" thickBot="1">
      <c r="A34" s="122" t="s">
        <v>782</v>
      </c>
      <c r="B34" s="114" t="s">
        <v>732</v>
      </c>
      <c r="C34" s="123">
        <f t="shared" si="0"/>
        <v>57</v>
      </c>
      <c r="D34" s="123">
        <v>54</v>
      </c>
      <c r="E34" s="123">
        <v>3</v>
      </c>
      <c r="F34" s="114" t="s">
        <v>172</v>
      </c>
    </row>
    <row r="35" spans="1:6" ht="15.75" thickBot="1">
      <c r="A35" s="122" t="s">
        <v>783</v>
      </c>
      <c r="B35" s="114" t="s">
        <v>711</v>
      </c>
      <c r="C35" s="123">
        <f t="shared" si="0"/>
        <v>21</v>
      </c>
      <c r="D35" s="123">
        <v>12</v>
      </c>
      <c r="E35" s="123">
        <v>9</v>
      </c>
      <c r="F35" s="114" t="s">
        <v>172</v>
      </c>
    </row>
    <row r="36" spans="1:6" ht="15.75" thickBot="1">
      <c r="A36" s="122" t="s">
        <v>783</v>
      </c>
      <c r="B36" s="114" t="s">
        <v>713</v>
      </c>
      <c r="C36" s="123">
        <f t="shared" si="0"/>
        <v>12</v>
      </c>
      <c r="D36" s="123">
        <v>9</v>
      </c>
      <c r="E36" s="123">
        <v>3</v>
      </c>
      <c r="F36" s="114" t="s">
        <v>172</v>
      </c>
    </row>
    <row r="37" spans="1:6" ht="15.75" thickBot="1">
      <c r="A37" s="122" t="s">
        <v>783</v>
      </c>
      <c r="B37" s="114" t="s">
        <v>735</v>
      </c>
      <c r="C37" s="123">
        <f t="shared" si="0"/>
        <v>14</v>
      </c>
      <c r="D37" s="123">
        <v>4</v>
      </c>
      <c r="E37" s="123">
        <v>10</v>
      </c>
      <c r="F37" s="114" t="s">
        <v>172</v>
      </c>
    </row>
    <row r="38" spans="1:6" ht="23.25" thickBot="1">
      <c r="A38" s="122" t="s">
        <v>783</v>
      </c>
      <c r="B38" s="114" t="s">
        <v>736</v>
      </c>
      <c r="C38" s="123">
        <f t="shared" si="0"/>
        <v>25</v>
      </c>
      <c r="D38" s="123">
        <v>16</v>
      </c>
      <c r="E38" s="123">
        <v>9</v>
      </c>
      <c r="F38" s="114" t="s">
        <v>172</v>
      </c>
    </row>
    <row r="39" spans="1:6" ht="15.75" thickBot="1">
      <c r="A39" s="122" t="s">
        <v>783</v>
      </c>
      <c r="B39" s="114" t="s">
        <v>757</v>
      </c>
      <c r="C39" s="123">
        <f t="shared" si="0"/>
        <v>87</v>
      </c>
      <c r="D39" s="123">
        <v>4</v>
      </c>
      <c r="E39" s="123">
        <v>83</v>
      </c>
      <c r="F39" s="114" t="s">
        <v>172</v>
      </c>
    </row>
    <row r="40" spans="1:6" ht="15.75" thickBot="1">
      <c r="A40" s="122" t="s">
        <v>783</v>
      </c>
      <c r="B40" s="114" t="s">
        <v>763</v>
      </c>
      <c r="C40" s="123">
        <f t="shared" si="0"/>
        <v>26</v>
      </c>
      <c r="D40" s="123">
        <v>4</v>
      </c>
      <c r="E40" s="123">
        <v>22</v>
      </c>
      <c r="F40" s="114" t="s">
        <v>172</v>
      </c>
    </row>
    <row r="41" spans="1:6" ht="15.75" thickBot="1">
      <c r="A41" s="122" t="s">
        <v>783</v>
      </c>
      <c r="B41" s="114" t="s">
        <v>765</v>
      </c>
      <c r="C41" s="123">
        <f t="shared" si="0"/>
        <v>7</v>
      </c>
      <c r="D41" s="123">
        <v>7</v>
      </c>
      <c r="E41" s="123"/>
      <c r="F41" s="114" t="s">
        <v>172</v>
      </c>
    </row>
    <row r="42" spans="1:6" ht="23.25" thickBot="1">
      <c r="A42" s="122" t="s">
        <v>784</v>
      </c>
      <c r="B42" s="114" t="s">
        <v>728</v>
      </c>
      <c r="C42" s="123">
        <f t="shared" si="0"/>
        <v>29</v>
      </c>
      <c r="D42" s="123">
        <v>28</v>
      </c>
      <c r="E42" s="123">
        <v>1</v>
      </c>
      <c r="F42" s="114" t="s">
        <v>172</v>
      </c>
    </row>
    <row r="43" spans="1:6" ht="15.75" thickBot="1">
      <c r="A43" s="122" t="s">
        <v>784</v>
      </c>
      <c r="B43" s="114" t="s">
        <v>766</v>
      </c>
      <c r="C43" s="123">
        <f t="shared" si="0"/>
        <v>15</v>
      </c>
      <c r="D43" s="123">
        <v>6</v>
      </c>
      <c r="E43" s="123">
        <v>9</v>
      </c>
      <c r="F43" s="114" t="s">
        <v>172</v>
      </c>
    </row>
    <row r="44" spans="1:6" ht="15.75" thickBot="1">
      <c r="A44" s="122" t="s">
        <v>784</v>
      </c>
      <c r="B44" s="114" t="s">
        <v>775</v>
      </c>
      <c r="C44" s="123">
        <f t="shared" si="0"/>
        <v>25</v>
      </c>
      <c r="D44" s="123">
        <v>21</v>
      </c>
      <c r="E44" s="123">
        <v>4</v>
      </c>
      <c r="F44" s="114" t="s">
        <v>172</v>
      </c>
    </row>
    <row r="45" spans="1:6" ht="15.75" thickBot="1">
      <c r="A45" s="122" t="s">
        <v>785</v>
      </c>
      <c r="B45" s="114" t="s">
        <v>705</v>
      </c>
      <c r="C45" s="123">
        <f t="shared" si="0"/>
        <v>12</v>
      </c>
      <c r="D45" s="123">
        <v>12</v>
      </c>
      <c r="E45" s="123"/>
      <c r="F45" s="114" t="s">
        <v>172</v>
      </c>
    </row>
    <row r="46" spans="1:6" ht="15.75" thickBot="1">
      <c r="A46" s="122" t="s">
        <v>785</v>
      </c>
      <c r="B46" s="114" t="s">
        <v>708</v>
      </c>
      <c r="C46" s="123">
        <f t="shared" si="0"/>
        <v>6</v>
      </c>
      <c r="D46" s="123">
        <v>6</v>
      </c>
      <c r="E46" s="123"/>
      <c r="F46" s="114" t="s">
        <v>172</v>
      </c>
    </row>
    <row r="47" spans="1:6" ht="15.75" thickBot="1">
      <c r="A47" s="122" t="s">
        <v>785</v>
      </c>
      <c r="B47" s="114" t="s">
        <v>719</v>
      </c>
      <c r="C47" s="123">
        <f t="shared" si="0"/>
        <v>12</v>
      </c>
      <c r="D47" s="123">
        <v>7</v>
      </c>
      <c r="E47" s="123">
        <v>5</v>
      </c>
      <c r="F47" s="114" t="s">
        <v>172</v>
      </c>
    </row>
    <row r="48" spans="1:6" ht="23.25" thickBot="1">
      <c r="A48" s="122" t="s">
        <v>785</v>
      </c>
      <c r="B48" s="114" t="s">
        <v>741</v>
      </c>
      <c r="C48" s="123">
        <f t="shared" si="0"/>
        <v>11</v>
      </c>
      <c r="D48" s="123">
        <v>8</v>
      </c>
      <c r="E48" s="123">
        <v>3</v>
      </c>
      <c r="F48" s="114" t="s">
        <v>172</v>
      </c>
    </row>
    <row r="49" spans="1:6" ht="15.75" thickBot="1">
      <c r="A49" s="122" t="s">
        <v>785</v>
      </c>
      <c r="B49" s="114" t="s">
        <v>750</v>
      </c>
      <c r="C49" s="123">
        <f t="shared" si="0"/>
        <v>11</v>
      </c>
      <c r="D49" s="123">
        <v>7</v>
      </c>
      <c r="E49" s="123">
        <v>4</v>
      </c>
      <c r="F49" s="114" t="s">
        <v>172</v>
      </c>
    </row>
    <row r="50" spans="1:6" ht="15.75" thickBot="1">
      <c r="A50" s="122" t="s">
        <v>785</v>
      </c>
      <c r="B50" s="114" t="s">
        <v>756</v>
      </c>
      <c r="C50" s="123">
        <f t="shared" si="0"/>
        <v>15</v>
      </c>
      <c r="D50" s="123">
        <v>4</v>
      </c>
      <c r="E50" s="123">
        <v>11</v>
      </c>
      <c r="F50" s="114" t="s">
        <v>172</v>
      </c>
    </row>
    <row r="51" spans="1:6" ht="15.75" thickBot="1">
      <c r="A51" s="122" t="s">
        <v>785</v>
      </c>
      <c r="B51" s="114" t="s">
        <v>762</v>
      </c>
      <c r="C51" s="123">
        <f t="shared" si="0"/>
        <v>11</v>
      </c>
      <c r="D51" s="123">
        <v>8</v>
      </c>
      <c r="E51" s="123">
        <v>3</v>
      </c>
      <c r="F51" s="114" t="s">
        <v>172</v>
      </c>
    </row>
    <row r="52" spans="1:6" ht="15.75" thickBot="1">
      <c r="A52" s="122" t="s">
        <v>785</v>
      </c>
      <c r="B52" s="114" t="s">
        <v>767</v>
      </c>
      <c r="C52" s="123">
        <f t="shared" si="0"/>
        <v>1</v>
      </c>
      <c r="D52" s="123">
        <v>1</v>
      </c>
      <c r="E52" s="123"/>
      <c r="F52" s="114" t="s">
        <v>172</v>
      </c>
    </row>
    <row r="53" spans="1:6" ht="15.75" thickBot="1">
      <c r="A53" s="122" t="s">
        <v>785</v>
      </c>
      <c r="B53" s="114" t="s">
        <v>771</v>
      </c>
      <c r="C53" s="123">
        <f t="shared" si="0"/>
        <v>12</v>
      </c>
      <c r="D53" s="123">
        <v>7</v>
      </c>
      <c r="E53" s="123">
        <v>5</v>
      </c>
      <c r="F53" s="114" t="s">
        <v>172</v>
      </c>
    </row>
    <row r="54" spans="1:6" ht="15.75" thickBot="1">
      <c r="A54" s="122" t="s">
        <v>785</v>
      </c>
      <c r="B54" s="114" t="s">
        <v>772</v>
      </c>
      <c r="C54" s="123">
        <f t="shared" si="0"/>
        <v>2</v>
      </c>
      <c r="D54" s="123">
        <v>1</v>
      </c>
      <c r="E54" s="123">
        <v>1</v>
      </c>
      <c r="F54" s="114" t="s">
        <v>172</v>
      </c>
    </row>
    <row r="55" spans="1:6" ht="15.75" thickBot="1">
      <c r="A55" s="122" t="s">
        <v>785</v>
      </c>
      <c r="B55" s="114" t="s">
        <v>776</v>
      </c>
      <c r="C55" s="123">
        <f t="shared" si="0"/>
        <v>5</v>
      </c>
      <c r="D55" s="123">
        <v>5</v>
      </c>
      <c r="E55" s="123"/>
      <c r="F55" s="114" t="s">
        <v>172</v>
      </c>
    </row>
    <row r="56" spans="1:6" ht="23.25" thickBot="1">
      <c r="A56" s="122" t="s">
        <v>786</v>
      </c>
      <c r="B56" s="114" t="s">
        <v>712</v>
      </c>
      <c r="C56" s="123">
        <f t="shared" si="0"/>
        <v>5</v>
      </c>
      <c r="D56" s="123">
        <v>4</v>
      </c>
      <c r="E56" s="123">
        <v>1</v>
      </c>
      <c r="F56" s="114" t="s">
        <v>172</v>
      </c>
    </row>
    <row r="57" spans="1:6" ht="23.25" thickBot="1">
      <c r="A57" s="122" t="s">
        <v>786</v>
      </c>
      <c r="B57" s="114" t="s">
        <v>729</v>
      </c>
      <c r="C57" s="123">
        <f t="shared" si="0"/>
        <v>14</v>
      </c>
      <c r="D57" s="123">
        <v>12</v>
      </c>
      <c r="E57" s="123">
        <v>2</v>
      </c>
      <c r="F57" s="114" t="s">
        <v>172</v>
      </c>
    </row>
    <row r="58" spans="1:6" ht="15.75" thickBot="1">
      <c r="A58" s="122" t="s">
        <v>786</v>
      </c>
      <c r="B58" s="114" t="s">
        <v>739</v>
      </c>
      <c r="C58" s="123">
        <f t="shared" si="0"/>
        <v>38</v>
      </c>
      <c r="D58" s="123">
        <v>16</v>
      </c>
      <c r="E58" s="123">
        <v>22</v>
      </c>
      <c r="F58" s="114" t="s">
        <v>172</v>
      </c>
    </row>
    <row r="59" spans="1:6" ht="15.75" thickBot="1">
      <c r="A59" s="122" t="s">
        <v>786</v>
      </c>
      <c r="B59" s="114" t="s">
        <v>753</v>
      </c>
      <c r="C59" s="123">
        <f t="shared" si="0"/>
        <v>17</v>
      </c>
      <c r="D59" s="123">
        <v>3</v>
      </c>
      <c r="E59" s="123">
        <v>14</v>
      </c>
      <c r="F59" s="114" t="s">
        <v>172</v>
      </c>
    </row>
    <row r="60" spans="1:6" ht="23.25" thickBot="1">
      <c r="A60" s="122" t="s">
        <v>786</v>
      </c>
      <c r="B60" s="114" t="s">
        <v>755</v>
      </c>
      <c r="C60" s="123">
        <f t="shared" si="0"/>
        <v>69</v>
      </c>
      <c r="D60" s="123">
        <v>35</v>
      </c>
      <c r="E60" s="123">
        <v>34</v>
      </c>
      <c r="F60" s="114" t="s">
        <v>172</v>
      </c>
    </row>
    <row r="61" spans="1:6" ht="15.75" thickBot="1">
      <c r="A61" s="122" t="s">
        <v>786</v>
      </c>
      <c r="B61" s="114" t="s">
        <v>759</v>
      </c>
      <c r="C61" s="123">
        <f t="shared" si="0"/>
        <v>6</v>
      </c>
      <c r="D61" s="123">
        <v>2</v>
      </c>
      <c r="E61" s="123">
        <v>4</v>
      </c>
      <c r="F61" s="114" t="s">
        <v>172</v>
      </c>
    </row>
    <row r="62" spans="1:6" ht="23.25" thickBot="1">
      <c r="A62" s="122" t="s">
        <v>786</v>
      </c>
      <c r="B62" s="114" t="s">
        <v>760</v>
      </c>
      <c r="C62" s="123">
        <f t="shared" si="0"/>
        <v>7</v>
      </c>
      <c r="D62" s="123">
        <v>1</v>
      </c>
      <c r="E62" s="123">
        <v>6</v>
      </c>
      <c r="F62" s="114" t="s">
        <v>172</v>
      </c>
    </row>
    <row r="63" spans="1:6" ht="15.75" thickBot="1">
      <c r="A63" s="122" t="s">
        <v>786</v>
      </c>
      <c r="B63" s="114" t="s">
        <v>764</v>
      </c>
      <c r="C63" s="123">
        <f t="shared" si="0"/>
        <v>1</v>
      </c>
      <c r="D63" s="123">
        <v>1</v>
      </c>
      <c r="E63" s="123"/>
      <c r="F63" s="114" t="s">
        <v>172</v>
      </c>
    </row>
    <row r="64" spans="1:6" ht="15.75" thickBot="1">
      <c r="A64" s="122" t="s">
        <v>786</v>
      </c>
      <c r="B64" s="114" t="s">
        <v>770</v>
      </c>
      <c r="C64" s="123">
        <f t="shared" si="0"/>
        <v>15</v>
      </c>
      <c r="D64" s="123">
        <v>12</v>
      </c>
      <c r="E64" s="123">
        <v>3</v>
      </c>
      <c r="F64" s="114" t="s">
        <v>172</v>
      </c>
    </row>
    <row r="65" spans="1:6" ht="23.25" thickBot="1">
      <c r="A65" s="122" t="s">
        <v>787</v>
      </c>
      <c r="B65" s="114" t="s">
        <v>747</v>
      </c>
      <c r="C65" s="123">
        <f t="shared" si="0"/>
        <v>651</v>
      </c>
      <c r="D65" s="123">
        <v>651</v>
      </c>
      <c r="E65" s="123"/>
      <c r="F65" s="114" t="s">
        <v>172</v>
      </c>
    </row>
    <row r="66" spans="1:6" ht="23.25" thickBot="1">
      <c r="A66" s="122" t="s">
        <v>788</v>
      </c>
      <c r="B66" s="114" t="s">
        <v>707</v>
      </c>
      <c r="C66" s="123">
        <f t="shared" si="0"/>
        <v>9</v>
      </c>
      <c r="D66" s="123">
        <v>9</v>
      </c>
      <c r="E66" s="123"/>
      <c r="F66" s="114" t="s">
        <v>172</v>
      </c>
    </row>
    <row r="67" spans="1:6" ht="15.75" thickBot="1">
      <c r="A67" s="122" t="s">
        <v>788</v>
      </c>
      <c r="B67" s="114" t="s">
        <v>751</v>
      </c>
      <c r="C67" s="123">
        <f t="shared" si="0"/>
        <v>25</v>
      </c>
      <c r="D67" s="123">
        <v>23</v>
      </c>
      <c r="E67" s="123">
        <v>2</v>
      </c>
      <c r="F67" s="114" t="s">
        <v>172</v>
      </c>
    </row>
    <row r="68" spans="1:6" ht="23.25" thickBot="1">
      <c r="A68" s="122" t="s">
        <v>788</v>
      </c>
      <c r="B68" s="114" t="s">
        <v>754</v>
      </c>
      <c r="C68" s="123">
        <f t="shared" ref="C68:C76" si="1">D68+E68</f>
        <v>2</v>
      </c>
      <c r="D68" s="123">
        <v>2</v>
      </c>
      <c r="E68" s="123"/>
      <c r="F68" s="114" t="s">
        <v>172</v>
      </c>
    </row>
    <row r="69" spans="1:6" ht="15.75" thickBot="1">
      <c r="A69" s="122" t="s">
        <v>788</v>
      </c>
      <c r="B69" s="114" t="s">
        <v>768</v>
      </c>
      <c r="C69" s="123">
        <f t="shared" si="1"/>
        <v>1</v>
      </c>
      <c r="D69" s="123">
        <v>1</v>
      </c>
      <c r="E69" s="123"/>
      <c r="F69" s="114" t="s">
        <v>172</v>
      </c>
    </row>
    <row r="70" spans="1:6" ht="15.75" thickBot="1">
      <c r="A70" s="122" t="s">
        <v>788</v>
      </c>
      <c r="B70" s="114" t="s">
        <v>773</v>
      </c>
      <c r="C70" s="123">
        <f t="shared" si="1"/>
        <v>11</v>
      </c>
      <c r="D70" s="123">
        <v>7</v>
      </c>
      <c r="E70" s="123">
        <v>4</v>
      </c>
      <c r="F70" s="114" t="s">
        <v>172</v>
      </c>
    </row>
    <row r="71" spans="1:6" ht="15.75" thickBot="1">
      <c r="A71" s="122" t="s">
        <v>789</v>
      </c>
      <c r="B71" s="114" t="s">
        <v>717</v>
      </c>
      <c r="C71" s="123">
        <f t="shared" si="1"/>
        <v>30</v>
      </c>
      <c r="D71" s="123">
        <v>15</v>
      </c>
      <c r="E71" s="123">
        <v>15</v>
      </c>
      <c r="F71" s="114" t="s">
        <v>172</v>
      </c>
    </row>
    <row r="72" spans="1:6" ht="15.75" thickBot="1">
      <c r="A72" s="122" t="s">
        <v>789</v>
      </c>
      <c r="B72" s="114" t="s">
        <v>720</v>
      </c>
      <c r="C72" s="123">
        <f t="shared" si="1"/>
        <v>9</v>
      </c>
      <c r="D72" s="123">
        <v>6</v>
      </c>
      <c r="E72" s="123">
        <v>3</v>
      </c>
      <c r="F72" s="114" t="s">
        <v>172</v>
      </c>
    </row>
    <row r="73" spans="1:6" ht="15.75" thickBot="1">
      <c r="A73" s="122" t="s">
        <v>789</v>
      </c>
      <c r="B73" s="114" t="s">
        <v>725</v>
      </c>
      <c r="C73" s="123">
        <f t="shared" si="1"/>
        <v>9</v>
      </c>
      <c r="D73" s="123">
        <v>6</v>
      </c>
      <c r="E73" s="123">
        <v>3</v>
      </c>
      <c r="F73" s="114" t="s">
        <v>172</v>
      </c>
    </row>
    <row r="74" spans="1:6" ht="15.75" thickBot="1">
      <c r="A74" s="122" t="s">
        <v>789</v>
      </c>
      <c r="B74" s="114" t="s">
        <v>727</v>
      </c>
      <c r="C74" s="123">
        <f t="shared" si="1"/>
        <v>87</v>
      </c>
      <c r="D74" s="123">
        <v>75</v>
      </c>
      <c r="E74" s="123">
        <v>12</v>
      </c>
      <c r="F74" s="114" t="s">
        <v>172</v>
      </c>
    </row>
    <row r="75" spans="1:6" ht="15.75" thickBot="1">
      <c r="A75" s="122" t="s">
        <v>789</v>
      </c>
      <c r="B75" s="114" t="s">
        <v>731</v>
      </c>
      <c r="C75" s="123">
        <f t="shared" si="1"/>
        <v>18</v>
      </c>
      <c r="D75" s="123">
        <v>13</v>
      </c>
      <c r="E75" s="123">
        <v>5</v>
      </c>
      <c r="F75" s="114" t="s">
        <v>172</v>
      </c>
    </row>
    <row r="76" spans="1:6" ht="15.75" thickBot="1">
      <c r="A76" s="122" t="s">
        <v>789</v>
      </c>
      <c r="B76" s="114" t="s">
        <v>774</v>
      </c>
      <c r="C76" s="123">
        <f t="shared" si="1"/>
        <v>8</v>
      </c>
      <c r="D76" s="123">
        <v>8</v>
      </c>
      <c r="E76" s="123"/>
      <c r="F76" s="114" t="s">
        <v>172</v>
      </c>
    </row>
    <row r="77" spans="1:6" ht="15.75" thickBot="1">
      <c r="A77" s="122" t="s">
        <v>35</v>
      </c>
      <c r="B77" s="122"/>
      <c r="C77" s="122">
        <f>SUM(C3:C76)</f>
        <v>2857</v>
      </c>
      <c r="D77" s="122">
        <f>SUM(D3:D76)</f>
        <v>1582</v>
      </c>
      <c r="E77" s="122">
        <f>SUM(E3:E76)</f>
        <v>1275</v>
      </c>
      <c r="F77" s="122" t="s">
        <v>172</v>
      </c>
    </row>
    <row r="81" spans="2:4">
      <c r="B81" s="110"/>
      <c r="D81" s="113"/>
    </row>
    <row r="82" spans="2:4">
      <c r="B82" s="108"/>
      <c r="D82" s="113"/>
    </row>
    <row r="83" spans="2:4">
      <c r="B83" s="110"/>
      <c r="D83" s="113"/>
    </row>
    <row r="84" spans="2:4">
      <c r="B84" s="108"/>
      <c r="D84" s="113"/>
    </row>
    <row r="85" spans="2:4">
      <c r="B85" s="108"/>
      <c r="D85" s="113"/>
    </row>
    <row r="86" spans="2:4">
      <c r="B86" s="111"/>
      <c r="D86" s="113"/>
    </row>
    <row r="87" spans="2:4">
      <c r="B87" s="108"/>
      <c r="D87" s="113"/>
    </row>
    <row r="88" spans="2:4">
      <c r="B88" s="108"/>
      <c r="D88" s="113"/>
    </row>
    <row r="89" spans="2:4">
      <c r="B89" s="109"/>
      <c r="D89" s="113"/>
    </row>
    <row r="90" spans="2:4">
      <c r="B90" s="108"/>
      <c r="D90" s="113"/>
    </row>
    <row r="91" spans="2:4">
      <c r="B91" s="109"/>
      <c r="D91" s="113"/>
    </row>
    <row r="92" spans="2:4">
      <c r="B92" s="108"/>
      <c r="D92" s="113"/>
    </row>
    <row r="93" spans="2:4">
      <c r="B93" s="109"/>
      <c r="D93" s="113"/>
    </row>
    <row r="94" spans="2:4">
      <c r="B94" s="108"/>
      <c r="D94" s="113"/>
    </row>
    <row r="95" spans="2:4">
      <c r="B95" s="109"/>
      <c r="D95" s="113"/>
    </row>
    <row r="96" spans="2:4">
      <c r="B96" s="108"/>
      <c r="D96" s="113"/>
    </row>
    <row r="97" spans="2:4">
      <c r="B97" s="109"/>
      <c r="D97" s="113"/>
    </row>
    <row r="98" spans="2:4">
      <c r="B98" s="108"/>
      <c r="D98" s="113"/>
    </row>
    <row r="99" spans="2:4">
      <c r="B99" s="109"/>
      <c r="D99" s="113"/>
    </row>
    <row r="100" spans="2:4">
      <c r="B100" s="108"/>
      <c r="D100" s="113"/>
    </row>
    <row r="101" spans="2:4">
      <c r="B101" s="109"/>
      <c r="D101" s="113"/>
    </row>
    <row r="102" spans="2:4">
      <c r="B102" s="108"/>
      <c r="D102" s="113"/>
    </row>
    <row r="103" spans="2:4">
      <c r="B103" s="109"/>
      <c r="D103" s="113"/>
    </row>
    <row r="104" spans="2:4">
      <c r="B104" s="108"/>
      <c r="D104" s="113"/>
    </row>
    <row r="105" spans="2:4">
      <c r="B105" s="109"/>
      <c r="D105" s="113"/>
    </row>
    <row r="106" spans="2:4">
      <c r="B106" s="108"/>
      <c r="D106" s="113"/>
    </row>
    <row r="107" spans="2:4">
      <c r="B107" s="109"/>
      <c r="D107" s="113"/>
    </row>
    <row r="108" spans="2:4">
      <c r="B108" s="108"/>
      <c r="D108" s="113"/>
    </row>
    <row r="109" spans="2:4">
      <c r="B109" s="109"/>
      <c r="D109" s="113"/>
    </row>
    <row r="110" spans="2:4">
      <c r="B110" s="108"/>
      <c r="D110" s="113"/>
    </row>
    <row r="111" spans="2:4">
      <c r="B111" s="109"/>
      <c r="D111" s="113"/>
    </row>
    <row r="112" spans="2:4">
      <c r="B112" s="108"/>
      <c r="D112" s="113"/>
    </row>
    <row r="113" spans="2:4">
      <c r="B113" s="109"/>
      <c r="D113" s="113"/>
    </row>
    <row r="114" spans="2:4">
      <c r="B114" s="108"/>
      <c r="D114" s="113"/>
    </row>
    <row r="115" spans="2:4">
      <c r="B115" s="109"/>
      <c r="D115" s="113"/>
    </row>
    <row r="116" spans="2:4">
      <c r="B116" s="108"/>
      <c r="D116" s="113"/>
    </row>
    <row r="117" spans="2:4">
      <c r="B117" s="108"/>
      <c r="D117" s="113"/>
    </row>
    <row r="118" spans="2:4">
      <c r="B118" s="110"/>
      <c r="D118" s="113"/>
    </row>
    <row r="119" spans="2:4">
      <c r="B119" s="108"/>
      <c r="D119" s="113"/>
    </row>
    <row r="120" spans="2:4">
      <c r="B120" s="109"/>
      <c r="D120" s="113"/>
    </row>
    <row r="121" spans="2:4">
      <c r="B121" s="108"/>
      <c r="D121" s="113"/>
    </row>
    <row r="122" spans="2:4">
      <c r="B122" s="109"/>
      <c r="D122" s="113"/>
    </row>
    <row r="123" spans="2:4">
      <c r="B123" s="108"/>
      <c r="D123" s="113"/>
    </row>
    <row r="124" spans="2:4">
      <c r="B124" s="109"/>
      <c r="D124" s="113"/>
    </row>
    <row r="125" spans="2:4">
      <c r="B125" s="108"/>
      <c r="D125" s="113"/>
    </row>
    <row r="126" spans="2:4">
      <c r="B126" s="109"/>
      <c r="D126" s="113"/>
    </row>
    <row r="127" spans="2:4">
      <c r="B127" s="108"/>
      <c r="D127" s="113"/>
    </row>
    <row r="128" spans="2:4">
      <c r="B128" s="109"/>
      <c r="D128" s="113"/>
    </row>
    <row r="129" spans="2:4">
      <c r="B129" s="108"/>
      <c r="D129" s="113"/>
    </row>
    <row r="130" spans="2:4">
      <c r="B130" s="109"/>
      <c r="D130" s="113"/>
    </row>
    <row r="131" spans="2:4">
      <c r="B131" s="108"/>
      <c r="D131" s="113"/>
    </row>
    <row r="132" spans="2:4">
      <c r="B132" s="109"/>
      <c r="D132" s="113"/>
    </row>
    <row r="133" spans="2:4">
      <c r="B133" s="108"/>
      <c r="D133" s="113"/>
    </row>
    <row r="134" spans="2:4">
      <c r="B134" s="109"/>
      <c r="D134" s="113"/>
    </row>
    <row r="135" spans="2:4">
      <c r="B135" s="108"/>
      <c r="D135" s="113"/>
    </row>
    <row r="136" spans="2:4">
      <c r="B136" s="109"/>
      <c r="D136" s="113"/>
    </row>
    <row r="137" spans="2:4">
      <c r="B137" s="108"/>
      <c r="D137" s="113"/>
    </row>
    <row r="138" spans="2:4">
      <c r="B138" s="109"/>
      <c r="D138" s="113"/>
    </row>
    <row r="139" spans="2:4">
      <c r="B139" s="108"/>
      <c r="D139" s="113"/>
    </row>
    <row r="140" spans="2:4">
      <c r="B140" s="109"/>
      <c r="D140" s="113"/>
    </row>
    <row r="141" spans="2:4">
      <c r="B141" s="108"/>
      <c r="D141" s="113"/>
    </row>
    <row r="142" spans="2:4">
      <c r="B142" s="109"/>
      <c r="D142" s="113"/>
    </row>
    <row r="143" spans="2:4">
      <c r="B143" s="108"/>
      <c r="D143" s="113"/>
    </row>
    <row r="144" spans="2:4">
      <c r="B144" s="109"/>
      <c r="D144" s="113"/>
    </row>
    <row r="145" spans="2:4">
      <c r="B145" s="108"/>
      <c r="D145" s="113"/>
    </row>
    <row r="146" spans="2:4">
      <c r="B146" s="109"/>
      <c r="D146" s="113"/>
    </row>
    <row r="147" spans="2:4">
      <c r="B147" s="108"/>
      <c r="D147" s="113"/>
    </row>
    <row r="148" spans="2:4">
      <c r="B148" s="109"/>
      <c r="D148" s="113"/>
    </row>
    <row r="149" spans="2:4">
      <c r="B149" s="108"/>
      <c r="D149" s="113"/>
    </row>
    <row r="150" spans="2:4">
      <c r="B150" s="109"/>
      <c r="D150" s="113"/>
    </row>
    <row r="151" spans="2:4">
      <c r="B151" s="108"/>
      <c r="D151" s="113"/>
    </row>
    <row r="152" spans="2:4">
      <c r="B152" s="109"/>
      <c r="D152" s="113"/>
    </row>
    <row r="153" spans="2:4">
      <c r="B153" s="108"/>
      <c r="D153" s="113"/>
    </row>
    <row r="154" spans="2:4">
      <c r="B154" s="109"/>
      <c r="D154" s="113"/>
    </row>
    <row r="155" spans="2:4">
      <c r="B155" s="108"/>
      <c r="D155" s="113"/>
    </row>
    <row r="156" spans="2:4">
      <c r="B156" s="109"/>
      <c r="D156" s="113"/>
    </row>
    <row r="157" spans="2:4">
      <c r="B157" s="108"/>
      <c r="D157" s="113"/>
    </row>
    <row r="158" spans="2:4">
      <c r="B158" s="109"/>
      <c r="D158" s="113"/>
    </row>
    <row r="159" spans="2:4">
      <c r="B159" s="108"/>
      <c r="D159" s="113"/>
    </row>
    <row r="160" spans="2:4">
      <c r="B160" s="109"/>
      <c r="D160" s="113"/>
    </row>
    <row r="161" spans="2:4">
      <c r="B161" s="108"/>
      <c r="D161" s="113"/>
    </row>
    <row r="162" spans="2:4">
      <c r="B162" s="109"/>
      <c r="D162" s="113"/>
    </row>
    <row r="163" spans="2:4">
      <c r="B163" s="108"/>
      <c r="D163" s="113"/>
    </row>
    <row r="164" spans="2:4">
      <c r="B164" s="108"/>
      <c r="D164" s="113"/>
    </row>
    <row r="165" spans="2:4">
      <c r="B165" s="109"/>
      <c r="D165" s="113"/>
    </row>
    <row r="166" spans="2:4">
      <c r="B166" s="108"/>
      <c r="D166" s="113"/>
    </row>
    <row r="167" spans="2:4">
      <c r="B167" s="109"/>
      <c r="D167" s="113"/>
    </row>
    <row r="168" spans="2:4">
      <c r="B168" s="108"/>
      <c r="D168" s="113"/>
    </row>
    <row r="169" spans="2:4">
      <c r="B169" s="109"/>
      <c r="D169" s="113"/>
    </row>
    <row r="170" spans="2:4">
      <c r="B170" s="108"/>
      <c r="D170" s="113"/>
    </row>
    <row r="171" spans="2:4">
      <c r="B171" s="109"/>
      <c r="D171" s="113"/>
    </row>
    <row r="172" spans="2:4">
      <c r="B172" s="108"/>
      <c r="D172" s="113"/>
    </row>
    <row r="173" spans="2:4">
      <c r="B173" s="109"/>
      <c r="D173" s="113"/>
    </row>
    <row r="174" spans="2:4">
      <c r="B174" s="108"/>
      <c r="D174" s="113"/>
    </row>
    <row r="175" spans="2:4">
      <c r="B175" s="109"/>
      <c r="D175" s="113"/>
    </row>
    <row r="176" spans="2:4">
      <c r="B176" s="108"/>
      <c r="D176" s="113"/>
    </row>
    <row r="177" spans="2:4">
      <c r="B177" s="108"/>
      <c r="D177" s="113"/>
    </row>
    <row r="178" spans="2:4">
      <c r="B178" s="109"/>
      <c r="D178" s="113"/>
    </row>
    <row r="179" spans="2:4">
      <c r="B179" s="108"/>
      <c r="D179" s="113"/>
    </row>
    <row r="180" spans="2:4">
      <c r="B180" s="109"/>
      <c r="D180" s="113"/>
    </row>
    <row r="181" spans="2:4">
      <c r="B181" s="108"/>
      <c r="D181" s="113"/>
    </row>
    <row r="182" spans="2:4">
      <c r="B182" s="109"/>
      <c r="D182" s="113"/>
    </row>
    <row r="183" spans="2:4">
      <c r="B183" s="108"/>
      <c r="D183" s="113"/>
    </row>
    <row r="184" spans="2:4">
      <c r="B184" s="109"/>
      <c r="D184" s="113"/>
    </row>
    <row r="185" spans="2:4">
      <c r="B185" s="108"/>
      <c r="D185" s="113"/>
    </row>
    <row r="186" spans="2:4">
      <c r="B186" s="109"/>
      <c r="D186" s="113"/>
    </row>
    <row r="187" spans="2:4">
      <c r="B187" s="108"/>
      <c r="D187" s="113"/>
    </row>
    <row r="188" spans="2:4">
      <c r="B188" s="109"/>
      <c r="D188" s="113"/>
    </row>
    <row r="189" spans="2:4">
      <c r="B189" s="108"/>
      <c r="D189" s="113"/>
    </row>
    <row r="190" spans="2:4">
      <c r="B190" s="109"/>
      <c r="D190" s="113"/>
    </row>
    <row r="191" spans="2:4">
      <c r="B191" s="108"/>
      <c r="D191" s="113"/>
    </row>
    <row r="192" spans="2:4">
      <c r="B192" s="109"/>
      <c r="D192" s="113"/>
    </row>
    <row r="193" spans="2:4">
      <c r="B193" s="108"/>
      <c r="D193" s="113"/>
    </row>
    <row r="194" spans="2:4">
      <c r="B194" s="109"/>
      <c r="D194" s="113"/>
    </row>
    <row r="195" spans="2:4">
      <c r="B195" s="108"/>
      <c r="D195" s="113"/>
    </row>
    <row r="196" spans="2:4">
      <c r="B196" s="108"/>
      <c r="D196" s="113"/>
    </row>
    <row r="197" spans="2:4">
      <c r="B197" s="108"/>
      <c r="D197" s="113"/>
    </row>
    <row r="198" spans="2:4">
      <c r="B198" s="109"/>
      <c r="D198" s="113"/>
    </row>
    <row r="199" spans="2:4">
      <c r="B199" s="108"/>
      <c r="D199" s="113"/>
    </row>
    <row r="200" spans="2:4">
      <c r="B200" s="108"/>
      <c r="D200" s="113"/>
    </row>
    <row r="201" spans="2:4">
      <c r="B201" s="108"/>
      <c r="D201" s="113"/>
    </row>
    <row r="202" spans="2:4">
      <c r="B202" s="108"/>
      <c r="D202" s="113"/>
    </row>
    <row r="203" spans="2:4">
      <c r="B203" s="109"/>
      <c r="D203" s="113"/>
    </row>
    <row r="204" spans="2:4">
      <c r="B204" s="108"/>
      <c r="D204" s="113"/>
    </row>
    <row r="205" spans="2:4">
      <c r="B205" s="109"/>
      <c r="D205" s="113"/>
    </row>
    <row r="206" spans="2:4">
      <c r="B206" s="108"/>
      <c r="D206" s="113"/>
    </row>
    <row r="207" spans="2:4">
      <c r="B207" s="109"/>
      <c r="D207" s="113"/>
    </row>
    <row r="208" spans="2:4">
      <c r="B208" s="108"/>
      <c r="D208" s="113"/>
    </row>
    <row r="209" spans="2:4">
      <c r="B209" s="109"/>
      <c r="D209" s="113"/>
    </row>
    <row r="210" spans="2:4">
      <c r="B210" s="108"/>
      <c r="D210" s="113"/>
    </row>
    <row r="211" spans="2:4">
      <c r="B211" s="108"/>
      <c r="D211" s="113"/>
    </row>
    <row r="212" spans="2:4">
      <c r="B212" s="109"/>
      <c r="D212" s="113"/>
    </row>
    <row r="213" spans="2:4">
      <c r="B213" s="108"/>
      <c r="D213" s="113"/>
    </row>
    <row r="214" spans="2:4">
      <c r="B214" s="108"/>
      <c r="D214" s="113"/>
    </row>
  </sheetData>
  <autoFilter ref="A2:F77">
    <filterColumn colId="0"/>
  </autoFilter>
  <mergeCells count="1">
    <mergeCell ref="A1:F1"/>
  </mergeCells>
  <pageMargins left="0.7" right="0.7" top="0.75" bottom="0.75" header="0.3" footer="0.3"/>
  <pageSetup orientation="portrait" verticalDpi="0" r:id="rId1"/>
</worksheet>
</file>

<file path=xl/worksheets/sheet33.xml><?xml version="1.0" encoding="utf-8"?>
<worksheet xmlns="http://schemas.openxmlformats.org/spreadsheetml/2006/main" xmlns:r="http://schemas.openxmlformats.org/officeDocument/2006/relationships">
  <sheetPr>
    <tabColor theme="3" tint="0.39997558519241921"/>
  </sheetPr>
  <dimension ref="A1:S587"/>
  <sheetViews>
    <sheetView topLeftCell="C1" workbookViewId="0">
      <selection activeCell="C23" sqref="C23"/>
    </sheetView>
  </sheetViews>
  <sheetFormatPr baseColWidth="10" defaultRowHeight="15"/>
  <cols>
    <col min="1" max="1" width="11.42578125" style="94"/>
    <col min="2" max="2" width="11.28515625" style="94" customWidth="1"/>
    <col min="3" max="3" width="14.7109375" style="94" customWidth="1"/>
    <col min="4" max="4" width="15.85546875" style="94" customWidth="1"/>
    <col min="5" max="5" width="15.5703125" style="94" customWidth="1"/>
    <col min="6" max="6" width="15.42578125" style="94" customWidth="1"/>
    <col min="7" max="10" width="14.140625" style="94" bestFit="1" customWidth="1"/>
    <col min="11" max="11" width="14.140625" style="94" customWidth="1"/>
    <col min="12" max="15" width="14.140625" style="94" hidden="1" customWidth="1"/>
    <col min="16" max="16" width="13.140625" style="94" bestFit="1" customWidth="1"/>
    <col min="17" max="18" width="13.140625" style="94" customWidth="1"/>
    <col min="19" max="16384" width="11.42578125" style="94"/>
  </cols>
  <sheetData>
    <row r="1" spans="1:19" ht="15.75" thickBot="1">
      <c r="A1" s="322" t="s">
        <v>1509</v>
      </c>
      <c r="B1" s="322"/>
      <c r="C1" s="322"/>
      <c r="D1" s="322"/>
      <c r="E1" s="322"/>
      <c r="F1" s="322"/>
      <c r="G1" s="322"/>
      <c r="H1" s="322"/>
      <c r="I1" s="322"/>
      <c r="J1" s="322"/>
      <c r="K1" s="322"/>
      <c r="L1" s="322"/>
      <c r="M1" s="322"/>
      <c r="N1" s="322"/>
      <c r="O1" s="322"/>
      <c r="P1" s="322"/>
      <c r="Q1" s="322"/>
      <c r="R1" s="322"/>
      <c r="S1" s="322"/>
    </row>
    <row r="2" spans="1:19" ht="23.25" customHeight="1" thickBot="1">
      <c r="A2" s="323" t="s">
        <v>685</v>
      </c>
      <c r="B2" s="320" t="s">
        <v>1139</v>
      </c>
      <c r="C2" s="323" t="s">
        <v>910</v>
      </c>
      <c r="D2" s="323" t="s">
        <v>923</v>
      </c>
      <c r="E2" s="323" t="s">
        <v>920</v>
      </c>
      <c r="F2" s="323"/>
      <c r="G2" s="323"/>
      <c r="H2" s="323"/>
      <c r="I2" s="323"/>
      <c r="J2" s="323"/>
      <c r="K2" s="323"/>
      <c r="L2" s="323"/>
      <c r="M2" s="323"/>
      <c r="N2" s="323"/>
      <c r="O2" s="323"/>
      <c r="P2" s="323"/>
      <c r="Q2" s="323"/>
      <c r="R2" s="126"/>
      <c r="S2" s="323" t="s">
        <v>921</v>
      </c>
    </row>
    <row r="3" spans="1:19" ht="15" customHeight="1" thickBot="1">
      <c r="A3" s="323"/>
      <c r="B3" s="324"/>
      <c r="C3" s="323"/>
      <c r="D3" s="323"/>
      <c r="E3" s="323" t="s">
        <v>686</v>
      </c>
      <c r="F3" s="323" t="s">
        <v>1138</v>
      </c>
      <c r="G3" s="323"/>
      <c r="H3" s="323"/>
      <c r="I3" s="323"/>
      <c r="J3" s="323"/>
      <c r="K3" s="323" t="s">
        <v>918</v>
      </c>
      <c r="L3" s="325" t="s">
        <v>686</v>
      </c>
      <c r="M3" s="325" t="s">
        <v>911</v>
      </c>
      <c r="N3" s="325" t="s">
        <v>1141</v>
      </c>
      <c r="O3" s="325" t="s">
        <v>912</v>
      </c>
      <c r="P3" s="323" t="s">
        <v>919</v>
      </c>
      <c r="Q3" s="323" t="s">
        <v>1140</v>
      </c>
      <c r="R3" s="320" t="s">
        <v>1137</v>
      </c>
      <c r="S3" s="323"/>
    </row>
    <row r="4" spans="1:19" ht="57" thickBot="1">
      <c r="A4" s="323"/>
      <c r="B4" s="321"/>
      <c r="C4" s="323"/>
      <c r="D4" s="323"/>
      <c r="E4" s="323"/>
      <c r="F4" s="126" t="s">
        <v>913</v>
      </c>
      <c r="G4" s="126" t="s">
        <v>914</v>
      </c>
      <c r="H4" s="126" t="s">
        <v>915</v>
      </c>
      <c r="I4" s="126" t="s">
        <v>916</v>
      </c>
      <c r="J4" s="126" t="s">
        <v>917</v>
      </c>
      <c r="K4" s="323"/>
      <c r="L4" s="326"/>
      <c r="M4" s="326"/>
      <c r="N4" s="326"/>
      <c r="O4" s="326"/>
      <c r="P4" s="323"/>
      <c r="Q4" s="323"/>
      <c r="R4" s="321"/>
      <c r="S4" s="126" t="s">
        <v>922</v>
      </c>
    </row>
    <row r="5" spans="1:19" ht="15.75" thickBot="1">
      <c r="A5" s="127" t="s">
        <v>687</v>
      </c>
      <c r="B5" s="124">
        <v>1</v>
      </c>
      <c r="C5" s="114">
        <f>E5</f>
        <v>13283.18</v>
      </c>
      <c r="D5" s="114">
        <f>E5+K5</f>
        <v>41949.506666666675</v>
      </c>
      <c r="E5" s="114">
        <v>13283.18</v>
      </c>
      <c r="F5" s="114">
        <v>258.33333333333331</v>
      </c>
      <c r="G5" s="114">
        <v>0</v>
      </c>
      <c r="H5" s="114">
        <v>1593.9816000000001</v>
      </c>
      <c r="I5" s="114">
        <v>398.49540000000002</v>
      </c>
      <c r="J5" s="114">
        <v>332.0795</v>
      </c>
      <c r="K5" s="114">
        <v>28666.326666666675</v>
      </c>
      <c r="L5" s="114"/>
      <c r="M5" s="114">
        <v>2213.8633333333332</v>
      </c>
      <c r="N5" s="114">
        <v>22138.633333333335</v>
      </c>
      <c r="O5" s="114">
        <v>4313.8300000000036</v>
      </c>
      <c r="P5" s="114">
        <v>693.59</v>
      </c>
      <c r="Q5" s="114">
        <f>E5+F5+G5+H5+I5+J5+K5+P5</f>
        <v>45225.986500000006</v>
      </c>
      <c r="R5" s="114">
        <f>Q5*B5</f>
        <v>45225.986500000006</v>
      </c>
      <c r="S5" s="114" t="s">
        <v>790</v>
      </c>
    </row>
    <row r="6" spans="1:19" ht="15.75" thickBot="1">
      <c r="A6" s="127" t="s">
        <v>687</v>
      </c>
      <c r="B6" s="124">
        <v>1</v>
      </c>
      <c r="C6" s="114">
        <f t="shared" ref="C6:C69" si="0">E6</f>
        <v>13283.18</v>
      </c>
      <c r="D6" s="114">
        <f t="shared" ref="D6:D69" si="1">E6+K6</f>
        <v>41949.506666666675</v>
      </c>
      <c r="E6" s="114">
        <v>13283.18</v>
      </c>
      <c r="F6" s="114">
        <v>258.33333333333331</v>
      </c>
      <c r="G6" s="114">
        <v>0</v>
      </c>
      <c r="H6" s="114">
        <v>1593.9816000000001</v>
      </c>
      <c r="I6" s="114">
        <v>398.49540000000002</v>
      </c>
      <c r="J6" s="114">
        <v>332.0795</v>
      </c>
      <c r="K6" s="114">
        <v>28666.326666666675</v>
      </c>
      <c r="L6" s="114"/>
      <c r="M6" s="114">
        <v>2213.8633333333332</v>
      </c>
      <c r="N6" s="114">
        <v>22138.633333333335</v>
      </c>
      <c r="O6" s="114">
        <v>4313.8300000000036</v>
      </c>
      <c r="P6" s="114">
        <v>693.56</v>
      </c>
      <c r="Q6" s="114">
        <f t="shared" ref="Q6:Q69" si="2">E6+F6+G6+H6+I6+J6+K6+P6</f>
        <v>45225.956500000008</v>
      </c>
      <c r="R6" s="114">
        <f t="shared" ref="R6:R69" si="3">Q6*B6</f>
        <v>45225.956500000008</v>
      </c>
      <c r="S6" s="114" t="s">
        <v>790</v>
      </c>
    </row>
    <row r="7" spans="1:19" ht="15.75" thickBot="1">
      <c r="A7" s="127" t="s">
        <v>687</v>
      </c>
      <c r="B7" s="124">
        <v>1</v>
      </c>
      <c r="C7" s="114">
        <f t="shared" si="0"/>
        <v>12819.0246912</v>
      </c>
      <c r="D7" s="114">
        <f t="shared" si="1"/>
        <v>40469.160668467208</v>
      </c>
      <c r="E7" s="114">
        <v>12819.0246912</v>
      </c>
      <c r="F7" s="114">
        <v>258.33333333333331</v>
      </c>
      <c r="G7" s="114">
        <v>0</v>
      </c>
      <c r="H7" s="114">
        <v>1538.282962944</v>
      </c>
      <c r="I7" s="114">
        <v>384.570740736</v>
      </c>
      <c r="J7" s="114">
        <v>320.47561727999999</v>
      </c>
      <c r="K7" s="114">
        <v>27650.135977267208</v>
      </c>
      <c r="L7" s="114"/>
      <c r="M7" s="114">
        <v>2136.5041151999999</v>
      </c>
      <c r="N7" s="114">
        <v>21365.041152000002</v>
      </c>
      <c r="O7" s="114">
        <v>4148.5907100672039</v>
      </c>
      <c r="P7" s="114">
        <v>680.95</v>
      </c>
      <c r="Q7" s="114">
        <f t="shared" si="2"/>
        <v>43651.773322760542</v>
      </c>
      <c r="R7" s="114">
        <f t="shared" si="3"/>
        <v>43651.773322760542</v>
      </c>
      <c r="S7" s="114" t="s">
        <v>790</v>
      </c>
    </row>
    <row r="8" spans="1:19" ht="15.75" thickBot="1">
      <c r="A8" s="127" t="s">
        <v>687</v>
      </c>
      <c r="B8" s="124">
        <v>1</v>
      </c>
      <c r="C8" s="114">
        <f t="shared" si="0"/>
        <v>12818.664768000001</v>
      </c>
      <c r="D8" s="114">
        <f t="shared" si="1"/>
        <v>40468.012753408002</v>
      </c>
      <c r="E8" s="114">
        <v>12818.664768000001</v>
      </c>
      <c r="F8" s="114">
        <v>258.33333333333331</v>
      </c>
      <c r="G8" s="114">
        <v>0</v>
      </c>
      <c r="H8" s="114">
        <v>1538.23977216</v>
      </c>
      <c r="I8" s="114">
        <v>384.55994304000001</v>
      </c>
      <c r="J8" s="114">
        <v>320.46661920000003</v>
      </c>
      <c r="K8" s="114">
        <v>27649.347985408</v>
      </c>
      <c r="L8" s="114"/>
      <c r="M8" s="114">
        <v>2136.4441280000001</v>
      </c>
      <c r="N8" s="114">
        <v>21364.441279999999</v>
      </c>
      <c r="O8" s="114">
        <v>4148.4625774080014</v>
      </c>
      <c r="P8" s="114">
        <v>680.94</v>
      </c>
      <c r="Q8" s="114">
        <f t="shared" si="2"/>
        <v>43650.552421141336</v>
      </c>
      <c r="R8" s="114">
        <f t="shared" si="3"/>
        <v>43650.552421141336</v>
      </c>
      <c r="S8" s="114" t="s">
        <v>790</v>
      </c>
    </row>
    <row r="9" spans="1:19" ht="15.75" thickBot="1">
      <c r="A9" s="127" t="s">
        <v>687</v>
      </c>
      <c r="B9" s="124">
        <v>1</v>
      </c>
      <c r="C9" s="114">
        <f t="shared" si="0"/>
        <v>12656.08</v>
      </c>
      <c r="D9" s="114">
        <f t="shared" si="1"/>
        <v>39949.475733333333</v>
      </c>
      <c r="E9" s="114">
        <v>12656.08</v>
      </c>
      <c r="F9" s="114">
        <v>258.33333333333331</v>
      </c>
      <c r="G9" s="114">
        <v>0</v>
      </c>
      <c r="H9" s="114">
        <v>1518.7295999999999</v>
      </c>
      <c r="I9" s="114">
        <v>379.68239999999997</v>
      </c>
      <c r="J9" s="114">
        <v>316.40199999999999</v>
      </c>
      <c r="K9" s="114">
        <v>27293.395733333331</v>
      </c>
      <c r="L9" s="114"/>
      <c r="M9" s="114">
        <v>2109.3466666666664</v>
      </c>
      <c r="N9" s="114">
        <v>21093.466666666667</v>
      </c>
      <c r="O9" s="114">
        <v>4090.5823999999989</v>
      </c>
      <c r="P9" s="114">
        <v>676.51</v>
      </c>
      <c r="Q9" s="114">
        <f t="shared" si="2"/>
        <v>43099.133066666669</v>
      </c>
      <c r="R9" s="114">
        <f t="shared" si="3"/>
        <v>43099.133066666669</v>
      </c>
      <c r="S9" s="114" t="s">
        <v>790</v>
      </c>
    </row>
    <row r="10" spans="1:19" ht="15.75" thickBot="1">
      <c r="A10" s="127" t="s">
        <v>687</v>
      </c>
      <c r="B10" s="124">
        <v>1</v>
      </c>
      <c r="C10" s="114">
        <f t="shared" si="0"/>
        <v>12818.664768000001</v>
      </c>
      <c r="D10" s="114">
        <f t="shared" si="1"/>
        <v>40468.012753408002</v>
      </c>
      <c r="E10" s="114">
        <v>12818.664768000001</v>
      </c>
      <c r="F10" s="114">
        <v>258.33333333333331</v>
      </c>
      <c r="G10" s="114">
        <v>0</v>
      </c>
      <c r="H10" s="114">
        <v>1538.23977216</v>
      </c>
      <c r="I10" s="114">
        <v>384.55994304000001</v>
      </c>
      <c r="J10" s="114">
        <v>320.46661920000003</v>
      </c>
      <c r="K10" s="114">
        <v>27649.347985408</v>
      </c>
      <c r="L10" s="114"/>
      <c r="M10" s="114">
        <v>2136.4441280000001</v>
      </c>
      <c r="N10" s="114">
        <v>21364.441279999999</v>
      </c>
      <c r="O10" s="114">
        <v>4148.4625774080014</v>
      </c>
      <c r="P10" s="114">
        <v>680.94</v>
      </c>
      <c r="Q10" s="114">
        <f t="shared" si="2"/>
        <v>43650.552421141336</v>
      </c>
      <c r="R10" s="114">
        <f t="shared" si="3"/>
        <v>43650.552421141336</v>
      </c>
      <c r="S10" s="114" t="s">
        <v>790</v>
      </c>
    </row>
    <row r="11" spans="1:19" ht="15.75" thickBot="1">
      <c r="A11" s="127" t="s">
        <v>687</v>
      </c>
      <c r="B11" s="124">
        <v>1</v>
      </c>
      <c r="C11" s="114">
        <f t="shared" si="0"/>
        <v>17550</v>
      </c>
      <c r="D11" s="114">
        <f t="shared" si="1"/>
        <v>55557.817920000001</v>
      </c>
      <c r="E11" s="114">
        <v>17550</v>
      </c>
      <c r="F11" s="114">
        <v>0</v>
      </c>
      <c r="G11" s="114">
        <v>0</v>
      </c>
      <c r="H11" s="114">
        <v>2106</v>
      </c>
      <c r="I11" s="114">
        <v>526.5</v>
      </c>
      <c r="J11" s="114">
        <v>438.75</v>
      </c>
      <c r="K11" s="114">
        <v>38007.817920000001</v>
      </c>
      <c r="L11" s="114"/>
      <c r="M11" s="114">
        <v>2925</v>
      </c>
      <c r="N11" s="114">
        <v>29250</v>
      </c>
      <c r="O11" s="114">
        <v>5832.8179199999995</v>
      </c>
      <c r="P11" s="114">
        <v>808.44</v>
      </c>
      <c r="Q11" s="114">
        <f t="shared" si="2"/>
        <v>59437.507920000004</v>
      </c>
      <c r="R11" s="114">
        <f t="shared" si="3"/>
        <v>59437.507920000004</v>
      </c>
      <c r="S11" s="114" t="s">
        <v>790</v>
      </c>
    </row>
    <row r="12" spans="1:19" ht="15.75" thickBot="1">
      <c r="A12" s="127" t="s">
        <v>687</v>
      </c>
      <c r="B12" s="124">
        <v>11</v>
      </c>
      <c r="C12" s="114">
        <f>E12</f>
        <v>12741.168976581819</v>
      </c>
      <c r="D12" s="114">
        <f t="shared" si="1"/>
        <v>40125.88059264495</v>
      </c>
      <c r="E12" s="114">
        <v>12741.168976581819</v>
      </c>
      <c r="F12" s="114">
        <v>258.33333333333331</v>
      </c>
      <c r="G12" s="114">
        <v>0</v>
      </c>
      <c r="H12" s="114">
        <v>1522.7239117352726</v>
      </c>
      <c r="I12" s="114">
        <v>380.68097793381816</v>
      </c>
      <c r="J12" s="114">
        <v>317.23414827818186</v>
      </c>
      <c r="K12" s="114">
        <v>27384.71161606313</v>
      </c>
      <c r="L12" s="114"/>
      <c r="M12" s="114">
        <v>23263.837540399996</v>
      </c>
      <c r="N12" s="114">
        <v>232638.37540399999</v>
      </c>
      <c r="O12" s="114">
        <v>45329.614832294421</v>
      </c>
      <c r="P12" s="114">
        <v>675.90363636363656</v>
      </c>
      <c r="Q12" s="114">
        <f t="shared" si="2"/>
        <v>43280.756600289191</v>
      </c>
      <c r="R12" s="114">
        <f t="shared" si="3"/>
        <v>476088.32260318112</v>
      </c>
      <c r="S12" s="114" t="s">
        <v>790</v>
      </c>
    </row>
    <row r="13" spans="1:19" ht="15.75" thickBot="1">
      <c r="A13" s="127" t="s">
        <v>687</v>
      </c>
      <c r="B13" s="124">
        <v>1</v>
      </c>
      <c r="C13" s="114">
        <f t="shared" si="0"/>
        <v>12818.664768000001</v>
      </c>
      <c r="D13" s="114">
        <f t="shared" si="1"/>
        <v>40468.012753408002</v>
      </c>
      <c r="E13" s="114">
        <v>12818.664768000001</v>
      </c>
      <c r="F13" s="114">
        <v>258.33333333333331</v>
      </c>
      <c r="G13" s="114">
        <v>0</v>
      </c>
      <c r="H13" s="114">
        <v>1538.23977216</v>
      </c>
      <c r="I13" s="114">
        <v>384.55994304000001</v>
      </c>
      <c r="J13" s="114">
        <v>320.46661920000003</v>
      </c>
      <c r="K13" s="114">
        <v>27649.347985408</v>
      </c>
      <c r="L13" s="114"/>
      <c r="M13" s="114">
        <v>2136.4441280000001</v>
      </c>
      <c r="N13" s="114">
        <v>21364.441279999999</v>
      </c>
      <c r="O13" s="114">
        <v>4148.4625774080014</v>
      </c>
      <c r="P13" s="114">
        <v>680.94</v>
      </c>
      <c r="Q13" s="114">
        <f t="shared" si="2"/>
        <v>43650.552421141336</v>
      </c>
      <c r="R13" s="114">
        <f t="shared" si="3"/>
        <v>43650.552421141336</v>
      </c>
      <c r="S13" s="114" t="s">
        <v>790</v>
      </c>
    </row>
    <row r="14" spans="1:19" ht="15.75" thickBot="1">
      <c r="A14" s="127" t="s">
        <v>687</v>
      </c>
      <c r="B14" s="124">
        <v>1</v>
      </c>
      <c r="C14" s="114">
        <f t="shared" si="0"/>
        <v>12818.664768000001</v>
      </c>
      <c r="D14" s="114">
        <f t="shared" si="1"/>
        <v>40468.012753408002</v>
      </c>
      <c r="E14" s="114">
        <v>12818.664768000001</v>
      </c>
      <c r="F14" s="114">
        <v>258.33333333333331</v>
      </c>
      <c r="G14" s="114">
        <v>0</v>
      </c>
      <c r="H14" s="114">
        <v>1538.23977216</v>
      </c>
      <c r="I14" s="114">
        <v>384.55994304000001</v>
      </c>
      <c r="J14" s="114">
        <v>320.46661920000003</v>
      </c>
      <c r="K14" s="114">
        <v>27649.347985408</v>
      </c>
      <c r="L14" s="114"/>
      <c r="M14" s="114">
        <v>2136.4441280000001</v>
      </c>
      <c r="N14" s="114">
        <v>21364.441279999999</v>
      </c>
      <c r="O14" s="114">
        <v>4148.4625774080014</v>
      </c>
      <c r="P14" s="114">
        <v>680.94</v>
      </c>
      <c r="Q14" s="114">
        <f t="shared" si="2"/>
        <v>43650.552421141336</v>
      </c>
      <c r="R14" s="114">
        <f t="shared" si="3"/>
        <v>43650.552421141336</v>
      </c>
      <c r="S14" s="114" t="s">
        <v>790</v>
      </c>
    </row>
    <row r="15" spans="1:19" ht="15.75" thickBot="1">
      <c r="A15" s="127" t="s">
        <v>687</v>
      </c>
      <c r="B15" s="124">
        <v>1</v>
      </c>
      <c r="C15" s="114">
        <f t="shared" si="0"/>
        <v>13740</v>
      </c>
      <c r="D15" s="114">
        <f t="shared" si="1"/>
        <v>43406.457920000001</v>
      </c>
      <c r="E15" s="114">
        <v>13740</v>
      </c>
      <c r="F15" s="114">
        <v>0</v>
      </c>
      <c r="G15" s="114">
        <v>0</v>
      </c>
      <c r="H15" s="114">
        <v>1648.8</v>
      </c>
      <c r="I15" s="114">
        <v>412.2</v>
      </c>
      <c r="J15" s="114">
        <v>343.5</v>
      </c>
      <c r="K15" s="114">
        <v>29666.457920000001</v>
      </c>
      <c r="L15" s="114"/>
      <c r="M15" s="114">
        <v>2290</v>
      </c>
      <c r="N15" s="114">
        <v>22900</v>
      </c>
      <c r="O15" s="114">
        <v>4476.4579200000007</v>
      </c>
      <c r="P15" s="114">
        <v>706.01</v>
      </c>
      <c r="Q15" s="114">
        <f t="shared" si="2"/>
        <v>46516.967920000003</v>
      </c>
      <c r="R15" s="114">
        <f t="shared" si="3"/>
        <v>46516.967920000003</v>
      </c>
      <c r="S15" s="114" t="s">
        <v>790</v>
      </c>
    </row>
    <row r="16" spans="1:19" ht="23.25" thickBot="1">
      <c r="A16" s="127" t="s">
        <v>791</v>
      </c>
      <c r="B16" s="124">
        <v>1</v>
      </c>
      <c r="C16" s="114">
        <f t="shared" si="0"/>
        <v>23992</v>
      </c>
      <c r="D16" s="114">
        <f t="shared" si="1"/>
        <v>76925.250773333319</v>
      </c>
      <c r="E16" s="114">
        <v>23992</v>
      </c>
      <c r="F16" s="114">
        <v>0</v>
      </c>
      <c r="G16" s="114">
        <v>0</v>
      </c>
      <c r="H16" s="114">
        <v>2879.0399999999995</v>
      </c>
      <c r="I16" s="114">
        <v>719.75999999999988</v>
      </c>
      <c r="J16" s="114">
        <v>599.80000000000007</v>
      </c>
      <c r="K16" s="114">
        <v>52933.250773333319</v>
      </c>
      <c r="L16" s="114"/>
      <c r="M16" s="114">
        <v>3998.666666666667</v>
      </c>
      <c r="N16" s="114">
        <v>39986.666666666664</v>
      </c>
      <c r="O16" s="114">
        <v>8947.9174399999902</v>
      </c>
      <c r="P16" s="114">
        <v>985.33</v>
      </c>
      <c r="Q16" s="114">
        <f t="shared" si="2"/>
        <v>82109.180773333312</v>
      </c>
      <c r="R16" s="114">
        <f t="shared" si="3"/>
        <v>82109.180773333312</v>
      </c>
      <c r="S16" s="114" t="s">
        <v>790</v>
      </c>
    </row>
    <row r="17" spans="1:19" ht="23.25" thickBot="1">
      <c r="A17" s="127" t="s">
        <v>791</v>
      </c>
      <c r="B17" s="124">
        <v>1</v>
      </c>
      <c r="C17" s="114">
        <f t="shared" si="0"/>
        <v>17550</v>
      </c>
      <c r="D17" s="114">
        <f t="shared" si="1"/>
        <v>55557.817920000001</v>
      </c>
      <c r="E17" s="114">
        <v>17550</v>
      </c>
      <c r="F17" s="114">
        <v>0</v>
      </c>
      <c r="G17" s="114">
        <v>0</v>
      </c>
      <c r="H17" s="114">
        <v>2106</v>
      </c>
      <c r="I17" s="114">
        <v>526.5</v>
      </c>
      <c r="J17" s="114">
        <v>438.75</v>
      </c>
      <c r="K17" s="114">
        <v>38007.817920000001</v>
      </c>
      <c r="L17" s="114"/>
      <c r="M17" s="114">
        <v>2925</v>
      </c>
      <c r="N17" s="114">
        <v>29250</v>
      </c>
      <c r="O17" s="114">
        <v>5832.8179199999995</v>
      </c>
      <c r="P17" s="114">
        <v>809.86</v>
      </c>
      <c r="Q17" s="114">
        <f t="shared" si="2"/>
        <v>59438.927920000002</v>
      </c>
      <c r="R17" s="114">
        <f t="shared" si="3"/>
        <v>59438.927920000002</v>
      </c>
      <c r="S17" s="114" t="s">
        <v>790</v>
      </c>
    </row>
    <row r="18" spans="1:19" ht="15.75" thickBot="1">
      <c r="A18" s="127" t="s">
        <v>792</v>
      </c>
      <c r="B18" s="124">
        <v>5</v>
      </c>
      <c r="C18" s="114">
        <f>E18</f>
        <v>12818.522868278402</v>
      </c>
      <c r="D18" s="114">
        <f t="shared" si="1"/>
        <v>40467.560187895913</v>
      </c>
      <c r="E18" s="114">
        <v>12818.522868278402</v>
      </c>
      <c r="F18" s="114">
        <v>258.33333333333337</v>
      </c>
      <c r="G18" s="114">
        <v>0</v>
      </c>
      <c r="H18" s="114">
        <v>1538.2227441934078</v>
      </c>
      <c r="I18" s="114">
        <v>384.55568604835196</v>
      </c>
      <c r="J18" s="114">
        <v>320.46307170696002</v>
      </c>
      <c r="K18" s="114">
        <v>27649.03731961751</v>
      </c>
      <c r="L18" s="114"/>
      <c r="M18" s="114">
        <v>10682.102390232003</v>
      </c>
      <c r="N18" s="114">
        <v>106821.02390232001</v>
      </c>
      <c r="O18" s="114">
        <v>20742.060305535539</v>
      </c>
      <c r="P18" s="114">
        <v>680.94</v>
      </c>
      <c r="Q18" s="114">
        <f t="shared" si="2"/>
        <v>43650.075023177968</v>
      </c>
      <c r="R18" s="114">
        <f t="shared" si="3"/>
        <v>218250.37511588982</v>
      </c>
      <c r="S18" s="114" t="s">
        <v>790</v>
      </c>
    </row>
    <row r="19" spans="1:19" ht="23.25" thickBot="1">
      <c r="A19" s="127" t="s">
        <v>793</v>
      </c>
      <c r="B19" s="124">
        <v>1</v>
      </c>
      <c r="C19" s="114">
        <f t="shared" si="0"/>
        <v>5626.2764376000014</v>
      </c>
      <c r="D19" s="114">
        <f t="shared" si="1"/>
        <v>16258.788530284803</v>
      </c>
      <c r="E19" s="114">
        <v>5626.2764376000014</v>
      </c>
      <c r="F19" s="114">
        <v>258.33333333333331</v>
      </c>
      <c r="G19" s="114">
        <v>950</v>
      </c>
      <c r="H19" s="114">
        <v>643.00302144</v>
      </c>
      <c r="I19" s="114">
        <v>160.75075536</v>
      </c>
      <c r="J19" s="114">
        <v>133.95896280000002</v>
      </c>
      <c r="K19" s="114">
        <v>10632.512092684801</v>
      </c>
      <c r="L19" s="114"/>
      <c r="M19" s="114">
        <v>893.05975200000012</v>
      </c>
      <c r="N19" s="114">
        <v>8930.5975200000012</v>
      </c>
      <c r="O19" s="114">
        <v>808.85482068480087</v>
      </c>
      <c r="P19" s="114">
        <v>477.67</v>
      </c>
      <c r="Q19" s="114">
        <f t="shared" si="2"/>
        <v>18882.504603218134</v>
      </c>
      <c r="R19" s="114">
        <f t="shared" si="3"/>
        <v>18882.504603218134</v>
      </c>
      <c r="S19" s="114" t="s">
        <v>794</v>
      </c>
    </row>
    <row r="20" spans="1:19" ht="23.25" thickBot="1">
      <c r="A20" s="127" t="s">
        <v>793</v>
      </c>
      <c r="B20" s="124">
        <v>1</v>
      </c>
      <c r="C20" s="114">
        <f t="shared" si="0"/>
        <v>5795.0647307280015</v>
      </c>
      <c r="D20" s="114">
        <f t="shared" si="1"/>
        <v>16752.893485393346</v>
      </c>
      <c r="E20" s="114">
        <v>5795.0647307280015</v>
      </c>
      <c r="F20" s="114">
        <v>258.33333333333331</v>
      </c>
      <c r="G20" s="114">
        <v>950</v>
      </c>
      <c r="H20" s="114">
        <v>662.2931120832003</v>
      </c>
      <c r="I20" s="114">
        <v>165.57327802080007</v>
      </c>
      <c r="J20" s="114">
        <v>137.97773168400008</v>
      </c>
      <c r="K20" s="114">
        <v>10957.828754665346</v>
      </c>
      <c r="L20" s="114"/>
      <c r="M20" s="114">
        <v>919.85154456000021</v>
      </c>
      <c r="N20" s="114">
        <v>9198.5154456000018</v>
      </c>
      <c r="O20" s="114">
        <v>839.46176450534426</v>
      </c>
      <c r="P20" s="114">
        <v>482.05</v>
      </c>
      <c r="Q20" s="114">
        <f t="shared" si="2"/>
        <v>19409.12094051468</v>
      </c>
      <c r="R20" s="114">
        <f t="shared" si="3"/>
        <v>19409.12094051468</v>
      </c>
      <c r="S20" s="114" t="s">
        <v>790</v>
      </c>
    </row>
    <row r="21" spans="1:19" ht="23.25" thickBot="1">
      <c r="A21" s="127" t="s">
        <v>795</v>
      </c>
      <c r="B21" s="124">
        <v>1</v>
      </c>
      <c r="C21" s="114">
        <f t="shared" si="0"/>
        <v>5026.0543962720012</v>
      </c>
      <c r="D21" s="114">
        <f t="shared" si="1"/>
        <v>14501.719486635993</v>
      </c>
      <c r="E21" s="114">
        <v>5026.0543962720012</v>
      </c>
      <c r="F21" s="114">
        <v>258.33333333333331</v>
      </c>
      <c r="G21" s="114">
        <v>950</v>
      </c>
      <c r="H21" s="114">
        <v>574.40621671680003</v>
      </c>
      <c r="I21" s="114">
        <v>143.60155417920001</v>
      </c>
      <c r="J21" s="114">
        <v>119.66796181600004</v>
      </c>
      <c r="K21" s="114">
        <v>9475.6650903639911</v>
      </c>
      <c r="L21" s="114"/>
      <c r="M21" s="114">
        <v>797.78641210666683</v>
      </c>
      <c r="N21" s="114">
        <v>7977.8641210666674</v>
      </c>
      <c r="O21" s="114">
        <v>700.01455719065541</v>
      </c>
      <c r="P21" s="114">
        <v>470.6</v>
      </c>
      <c r="Q21" s="114">
        <f t="shared" si="2"/>
        <v>17018.328552681323</v>
      </c>
      <c r="R21" s="114">
        <f t="shared" si="3"/>
        <v>17018.328552681323</v>
      </c>
      <c r="S21" s="114" t="s">
        <v>790</v>
      </c>
    </row>
    <row r="22" spans="1:19" ht="23.25" thickBot="1">
      <c r="A22" s="127" t="s">
        <v>796</v>
      </c>
      <c r="B22" s="124">
        <v>17</v>
      </c>
      <c r="C22" s="114">
        <f t="shared" si="0"/>
        <v>7471.7609967000017</v>
      </c>
      <c r="D22" s="114">
        <f t="shared" si="1"/>
        <v>22199.314494820002</v>
      </c>
      <c r="E22" s="114">
        <v>7471.7609967000017</v>
      </c>
      <c r="F22" s="114">
        <v>258.33333333333337</v>
      </c>
      <c r="G22" s="114">
        <v>950</v>
      </c>
      <c r="H22" s="114">
        <v>853.91554248</v>
      </c>
      <c r="I22" s="114">
        <v>213.47888562</v>
      </c>
      <c r="J22" s="114">
        <v>177.89907135000001</v>
      </c>
      <c r="K22" s="114">
        <v>14727.553498120002</v>
      </c>
      <c r="L22" s="114"/>
      <c r="M22" s="114">
        <v>20161.894752999997</v>
      </c>
      <c r="N22" s="114">
        <v>201618.94753000003</v>
      </c>
      <c r="O22" s="114">
        <v>28587.567185040007</v>
      </c>
      <c r="P22" s="114">
        <v>525.55000000000007</v>
      </c>
      <c r="Q22" s="114">
        <f t="shared" si="2"/>
        <v>25178.491327603337</v>
      </c>
      <c r="R22" s="114">
        <f t="shared" si="3"/>
        <v>428034.35256925673</v>
      </c>
      <c r="S22" s="114" t="s">
        <v>790</v>
      </c>
    </row>
    <row r="23" spans="1:19" ht="15.75" thickBot="1">
      <c r="A23" s="127" t="s">
        <v>688</v>
      </c>
      <c r="B23" s="124">
        <v>2</v>
      </c>
      <c r="C23" s="114">
        <f t="shared" si="0"/>
        <v>10617.082896000002</v>
      </c>
      <c r="D23" s="114">
        <f t="shared" si="1"/>
        <v>32519.546113642667</v>
      </c>
      <c r="E23" s="114">
        <v>10617.082896000002</v>
      </c>
      <c r="F23" s="114">
        <v>258.33333333333331</v>
      </c>
      <c r="G23" s="114">
        <v>950</v>
      </c>
      <c r="H23" s="114">
        <v>1213.3809024</v>
      </c>
      <c r="I23" s="114">
        <v>303.34522559999999</v>
      </c>
      <c r="J23" s="114">
        <v>252.78768800000003</v>
      </c>
      <c r="K23" s="114">
        <v>21902.463217642668</v>
      </c>
      <c r="L23" s="114"/>
      <c r="M23" s="114">
        <v>3370.5025066666667</v>
      </c>
      <c r="N23" s="114">
        <v>33705.025066666669</v>
      </c>
      <c r="O23" s="114">
        <v>6729.3988619520023</v>
      </c>
      <c r="P23" s="114">
        <v>607.17499999999995</v>
      </c>
      <c r="Q23" s="114">
        <f t="shared" si="2"/>
        <v>36104.568262976005</v>
      </c>
      <c r="R23" s="114">
        <f t="shared" si="3"/>
        <v>72209.13652595201</v>
      </c>
      <c r="S23" s="114" t="s">
        <v>790</v>
      </c>
    </row>
    <row r="24" spans="1:19" ht="15.75" thickBot="1">
      <c r="A24" s="127" t="s">
        <v>688</v>
      </c>
      <c r="B24" s="124">
        <v>2</v>
      </c>
      <c r="C24" s="114">
        <f t="shared" si="0"/>
        <v>8775.1103894999997</v>
      </c>
      <c r="D24" s="114">
        <f t="shared" si="1"/>
        <v>26369.414914164001</v>
      </c>
      <c r="E24" s="114">
        <v>8775.1103894999997</v>
      </c>
      <c r="F24" s="114">
        <v>258.33333333333331</v>
      </c>
      <c r="G24" s="114">
        <v>950</v>
      </c>
      <c r="H24" s="114">
        <v>1002.8697588</v>
      </c>
      <c r="I24" s="114">
        <v>250.7174397</v>
      </c>
      <c r="J24" s="114">
        <v>208.93119975000002</v>
      </c>
      <c r="K24" s="114">
        <v>17594.304524663999</v>
      </c>
      <c r="L24" s="114"/>
      <c r="M24" s="114">
        <v>2785.7493299999996</v>
      </c>
      <c r="N24" s="114">
        <v>27857.493299999998</v>
      </c>
      <c r="O24" s="114">
        <v>4545.3664193280001</v>
      </c>
      <c r="P24" s="114">
        <v>559.38</v>
      </c>
      <c r="Q24" s="114">
        <f t="shared" si="2"/>
        <v>29599.646645747333</v>
      </c>
      <c r="R24" s="114">
        <f t="shared" si="3"/>
        <v>59199.293291494665</v>
      </c>
      <c r="S24" s="114" t="s">
        <v>794</v>
      </c>
    </row>
    <row r="25" spans="1:19" ht="15.75" thickBot="1">
      <c r="A25" s="127" t="s">
        <v>689</v>
      </c>
      <c r="B25" s="124">
        <v>1</v>
      </c>
      <c r="C25" s="114">
        <f t="shared" si="0"/>
        <v>8897.5208322000017</v>
      </c>
      <c r="D25" s="114">
        <f t="shared" si="1"/>
        <v>26742.117794750404</v>
      </c>
      <c r="E25" s="114">
        <v>8897.5208322000017</v>
      </c>
      <c r="F25" s="114">
        <v>258.33333333333331</v>
      </c>
      <c r="G25" s="114">
        <v>950</v>
      </c>
      <c r="H25" s="114">
        <v>1016.8595236800002</v>
      </c>
      <c r="I25" s="114">
        <v>254.21488092000004</v>
      </c>
      <c r="J25" s="114">
        <v>211.84573410000004</v>
      </c>
      <c r="K25" s="114">
        <v>17844.5969625504</v>
      </c>
      <c r="L25" s="114"/>
      <c r="M25" s="114">
        <v>1412.3048940000001</v>
      </c>
      <c r="N25" s="114">
        <v>14123.048940000001</v>
      </c>
      <c r="O25" s="114">
        <v>2309.2431285504008</v>
      </c>
      <c r="P25" s="114">
        <v>562.54999999999995</v>
      </c>
      <c r="Q25" s="114">
        <f t="shared" si="2"/>
        <v>29995.921266783735</v>
      </c>
      <c r="R25" s="114">
        <f t="shared" si="3"/>
        <v>29995.921266783735</v>
      </c>
      <c r="S25" s="114" t="s">
        <v>790</v>
      </c>
    </row>
    <row r="26" spans="1:19" ht="15.75" thickBot="1">
      <c r="A26" s="127" t="s">
        <v>689</v>
      </c>
      <c r="B26" s="124">
        <v>2</v>
      </c>
      <c r="C26" s="114">
        <f t="shared" si="0"/>
        <v>9747.5913826200012</v>
      </c>
      <c r="D26" s="114">
        <f t="shared" si="1"/>
        <v>29594.807627028007</v>
      </c>
      <c r="E26" s="114">
        <v>9747.5913826200012</v>
      </c>
      <c r="F26" s="114">
        <v>258.33333333333331</v>
      </c>
      <c r="G26" s="114">
        <v>950</v>
      </c>
      <c r="H26" s="114">
        <v>1114.0104437279999</v>
      </c>
      <c r="I26" s="114">
        <v>278.50261093199998</v>
      </c>
      <c r="J26" s="114">
        <v>232.08550911000006</v>
      </c>
      <c r="K26" s="114">
        <v>19847.216244408006</v>
      </c>
      <c r="L26" s="114"/>
      <c r="M26" s="114">
        <v>3094.4734548000001</v>
      </c>
      <c r="N26" s="114">
        <v>30944.734548000004</v>
      </c>
      <c r="O26" s="114">
        <v>5655.2244860160044</v>
      </c>
      <c r="P26" s="114">
        <v>584.6</v>
      </c>
      <c r="Q26" s="114">
        <f t="shared" si="2"/>
        <v>33012.339524131341</v>
      </c>
      <c r="R26" s="114">
        <f t="shared" si="3"/>
        <v>66024.679048262682</v>
      </c>
      <c r="S26" s="114" t="s">
        <v>790</v>
      </c>
    </row>
    <row r="27" spans="1:19" ht="15.75" thickBot="1">
      <c r="A27" s="127" t="s">
        <v>689</v>
      </c>
      <c r="B27" s="124">
        <v>1</v>
      </c>
      <c r="C27" s="114">
        <f t="shared" si="0"/>
        <v>9747.5913826200012</v>
      </c>
      <c r="D27" s="114">
        <f t="shared" si="1"/>
        <v>29594.807627028007</v>
      </c>
      <c r="E27" s="114">
        <v>9747.5913826200012</v>
      </c>
      <c r="F27" s="114">
        <v>258.33333333333331</v>
      </c>
      <c r="G27" s="114">
        <v>950</v>
      </c>
      <c r="H27" s="114">
        <v>1114.0104437279999</v>
      </c>
      <c r="I27" s="114">
        <v>278.50261093199998</v>
      </c>
      <c r="J27" s="114">
        <v>232.08550911000006</v>
      </c>
      <c r="K27" s="114">
        <v>19847.216244408006</v>
      </c>
      <c r="L27" s="114"/>
      <c r="M27" s="114">
        <v>1547.2367274000001</v>
      </c>
      <c r="N27" s="114">
        <v>15472.367274000002</v>
      </c>
      <c r="O27" s="114">
        <v>2827.6122430080022</v>
      </c>
      <c r="P27" s="114">
        <v>584.6</v>
      </c>
      <c r="Q27" s="114">
        <f t="shared" si="2"/>
        <v>33012.339524131341</v>
      </c>
      <c r="R27" s="114">
        <f t="shared" si="3"/>
        <v>33012.339524131341</v>
      </c>
      <c r="S27" s="114" t="s">
        <v>790</v>
      </c>
    </row>
    <row r="28" spans="1:19" ht="15.75" thickBot="1">
      <c r="A28" s="127" t="s">
        <v>689</v>
      </c>
      <c r="B28" s="124">
        <v>1</v>
      </c>
      <c r="C28" s="114">
        <f t="shared" si="0"/>
        <v>10617.07754016</v>
      </c>
      <c r="D28" s="114">
        <f t="shared" si="1"/>
        <v>32519.529499656954</v>
      </c>
      <c r="E28" s="114">
        <v>10617.07754016</v>
      </c>
      <c r="F28" s="114">
        <v>258.33333333333331</v>
      </c>
      <c r="G28" s="114">
        <v>950</v>
      </c>
      <c r="H28" s="114">
        <v>1213.380290304</v>
      </c>
      <c r="I28" s="114">
        <v>303.34507257600001</v>
      </c>
      <c r="J28" s="114">
        <v>252.78756048000002</v>
      </c>
      <c r="K28" s="114">
        <v>21902.451959496953</v>
      </c>
      <c r="L28" s="114"/>
      <c r="M28" s="114">
        <v>1685.2504031999999</v>
      </c>
      <c r="N28" s="114">
        <v>16852.504031999997</v>
      </c>
      <c r="O28" s="114">
        <v>3364.6975242969584</v>
      </c>
      <c r="P28" s="114">
        <v>607.15</v>
      </c>
      <c r="Q28" s="114">
        <f t="shared" si="2"/>
        <v>36104.525756350289</v>
      </c>
      <c r="R28" s="114">
        <f t="shared" si="3"/>
        <v>36104.525756350289</v>
      </c>
      <c r="S28" s="114" t="s">
        <v>794</v>
      </c>
    </row>
    <row r="29" spans="1:19" ht="15.75" thickBot="1">
      <c r="A29" s="127" t="s">
        <v>689</v>
      </c>
      <c r="B29" s="124">
        <v>2</v>
      </c>
      <c r="C29" s="114">
        <f t="shared" si="0"/>
        <v>9322.5561074100005</v>
      </c>
      <c r="D29" s="114">
        <f t="shared" si="1"/>
        <v>28168.462710889205</v>
      </c>
      <c r="E29" s="114">
        <v>9322.5561074100005</v>
      </c>
      <c r="F29" s="114">
        <v>258.33333333333331</v>
      </c>
      <c r="G29" s="114">
        <v>950</v>
      </c>
      <c r="H29" s="114">
        <v>1065.4349837040002</v>
      </c>
      <c r="I29" s="114">
        <v>266.35874592600004</v>
      </c>
      <c r="J29" s="114">
        <v>221.96562160500002</v>
      </c>
      <c r="K29" s="114">
        <v>18845.906603479205</v>
      </c>
      <c r="L29" s="114"/>
      <c r="M29" s="114">
        <v>2959.5416214000002</v>
      </c>
      <c r="N29" s="114">
        <v>29595.416214000004</v>
      </c>
      <c r="O29" s="114">
        <v>5136.855371558403</v>
      </c>
      <c r="P29" s="114">
        <v>573.58999999999992</v>
      </c>
      <c r="Q29" s="114">
        <f t="shared" si="2"/>
        <v>31504.145395457541</v>
      </c>
      <c r="R29" s="114">
        <f t="shared" si="3"/>
        <v>63008.290790915082</v>
      </c>
      <c r="S29" s="114" t="s">
        <v>790</v>
      </c>
    </row>
    <row r="30" spans="1:19" ht="15.75" thickBot="1">
      <c r="A30" s="127" t="s">
        <v>689</v>
      </c>
      <c r="B30" s="124">
        <v>1</v>
      </c>
      <c r="C30" s="114">
        <f t="shared" si="0"/>
        <v>9747.5913826200012</v>
      </c>
      <c r="D30" s="114">
        <f t="shared" si="1"/>
        <v>29594.807627028007</v>
      </c>
      <c r="E30" s="114">
        <v>9747.5913826200012</v>
      </c>
      <c r="F30" s="114">
        <v>258.33333333333331</v>
      </c>
      <c r="G30" s="114">
        <v>950</v>
      </c>
      <c r="H30" s="114">
        <v>1114.0104437279999</v>
      </c>
      <c r="I30" s="114">
        <v>278.50261093199998</v>
      </c>
      <c r="J30" s="114">
        <v>232.08550911000006</v>
      </c>
      <c r="K30" s="114">
        <v>19847.216244408006</v>
      </c>
      <c r="L30" s="114"/>
      <c r="M30" s="114">
        <v>1547.2367274000001</v>
      </c>
      <c r="N30" s="114">
        <v>15472.367274000002</v>
      </c>
      <c r="O30" s="114">
        <v>2827.6122430080022</v>
      </c>
      <c r="P30" s="114">
        <v>584.62</v>
      </c>
      <c r="Q30" s="114">
        <f t="shared" si="2"/>
        <v>33012.359524131345</v>
      </c>
      <c r="R30" s="114">
        <f t="shared" si="3"/>
        <v>33012.359524131345</v>
      </c>
      <c r="S30" s="114" t="s">
        <v>790</v>
      </c>
    </row>
    <row r="31" spans="1:19" ht="15.75" thickBot="1">
      <c r="A31" s="127" t="s">
        <v>689</v>
      </c>
      <c r="B31" s="124">
        <v>2</v>
      </c>
      <c r="C31" s="114">
        <f t="shared" si="0"/>
        <v>10818.803808540002</v>
      </c>
      <c r="D31" s="114">
        <f t="shared" si="1"/>
        <v>33133.246319885351</v>
      </c>
      <c r="E31" s="114">
        <v>10818.803808540002</v>
      </c>
      <c r="F31" s="114">
        <v>258.33333333333331</v>
      </c>
      <c r="G31" s="114">
        <v>950</v>
      </c>
      <c r="H31" s="114">
        <v>1236.4347209760001</v>
      </c>
      <c r="I31" s="114">
        <v>309.10868024400003</v>
      </c>
      <c r="J31" s="114">
        <v>257.59056687000003</v>
      </c>
      <c r="K31" s="114">
        <v>22314.442511345347</v>
      </c>
      <c r="L31" s="114"/>
      <c r="M31" s="114">
        <v>3434.5408916000006</v>
      </c>
      <c r="N31" s="114">
        <v>34345.408916</v>
      </c>
      <c r="O31" s="114">
        <v>6848.9352150906961</v>
      </c>
      <c r="P31" s="114">
        <v>612.40499999999997</v>
      </c>
      <c r="Q31" s="114">
        <f t="shared" si="2"/>
        <v>36757.118621308684</v>
      </c>
      <c r="R31" s="114">
        <f t="shared" si="3"/>
        <v>73514.237242617368</v>
      </c>
      <c r="S31" s="114" t="s">
        <v>790</v>
      </c>
    </row>
    <row r="32" spans="1:19" ht="15.75" thickBot="1">
      <c r="A32" s="127" t="s">
        <v>689</v>
      </c>
      <c r="B32" s="124">
        <v>1</v>
      </c>
      <c r="C32" s="114">
        <f t="shared" si="0"/>
        <v>10672.962365520001</v>
      </c>
      <c r="D32" s="114">
        <f t="shared" si="1"/>
        <v>32692.886002045121</v>
      </c>
      <c r="E32" s="114">
        <v>10672.962365520001</v>
      </c>
      <c r="F32" s="114">
        <v>258.33333333333331</v>
      </c>
      <c r="G32" s="114">
        <v>950</v>
      </c>
      <c r="H32" s="114">
        <v>1219.7671274880001</v>
      </c>
      <c r="I32" s="114">
        <v>304.94178187200004</v>
      </c>
      <c r="J32" s="114">
        <v>254.11815156000003</v>
      </c>
      <c r="K32" s="114">
        <v>22019.92363652512</v>
      </c>
      <c r="L32" s="114"/>
      <c r="M32" s="114">
        <v>1694.1210104000002</v>
      </c>
      <c r="N32" s="114">
        <v>16941.210104000002</v>
      </c>
      <c r="O32" s="114">
        <v>3384.5925221251177</v>
      </c>
      <c r="P32" s="114">
        <v>608.62</v>
      </c>
      <c r="Q32" s="114">
        <f t="shared" si="2"/>
        <v>36288.666396298453</v>
      </c>
      <c r="R32" s="114">
        <f t="shared" si="3"/>
        <v>36288.666396298453</v>
      </c>
      <c r="S32" s="114" t="s">
        <v>790</v>
      </c>
    </row>
    <row r="33" spans="1:19" ht="15.75" thickBot="1">
      <c r="A33" s="127" t="s">
        <v>689</v>
      </c>
      <c r="B33" s="124">
        <v>4</v>
      </c>
      <c r="C33" s="114">
        <f t="shared" si="0"/>
        <v>10854.380056380001</v>
      </c>
      <c r="D33" s="114">
        <f t="shared" si="1"/>
        <v>33255.649438384615</v>
      </c>
      <c r="E33" s="114">
        <v>10854.380056380001</v>
      </c>
      <c r="F33" s="114">
        <v>258.33333333333331</v>
      </c>
      <c r="G33" s="114">
        <v>950</v>
      </c>
      <c r="H33" s="114">
        <v>1240.5005778719999</v>
      </c>
      <c r="I33" s="114">
        <v>310.12514446799997</v>
      </c>
      <c r="J33" s="114">
        <v>258.43762039000001</v>
      </c>
      <c r="K33" s="114">
        <v>22401.269382004612</v>
      </c>
      <c r="L33" s="114"/>
      <c r="M33" s="114">
        <v>6891.6698770666662</v>
      </c>
      <c r="N33" s="114">
        <v>68916.698770666655</v>
      </c>
      <c r="O33" s="114">
        <v>13796.708880285116</v>
      </c>
      <c r="P33" s="114">
        <v>613.32999999999993</v>
      </c>
      <c r="Q33" s="114">
        <f t="shared" si="2"/>
        <v>36886.37611444795</v>
      </c>
      <c r="R33" s="114">
        <f t="shared" si="3"/>
        <v>147545.5044577918</v>
      </c>
      <c r="S33" s="114" t="s">
        <v>790</v>
      </c>
    </row>
    <row r="34" spans="1:19" ht="15.75" thickBot="1">
      <c r="A34" s="127" t="s">
        <v>689</v>
      </c>
      <c r="B34" s="124">
        <v>1</v>
      </c>
      <c r="C34" s="114">
        <f t="shared" si="0"/>
        <v>11397.414000000001</v>
      </c>
      <c r="D34" s="114">
        <f t="shared" si="1"/>
        <v>34940.157970666667</v>
      </c>
      <c r="E34" s="114">
        <v>11397.414000000001</v>
      </c>
      <c r="F34" s="114">
        <v>258.33333333333331</v>
      </c>
      <c r="G34" s="114">
        <v>950</v>
      </c>
      <c r="H34" s="114">
        <v>1302.5616</v>
      </c>
      <c r="I34" s="114">
        <v>325.6404</v>
      </c>
      <c r="J34" s="114">
        <v>271.36700000000002</v>
      </c>
      <c r="K34" s="114">
        <v>23542.74397066667</v>
      </c>
      <c r="L34" s="114"/>
      <c r="M34" s="114">
        <v>1809.1133333333335</v>
      </c>
      <c r="N34" s="114">
        <v>18091.133333333335</v>
      </c>
      <c r="O34" s="114">
        <v>3642.497304</v>
      </c>
      <c r="P34" s="114">
        <v>627.41999999999996</v>
      </c>
      <c r="Q34" s="114">
        <f t="shared" si="2"/>
        <v>38675.480304000004</v>
      </c>
      <c r="R34" s="114">
        <f t="shared" si="3"/>
        <v>38675.480304000004</v>
      </c>
      <c r="S34" s="114" t="s">
        <v>790</v>
      </c>
    </row>
    <row r="35" spans="1:19" ht="15.75" thickBot="1">
      <c r="A35" s="127" t="s">
        <v>689</v>
      </c>
      <c r="B35" s="124">
        <v>4</v>
      </c>
      <c r="C35" s="114">
        <f t="shared" si="0"/>
        <v>9534.9700047000006</v>
      </c>
      <c r="D35" s="114">
        <f t="shared" si="1"/>
        <v>28881.270515728029</v>
      </c>
      <c r="E35" s="114">
        <v>9534.9700047000006</v>
      </c>
      <c r="F35" s="114">
        <v>258.33333333333331</v>
      </c>
      <c r="G35" s="114">
        <v>950</v>
      </c>
      <c r="H35" s="114">
        <v>1089.7108576800001</v>
      </c>
      <c r="I35" s="114">
        <v>272.42771442000003</v>
      </c>
      <c r="J35" s="114">
        <v>227.02309535000003</v>
      </c>
      <c r="K35" s="114">
        <v>19346.300511028028</v>
      </c>
      <c r="L35" s="114"/>
      <c r="M35" s="114">
        <v>6053.9492093333329</v>
      </c>
      <c r="N35" s="114">
        <v>60539.492093333341</v>
      </c>
      <c r="O35" s="114">
        <v>10791.76074144544</v>
      </c>
      <c r="P35" s="114">
        <v>579.09749999999997</v>
      </c>
      <c r="Q35" s="114">
        <f t="shared" si="2"/>
        <v>32257.863016511361</v>
      </c>
      <c r="R35" s="114">
        <f t="shared" si="3"/>
        <v>129031.45206604544</v>
      </c>
      <c r="S35" s="114" t="s">
        <v>790</v>
      </c>
    </row>
    <row r="36" spans="1:19" ht="15.75" thickBot="1">
      <c r="A36" s="127" t="s">
        <v>689</v>
      </c>
      <c r="B36" s="124">
        <v>2</v>
      </c>
      <c r="C36" s="114">
        <f t="shared" si="0"/>
        <v>9322.5561074100005</v>
      </c>
      <c r="D36" s="114">
        <f t="shared" si="1"/>
        <v>28168.462710889205</v>
      </c>
      <c r="E36" s="114">
        <v>9322.5561074100005</v>
      </c>
      <c r="F36" s="114">
        <v>258.33333333333331</v>
      </c>
      <c r="G36" s="114">
        <v>950</v>
      </c>
      <c r="H36" s="114">
        <v>1065.4349837040002</v>
      </c>
      <c r="I36" s="114">
        <v>266.35874592600004</v>
      </c>
      <c r="J36" s="114">
        <v>221.96562160500002</v>
      </c>
      <c r="K36" s="114">
        <v>18845.906603479205</v>
      </c>
      <c r="L36" s="114"/>
      <c r="M36" s="114">
        <v>2959.5416214000002</v>
      </c>
      <c r="N36" s="114">
        <v>29595.416214000004</v>
      </c>
      <c r="O36" s="114">
        <v>5136.855371558403</v>
      </c>
      <c r="P36" s="114">
        <v>573.58999999999992</v>
      </c>
      <c r="Q36" s="114">
        <f t="shared" si="2"/>
        <v>31504.145395457541</v>
      </c>
      <c r="R36" s="114">
        <f t="shared" si="3"/>
        <v>63008.290790915082</v>
      </c>
      <c r="S36" s="114" t="s">
        <v>790</v>
      </c>
    </row>
    <row r="37" spans="1:19" ht="15.75" thickBot="1">
      <c r="A37" s="127" t="s">
        <v>689</v>
      </c>
      <c r="B37" s="124">
        <v>1</v>
      </c>
      <c r="C37" s="114">
        <f t="shared" si="0"/>
        <v>9746.7883039799999</v>
      </c>
      <c r="D37" s="114">
        <f t="shared" si="1"/>
        <v>29591.984758980198</v>
      </c>
      <c r="E37" s="114">
        <v>9746.7883039799999</v>
      </c>
      <c r="F37" s="114">
        <v>258.33333333333331</v>
      </c>
      <c r="G37" s="114">
        <v>950</v>
      </c>
      <c r="H37" s="114">
        <v>1113.918663312</v>
      </c>
      <c r="I37" s="114">
        <v>278.47966582800001</v>
      </c>
      <c r="J37" s="114">
        <v>232.06638819</v>
      </c>
      <c r="K37" s="114">
        <v>19845.196455000198</v>
      </c>
      <c r="L37" s="114"/>
      <c r="M37" s="114">
        <v>1547.1092546</v>
      </c>
      <c r="N37" s="114">
        <v>15471.092546</v>
      </c>
      <c r="O37" s="114">
        <v>2826.9946544001973</v>
      </c>
      <c r="P37" s="114">
        <v>584.62</v>
      </c>
      <c r="Q37" s="114">
        <f t="shared" si="2"/>
        <v>33009.402809643536</v>
      </c>
      <c r="R37" s="114">
        <f t="shared" si="3"/>
        <v>33009.402809643536</v>
      </c>
      <c r="S37" s="114" t="s">
        <v>790</v>
      </c>
    </row>
    <row r="38" spans="1:19" ht="15.75" thickBot="1">
      <c r="A38" s="127" t="s">
        <v>689</v>
      </c>
      <c r="B38" s="124">
        <v>2</v>
      </c>
      <c r="C38" s="114">
        <f t="shared" si="0"/>
        <v>9747.5913826200012</v>
      </c>
      <c r="D38" s="114">
        <f t="shared" si="1"/>
        <v>29594.807627028007</v>
      </c>
      <c r="E38" s="114">
        <v>9747.5913826200012</v>
      </c>
      <c r="F38" s="114">
        <v>258.33333333333331</v>
      </c>
      <c r="G38" s="114">
        <v>950</v>
      </c>
      <c r="H38" s="114">
        <v>1114.0104437279999</v>
      </c>
      <c r="I38" s="114">
        <v>278.50261093199998</v>
      </c>
      <c r="J38" s="114">
        <v>232.08550911000006</v>
      </c>
      <c r="K38" s="114">
        <v>19847.216244408006</v>
      </c>
      <c r="L38" s="114"/>
      <c r="M38" s="114">
        <v>3094.4734548000001</v>
      </c>
      <c r="N38" s="114">
        <v>30944.734548000004</v>
      </c>
      <c r="O38" s="114">
        <v>5655.2244860160044</v>
      </c>
      <c r="P38" s="114">
        <v>584.62</v>
      </c>
      <c r="Q38" s="114">
        <f t="shared" si="2"/>
        <v>33012.359524131345</v>
      </c>
      <c r="R38" s="114">
        <f t="shared" si="3"/>
        <v>66024.71904826269</v>
      </c>
      <c r="S38" s="114" t="s">
        <v>790</v>
      </c>
    </row>
    <row r="39" spans="1:19" ht="15.75" thickBot="1">
      <c r="A39" s="127" t="s">
        <v>689</v>
      </c>
      <c r="B39" s="124">
        <v>2</v>
      </c>
      <c r="C39" s="114">
        <f t="shared" si="0"/>
        <v>10607.151251970001</v>
      </c>
      <c r="D39" s="114">
        <f t="shared" si="1"/>
        <v>32267.091734714922</v>
      </c>
      <c r="E39" s="114">
        <v>10607.151251970001</v>
      </c>
      <c r="F39" s="114">
        <v>258.33333333333331</v>
      </c>
      <c r="G39" s="114">
        <v>475</v>
      </c>
      <c r="H39" s="114">
        <v>1212.2458573680001</v>
      </c>
      <c r="I39" s="114">
        <v>303.06146434200002</v>
      </c>
      <c r="J39" s="114">
        <v>252.551220285</v>
      </c>
      <c r="K39" s="114">
        <v>21659.940482744922</v>
      </c>
      <c r="L39" s="114"/>
      <c r="M39" s="114">
        <v>3367.3496038000003</v>
      </c>
      <c r="N39" s="114">
        <v>33673.496037999997</v>
      </c>
      <c r="O39" s="114">
        <v>6279.0353236898427</v>
      </c>
      <c r="P39" s="114">
        <v>606.92499999999995</v>
      </c>
      <c r="Q39" s="114">
        <f t="shared" si="2"/>
        <v>35375.208610043257</v>
      </c>
      <c r="R39" s="114">
        <f t="shared" si="3"/>
        <v>70750.417220086514</v>
      </c>
      <c r="S39" s="114" t="s">
        <v>790</v>
      </c>
    </row>
    <row r="40" spans="1:19" ht="15.75" thickBot="1">
      <c r="A40" s="127" t="s">
        <v>689</v>
      </c>
      <c r="B40" s="124">
        <v>7</v>
      </c>
      <c r="C40" s="114">
        <f t="shared" si="0"/>
        <v>9882.4978324800013</v>
      </c>
      <c r="D40" s="114">
        <f t="shared" si="1"/>
        <v>29985.843777650334</v>
      </c>
      <c r="E40" s="114">
        <v>9882.4978324800013</v>
      </c>
      <c r="F40" s="114">
        <v>258.33333333333331</v>
      </c>
      <c r="G40" s="114">
        <v>814.28571428571433</v>
      </c>
      <c r="H40" s="114">
        <v>1129.4283237120001</v>
      </c>
      <c r="I40" s="114">
        <v>282.35708092800002</v>
      </c>
      <c r="J40" s="114">
        <v>235.29756744000002</v>
      </c>
      <c r="K40" s="114">
        <v>20103.345945170331</v>
      </c>
      <c r="L40" s="114"/>
      <c r="M40" s="114">
        <v>10980.5531472</v>
      </c>
      <c r="N40" s="114">
        <v>109805.531472</v>
      </c>
      <c r="O40" s="114">
        <v>19937.336996992326</v>
      </c>
      <c r="P40" s="114">
        <v>588.11714285714277</v>
      </c>
      <c r="Q40" s="114">
        <f t="shared" si="2"/>
        <v>33293.662940206523</v>
      </c>
      <c r="R40" s="114">
        <f t="shared" si="3"/>
        <v>233055.64058144565</v>
      </c>
      <c r="S40" s="114" t="s">
        <v>790</v>
      </c>
    </row>
    <row r="41" spans="1:19" ht="15.75" thickBot="1">
      <c r="A41" s="127" t="s">
        <v>689</v>
      </c>
      <c r="B41" s="124">
        <v>1</v>
      </c>
      <c r="C41" s="114">
        <f t="shared" si="0"/>
        <v>12856.580427600002</v>
      </c>
      <c r="D41" s="114">
        <f t="shared" si="1"/>
        <v>40588.938430425595</v>
      </c>
      <c r="E41" s="114">
        <v>12856.580427600002</v>
      </c>
      <c r="F41" s="114">
        <v>258.33333333333331</v>
      </c>
      <c r="G41" s="114">
        <v>0</v>
      </c>
      <c r="H41" s="114">
        <v>1542.7896513120004</v>
      </c>
      <c r="I41" s="114">
        <v>385.6974128280001</v>
      </c>
      <c r="J41" s="114">
        <v>321.4145106900001</v>
      </c>
      <c r="K41" s="114">
        <v>27732.358002825596</v>
      </c>
      <c r="L41" s="114"/>
      <c r="M41" s="114">
        <v>2142.7634046000003</v>
      </c>
      <c r="N41" s="114">
        <v>21427.634046000003</v>
      </c>
      <c r="O41" s="114">
        <v>4161.960552225597</v>
      </c>
      <c r="P41" s="114">
        <v>681.98</v>
      </c>
      <c r="Q41" s="114">
        <f t="shared" si="2"/>
        <v>43779.153338588934</v>
      </c>
      <c r="R41" s="114">
        <f t="shared" si="3"/>
        <v>43779.153338588934</v>
      </c>
      <c r="S41" s="114" t="s">
        <v>790</v>
      </c>
    </row>
    <row r="42" spans="1:19" ht="15.75" thickBot="1">
      <c r="A42" s="127" t="s">
        <v>689</v>
      </c>
      <c r="B42" s="124">
        <v>3</v>
      </c>
      <c r="C42" s="114">
        <f t="shared" si="0"/>
        <v>10606.098080760001</v>
      </c>
      <c r="D42" s="114">
        <f t="shared" si="1"/>
        <v>32409.510853414067</v>
      </c>
      <c r="E42" s="114">
        <v>10606.098080760001</v>
      </c>
      <c r="F42" s="114">
        <v>258.33333333333331</v>
      </c>
      <c r="G42" s="114">
        <v>950</v>
      </c>
      <c r="H42" s="114">
        <v>1212.1254949440001</v>
      </c>
      <c r="I42" s="114">
        <v>303.03137373600003</v>
      </c>
      <c r="J42" s="114">
        <v>252.52614478000001</v>
      </c>
      <c r="K42" s="114">
        <v>21803.412772654068</v>
      </c>
      <c r="L42" s="114"/>
      <c r="M42" s="114">
        <v>5050.5228956000001</v>
      </c>
      <c r="N42" s="114">
        <v>50505.228956000006</v>
      </c>
      <c r="O42" s="114">
        <v>9854.4864663622011</v>
      </c>
      <c r="P42" s="114">
        <v>606.89333333333332</v>
      </c>
      <c r="Q42" s="114">
        <f t="shared" si="2"/>
        <v>35992.420533540739</v>
      </c>
      <c r="R42" s="114">
        <f t="shared" si="3"/>
        <v>107977.26160062221</v>
      </c>
      <c r="S42" s="114" t="s">
        <v>790</v>
      </c>
    </row>
    <row r="43" spans="1:19" ht="15.75" thickBot="1">
      <c r="A43" s="127" t="s">
        <v>689</v>
      </c>
      <c r="B43" s="124">
        <v>2</v>
      </c>
      <c r="C43" s="114">
        <f t="shared" si="0"/>
        <v>8897.5208322000017</v>
      </c>
      <c r="D43" s="114">
        <f t="shared" si="1"/>
        <v>26742.117794750404</v>
      </c>
      <c r="E43" s="114">
        <v>8897.5208322000017</v>
      </c>
      <c r="F43" s="114">
        <v>258.33333333333331</v>
      </c>
      <c r="G43" s="114">
        <v>950</v>
      </c>
      <c r="H43" s="114">
        <v>1016.8595236800002</v>
      </c>
      <c r="I43" s="114">
        <v>254.21488092000004</v>
      </c>
      <c r="J43" s="114">
        <v>211.84573410000004</v>
      </c>
      <c r="K43" s="114">
        <v>17844.5969625504</v>
      </c>
      <c r="L43" s="114"/>
      <c r="M43" s="114">
        <v>2824.6097880000002</v>
      </c>
      <c r="N43" s="114">
        <v>28246.097880000001</v>
      </c>
      <c r="O43" s="114">
        <v>4618.4862571008016</v>
      </c>
      <c r="P43" s="114">
        <v>562.55999999999995</v>
      </c>
      <c r="Q43" s="114">
        <f t="shared" si="2"/>
        <v>29995.931266783737</v>
      </c>
      <c r="R43" s="114">
        <f t="shared" si="3"/>
        <v>59991.862533567473</v>
      </c>
      <c r="S43" s="114" t="s">
        <v>790</v>
      </c>
    </row>
    <row r="44" spans="1:19" ht="15.75" thickBot="1">
      <c r="A44" s="127" t="s">
        <v>689</v>
      </c>
      <c r="B44" s="124">
        <v>6</v>
      </c>
      <c r="C44" s="114">
        <f t="shared" si="0"/>
        <v>10375.82134694</v>
      </c>
      <c r="D44" s="114">
        <f t="shared" si="1"/>
        <v>31697.332920361747</v>
      </c>
      <c r="E44" s="114">
        <v>10375.82134694</v>
      </c>
      <c r="F44" s="114">
        <v>258.33333333333331</v>
      </c>
      <c r="G44" s="114">
        <v>950</v>
      </c>
      <c r="H44" s="114">
        <v>1185.8081539359998</v>
      </c>
      <c r="I44" s="114">
        <v>296.45203848399996</v>
      </c>
      <c r="J44" s="114">
        <v>247.04336540333335</v>
      </c>
      <c r="K44" s="114">
        <v>21321.511573421747</v>
      </c>
      <c r="L44" s="114"/>
      <c r="M44" s="114">
        <v>9881.7346161333335</v>
      </c>
      <c r="N44" s="114">
        <v>98817.346161333335</v>
      </c>
      <c r="O44" s="114">
        <v>19229.988663063839</v>
      </c>
      <c r="P44" s="114">
        <v>600.9083333333333</v>
      </c>
      <c r="Q44" s="114">
        <f t="shared" si="2"/>
        <v>35235.878144851747</v>
      </c>
      <c r="R44" s="114">
        <f t="shared" si="3"/>
        <v>211415.2688691105</v>
      </c>
      <c r="S44" s="114" t="s">
        <v>790</v>
      </c>
    </row>
    <row r="45" spans="1:19" ht="15.75" thickBot="1">
      <c r="A45" s="127" t="s">
        <v>689</v>
      </c>
      <c r="B45" s="124">
        <v>3</v>
      </c>
      <c r="C45" s="114">
        <f t="shared" si="0"/>
        <v>9062.5967959800018</v>
      </c>
      <c r="D45" s="114">
        <f t="shared" si="1"/>
        <v>27277.250222350529</v>
      </c>
      <c r="E45" s="114">
        <v>9062.5967959800018</v>
      </c>
      <c r="F45" s="114">
        <v>258.33333333333331</v>
      </c>
      <c r="G45" s="114">
        <v>950</v>
      </c>
      <c r="H45" s="114">
        <v>1035.7253481120001</v>
      </c>
      <c r="I45" s="114">
        <v>258.93133702800003</v>
      </c>
      <c r="J45" s="114">
        <v>215.77611419000004</v>
      </c>
      <c r="K45" s="114">
        <v>18214.653426370525</v>
      </c>
      <c r="L45" s="114"/>
      <c r="M45" s="114">
        <v>4315.5222838000009</v>
      </c>
      <c r="N45" s="114">
        <v>43155.222838000002</v>
      </c>
      <c r="O45" s="114">
        <v>7173.2151573115716</v>
      </c>
      <c r="P45" s="114">
        <v>566.82999999999993</v>
      </c>
      <c r="Q45" s="114">
        <f t="shared" si="2"/>
        <v>30562.846355013862</v>
      </c>
      <c r="R45" s="114">
        <f t="shared" si="3"/>
        <v>91688.539065041579</v>
      </c>
      <c r="S45" s="114" t="s">
        <v>790</v>
      </c>
    </row>
    <row r="46" spans="1:19" ht="15.75" thickBot="1">
      <c r="A46" s="127" t="s">
        <v>689</v>
      </c>
      <c r="B46" s="124">
        <v>1</v>
      </c>
      <c r="C46" s="114">
        <f t="shared" si="0"/>
        <v>7425.8402400000014</v>
      </c>
      <c r="D46" s="114">
        <f t="shared" si="1"/>
        <v>22060.969104000003</v>
      </c>
      <c r="E46" s="114">
        <v>7425.8402400000014</v>
      </c>
      <c r="F46" s="114">
        <v>258.33333333333331</v>
      </c>
      <c r="G46" s="114">
        <v>950</v>
      </c>
      <c r="H46" s="114">
        <v>848.66745600000013</v>
      </c>
      <c r="I46" s="114">
        <v>212.16686400000003</v>
      </c>
      <c r="J46" s="114">
        <v>176.80572000000004</v>
      </c>
      <c r="K46" s="114">
        <v>14635.128864</v>
      </c>
      <c r="L46" s="114"/>
      <c r="M46" s="114">
        <v>1178.7048000000002</v>
      </c>
      <c r="N46" s="114">
        <v>11787.048000000001</v>
      </c>
      <c r="O46" s="114">
        <v>1669.3760640000007</v>
      </c>
      <c r="P46" s="114">
        <v>524.36</v>
      </c>
      <c r="Q46" s="114">
        <f t="shared" si="2"/>
        <v>25031.302477333335</v>
      </c>
      <c r="R46" s="114">
        <f t="shared" si="3"/>
        <v>25031.302477333335</v>
      </c>
      <c r="S46" s="114" t="s">
        <v>790</v>
      </c>
    </row>
    <row r="47" spans="1:19" ht="15.75" thickBot="1">
      <c r="A47" s="127" t="s">
        <v>689</v>
      </c>
      <c r="B47" s="124">
        <v>10</v>
      </c>
      <c r="C47" s="114">
        <f t="shared" si="0"/>
        <v>9592.6376800800008</v>
      </c>
      <c r="D47" s="114">
        <f t="shared" si="1"/>
        <v>29073.348365021477</v>
      </c>
      <c r="E47" s="114">
        <v>9592.6376800800008</v>
      </c>
      <c r="F47" s="114">
        <v>258.33333333333337</v>
      </c>
      <c r="G47" s="114">
        <v>950</v>
      </c>
      <c r="H47" s="114">
        <v>1096.301449152</v>
      </c>
      <c r="I47" s="114">
        <v>274.07536228800001</v>
      </c>
      <c r="J47" s="114">
        <v>228.39613524000001</v>
      </c>
      <c r="K47" s="114">
        <v>19480.710684941474</v>
      </c>
      <c r="L47" s="114"/>
      <c r="M47" s="114">
        <v>15226.409016000003</v>
      </c>
      <c r="N47" s="114">
        <v>152264.09016000002</v>
      </c>
      <c r="O47" s="114">
        <v>27316.607673414728</v>
      </c>
      <c r="P47" s="114">
        <v>580.59499999999991</v>
      </c>
      <c r="Q47" s="114">
        <f t="shared" si="2"/>
        <v>32461.049645034811</v>
      </c>
      <c r="R47" s="114">
        <f t="shared" si="3"/>
        <v>324610.49645034812</v>
      </c>
      <c r="S47" s="114" t="s">
        <v>790</v>
      </c>
    </row>
    <row r="48" spans="1:19" ht="15.75" thickBot="1">
      <c r="A48" s="127" t="s">
        <v>689</v>
      </c>
      <c r="B48" s="124">
        <v>6</v>
      </c>
      <c r="C48" s="114">
        <f t="shared" si="0"/>
        <v>8751.9899779899988</v>
      </c>
      <c r="D48" s="114">
        <f t="shared" si="1"/>
        <v>26304.947740385302</v>
      </c>
      <c r="E48" s="114">
        <v>8751.9899779899988</v>
      </c>
      <c r="F48" s="114">
        <v>258.33333333333331</v>
      </c>
      <c r="G48" s="114">
        <v>950</v>
      </c>
      <c r="H48" s="114">
        <v>1000.2274260559999</v>
      </c>
      <c r="I48" s="114">
        <v>250.05685651399997</v>
      </c>
      <c r="J48" s="114">
        <v>208.3807137616667</v>
      </c>
      <c r="K48" s="114">
        <v>17552.957762395301</v>
      </c>
      <c r="L48" s="114"/>
      <c r="M48" s="114">
        <v>8335.2285504666688</v>
      </c>
      <c r="N48" s="114">
        <v>83352.285504666681</v>
      </c>
      <c r="O48" s="114">
        <v>13630.232519238454</v>
      </c>
      <c r="P48" s="114">
        <v>558.77666666666664</v>
      </c>
      <c r="Q48" s="114">
        <f t="shared" si="2"/>
        <v>29530.722736716969</v>
      </c>
      <c r="R48" s="114">
        <f t="shared" si="3"/>
        <v>177184.33642030181</v>
      </c>
      <c r="S48" s="114" t="s">
        <v>790</v>
      </c>
    </row>
    <row r="49" spans="1:19" ht="15.75" thickBot="1">
      <c r="A49" s="127" t="s">
        <v>689</v>
      </c>
      <c r="B49" s="124">
        <v>5</v>
      </c>
      <c r="C49" s="114">
        <f t="shared" si="0"/>
        <v>9567.7398802440002</v>
      </c>
      <c r="D49" s="114">
        <f t="shared" si="1"/>
        <v>28952.965799822243</v>
      </c>
      <c r="E49" s="114">
        <v>9567.7398802440002</v>
      </c>
      <c r="F49" s="114">
        <v>258.33333333333337</v>
      </c>
      <c r="G49" s="114">
        <v>950</v>
      </c>
      <c r="H49" s="114">
        <v>1093.4559863135999</v>
      </c>
      <c r="I49" s="114">
        <v>273.36399657839996</v>
      </c>
      <c r="J49" s="114">
        <v>227.80333048200004</v>
      </c>
      <c r="K49" s="114">
        <v>19385.225919578243</v>
      </c>
      <c r="L49" s="114"/>
      <c r="M49" s="114">
        <v>7593.4443494000006</v>
      </c>
      <c r="N49" s="114">
        <v>75934.443494000006</v>
      </c>
      <c r="O49" s="114">
        <v>13398.241754491206</v>
      </c>
      <c r="P49" s="114">
        <v>579.95000000000005</v>
      </c>
      <c r="Q49" s="114">
        <f t="shared" si="2"/>
        <v>32335.872446529578</v>
      </c>
      <c r="R49" s="114">
        <f t="shared" si="3"/>
        <v>161679.36223264789</v>
      </c>
      <c r="S49" s="114" t="s">
        <v>790</v>
      </c>
    </row>
    <row r="50" spans="1:19" ht="15.75" thickBot="1">
      <c r="A50" s="127" t="s">
        <v>689</v>
      </c>
      <c r="B50" s="124">
        <v>1</v>
      </c>
      <c r="C50" s="114">
        <f t="shared" si="0"/>
        <v>8897.5208322000017</v>
      </c>
      <c r="D50" s="114">
        <f t="shared" si="1"/>
        <v>26742.117794750404</v>
      </c>
      <c r="E50" s="114">
        <v>8897.5208322000017</v>
      </c>
      <c r="F50" s="114">
        <v>258.33333333333331</v>
      </c>
      <c r="G50" s="114">
        <v>950</v>
      </c>
      <c r="H50" s="114">
        <v>1016.8595236800002</v>
      </c>
      <c r="I50" s="114">
        <v>254.21488092000004</v>
      </c>
      <c r="J50" s="114">
        <v>211.84573410000004</v>
      </c>
      <c r="K50" s="114">
        <v>17844.5969625504</v>
      </c>
      <c r="L50" s="114"/>
      <c r="M50" s="114">
        <v>1412.3048940000001</v>
      </c>
      <c r="N50" s="114">
        <v>14123.048940000001</v>
      </c>
      <c r="O50" s="114">
        <v>2309.2431285504008</v>
      </c>
      <c r="P50" s="114">
        <v>562.55999999999995</v>
      </c>
      <c r="Q50" s="114">
        <f t="shared" si="2"/>
        <v>29995.931266783737</v>
      </c>
      <c r="R50" s="114">
        <f t="shared" si="3"/>
        <v>29995.931266783737</v>
      </c>
      <c r="S50" s="114" t="s">
        <v>790</v>
      </c>
    </row>
    <row r="51" spans="1:19" ht="15.75" thickBot="1">
      <c r="A51" s="127" t="s">
        <v>689</v>
      </c>
      <c r="B51" s="124">
        <v>1</v>
      </c>
      <c r="C51" s="114">
        <f t="shared" si="0"/>
        <v>8897.5208322000017</v>
      </c>
      <c r="D51" s="114">
        <f t="shared" si="1"/>
        <v>26742.117794750404</v>
      </c>
      <c r="E51" s="114">
        <v>8897.5208322000017</v>
      </c>
      <c r="F51" s="114">
        <v>258.33333333333331</v>
      </c>
      <c r="G51" s="114">
        <v>950</v>
      </c>
      <c r="H51" s="114">
        <v>1016.8595236800002</v>
      </c>
      <c r="I51" s="114">
        <v>254.21488092000004</v>
      </c>
      <c r="J51" s="114">
        <v>211.84573410000004</v>
      </c>
      <c r="K51" s="114">
        <v>17844.5969625504</v>
      </c>
      <c r="L51" s="114"/>
      <c r="M51" s="114">
        <v>1412.3048940000001</v>
      </c>
      <c r="N51" s="114">
        <v>14123.048940000001</v>
      </c>
      <c r="O51" s="114">
        <v>2309.2431285504008</v>
      </c>
      <c r="P51" s="114">
        <v>562.55999999999995</v>
      </c>
      <c r="Q51" s="114">
        <f t="shared" si="2"/>
        <v>29995.931266783737</v>
      </c>
      <c r="R51" s="114">
        <f t="shared" si="3"/>
        <v>29995.931266783737</v>
      </c>
      <c r="S51" s="114" t="s">
        <v>790</v>
      </c>
    </row>
    <row r="52" spans="1:19" ht="15.75" thickBot="1">
      <c r="A52" s="127" t="s">
        <v>689</v>
      </c>
      <c r="B52" s="124">
        <v>1</v>
      </c>
      <c r="C52" s="114">
        <f t="shared" si="0"/>
        <v>8897.5215000000007</v>
      </c>
      <c r="D52" s="114">
        <f t="shared" si="1"/>
        <v>26742.119828000003</v>
      </c>
      <c r="E52" s="114">
        <v>8897.5215000000007</v>
      </c>
      <c r="F52" s="114">
        <v>258.33333333333331</v>
      </c>
      <c r="G52" s="114">
        <v>950</v>
      </c>
      <c r="H52" s="114">
        <v>1016.8595999999999</v>
      </c>
      <c r="I52" s="114">
        <v>254.21489999999997</v>
      </c>
      <c r="J52" s="114">
        <v>211.84574999999998</v>
      </c>
      <c r="K52" s="114">
        <v>17844.598328000004</v>
      </c>
      <c r="L52" s="114"/>
      <c r="M52" s="114">
        <v>1412.3050000000001</v>
      </c>
      <c r="N52" s="114">
        <v>14123.050000000001</v>
      </c>
      <c r="O52" s="114">
        <v>2309.2433280000023</v>
      </c>
      <c r="P52" s="114">
        <v>562.54999999999995</v>
      </c>
      <c r="Q52" s="114">
        <f t="shared" si="2"/>
        <v>29995.92341133334</v>
      </c>
      <c r="R52" s="114">
        <f t="shared" si="3"/>
        <v>29995.92341133334</v>
      </c>
      <c r="S52" s="114" t="s">
        <v>790</v>
      </c>
    </row>
    <row r="53" spans="1:19" ht="15.75" thickBot="1">
      <c r="A53" s="127" t="s">
        <v>689</v>
      </c>
      <c r="B53" s="124">
        <v>1</v>
      </c>
      <c r="C53" s="114">
        <f t="shared" si="0"/>
        <v>11398.548000000001</v>
      </c>
      <c r="D53" s="114">
        <f t="shared" si="1"/>
        <v>34943.675674666665</v>
      </c>
      <c r="E53" s="114">
        <v>11398.548000000001</v>
      </c>
      <c r="F53" s="114">
        <v>258.33333333333331</v>
      </c>
      <c r="G53" s="114">
        <v>950</v>
      </c>
      <c r="H53" s="114">
        <v>1302.6912</v>
      </c>
      <c r="I53" s="114">
        <v>325.6728</v>
      </c>
      <c r="J53" s="114">
        <v>271.39400000000001</v>
      </c>
      <c r="K53" s="114">
        <v>23545.127674666666</v>
      </c>
      <c r="L53" s="114"/>
      <c r="M53" s="114">
        <v>1809.2933333333335</v>
      </c>
      <c r="N53" s="114">
        <v>18092.933333333334</v>
      </c>
      <c r="O53" s="114">
        <v>3642.9010079999975</v>
      </c>
      <c r="P53" s="114">
        <v>627.44000000000005</v>
      </c>
      <c r="Q53" s="114">
        <f t="shared" si="2"/>
        <v>38679.207008000005</v>
      </c>
      <c r="R53" s="114">
        <f t="shared" si="3"/>
        <v>38679.207008000005</v>
      </c>
      <c r="S53" s="114" t="s">
        <v>794</v>
      </c>
    </row>
    <row r="54" spans="1:19" ht="15.75" thickBot="1">
      <c r="A54" s="127" t="s">
        <v>689</v>
      </c>
      <c r="B54" s="124">
        <v>2</v>
      </c>
      <c r="C54" s="114">
        <f t="shared" si="0"/>
        <v>8897.5208322000017</v>
      </c>
      <c r="D54" s="114">
        <f t="shared" si="1"/>
        <v>26742.117794750404</v>
      </c>
      <c r="E54" s="114">
        <v>8897.5208322000017</v>
      </c>
      <c r="F54" s="114">
        <v>258.33333333333331</v>
      </c>
      <c r="G54" s="114">
        <v>950</v>
      </c>
      <c r="H54" s="114">
        <v>1016.8595236800002</v>
      </c>
      <c r="I54" s="114">
        <v>254.21488092000004</v>
      </c>
      <c r="J54" s="114">
        <v>211.84573410000004</v>
      </c>
      <c r="K54" s="114">
        <v>17844.5969625504</v>
      </c>
      <c r="L54" s="114"/>
      <c r="M54" s="114">
        <v>2824.6097880000002</v>
      </c>
      <c r="N54" s="114">
        <v>28246.097880000001</v>
      </c>
      <c r="O54" s="114">
        <v>4618.4862571008016</v>
      </c>
      <c r="P54" s="114">
        <v>562.53</v>
      </c>
      <c r="Q54" s="114">
        <f t="shared" si="2"/>
        <v>29995.901266783734</v>
      </c>
      <c r="R54" s="114">
        <f t="shared" si="3"/>
        <v>59991.802533567468</v>
      </c>
      <c r="S54" s="114" t="s">
        <v>790</v>
      </c>
    </row>
    <row r="55" spans="1:19" ht="15.75" thickBot="1">
      <c r="A55" s="127" t="s">
        <v>689</v>
      </c>
      <c r="B55" s="124">
        <v>1</v>
      </c>
      <c r="C55" s="114">
        <f t="shared" si="0"/>
        <v>10672.965576000001</v>
      </c>
      <c r="D55" s="114">
        <f t="shared" si="1"/>
        <v>32692.895961055998</v>
      </c>
      <c r="E55" s="114">
        <v>10672.965576000001</v>
      </c>
      <c r="F55" s="114">
        <v>258.33333333333331</v>
      </c>
      <c r="G55" s="114">
        <v>950</v>
      </c>
      <c r="H55" s="114">
        <v>1219.7674943999998</v>
      </c>
      <c r="I55" s="114">
        <v>304.94187359999995</v>
      </c>
      <c r="J55" s="114">
        <v>254.11822800000002</v>
      </c>
      <c r="K55" s="114">
        <v>22019.930385055995</v>
      </c>
      <c r="L55" s="114"/>
      <c r="M55" s="114">
        <v>1694.1215199999999</v>
      </c>
      <c r="N55" s="114">
        <v>16941.215199999999</v>
      </c>
      <c r="O55" s="114">
        <v>3384.5936650559966</v>
      </c>
      <c r="P55" s="114">
        <v>608.62</v>
      </c>
      <c r="Q55" s="114">
        <f t="shared" si="2"/>
        <v>36288.676890389332</v>
      </c>
      <c r="R55" s="114">
        <f t="shared" si="3"/>
        <v>36288.676890389332</v>
      </c>
      <c r="S55" s="114" t="s">
        <v>790</v>
      </c>
    </row>
    <row r="56" spans="1:19" ht="15.75" thickBot="1">
      <c r="A56" s="127" t="s">
        <v>689</v>
      </c>
      <c r="B56" s="124">
        <v>1</v>
      </c>
      <c r="C56" s="114">
        <f t="shared" si="0"/>
        <v>8897.5208322000017</v>
      </c>
      <c r="D56" s="114">
        <f t="shared" si="1"/>
        <v>26742.117794750404</v>
      </c>
      <c r="E56" s="114">
        <v>8897.5208322000017</v>
      </c>
      <c r="F56" s="114">
        <v>258.33333333333331</v>
      </c>
      <c r="G56" s="114">
        <v>950</v>
      </c>
      <c r="H56" s="114">
        <v>1016.8595236800002</v>
      </c>
      <c r="I56" s="114">
        <v>254.21488092000004</v>
      </c>
      <c r="J56" s="114">
        <v>211.84573410000004</v>
      </c>
      <c r="K56" s="114">
        <v>17844.5969625504</v>
      </c>
      <c r="L56" s="114"/>
      <c r="M56" s="114">
        <v>1412.3048940000001</v>
      </c>
      <c r="N56" s="114">
        <v>14123.048940000001</v>
      </c>
      <c r="O56" s="114">
        <v>2309.2431285504008</v>
      </c>
      <c r="P56" s="114">
        <v>562.54999999999995</v>
      </c>
      <c r="Q56" s="114">
        <f t="shared" si="2"/>
        <v>29995.921266783735</v>
      </c>
      <c r="R56" s="114">
        <f t="shared" si="3"/>
        <v>29995.921266783735</v>
      </c>
      <c r="S56" s="114" t="s">
        <v>790</v>
      </c>
    </row>
    <row r="57" spans="1:19" ht="15.75" thickBot="1">
      <c r="A57" s="127" t="s">
        <v>689</v>
      </c>
      <c r="B57" s="124">
        <v>2</v>
      </c>
      <c r="C57" s="114">
        <f t="shared" si="0"/>
        <v>9252.794555550001</v>
      </c>
      <c r="D57" s="114">
        <f t="shared" si="1"/>
        <v>27956.059824673684</v>
      </c>
      <c r="E57" s="114">
        <v>9252.794555550001</v>
      </c>
      <c r="F57" s="114">
        <v>258.33333333333331</v>
      </c>
      <c r="G57" s="114">
        <v>950</v>
      </c>
      <c r="H57" s="114">
        <v>1057.4622349199999</v>
      </c>
      <c r="I57" s="114">
        <v>264.36555872999998</v>
      </c>
      <c r="J57" s="114">
        <v>220.30463227500005</v>
      </c>
      <c r="K57" s="114">
        <v>18703.265269123684</v>
      </c>
      <c r="L57" s="114"/>
      <c r="M57" s="114">
        <v>2937.3950970000001</v>
      </c>
      <c r="N57" s="114">
        <v>29373.950970000002</v>
      </c>
      <c r="O57" s="114">
        <v>5095.1844712473639</v>
      </c>
      <c r="P57" s="114">
        <v>571.77</v>
      </c>
      <c r="Q57" s="114">
        <f t="shared" si="2"/>
        <v>31278.295583932017</v>
      </c>
      <c r="R57" s="114">
        <f t="shared" si="3"/>
        <v>62556.591167864033</v>
      </c>
      <c r="S57" s="114" t="s">
        <v>790</v>
      </c>
    </row>
    <row r="58" spans="1:19" ht="15.75" thickBot="1">
      <c r="A58" s="127" t="s">
        <v>689</v>
      </c>
      <c r="B58" s="124">
        <v>1</v>
      </c>
      <c r="C58" s="114">
        <f t="shared" si="0"/>
        <v>9747.5913826200012</v>
      </c>
      <c r="D58" s="114">
        <f t="shared" si="1"/>
        <v>29594.807627028007</v>
      </c>
      <c r="E58" s="114">
        <v>9747.5913826200012</v>
      </c>
      <c r="F58" s="114">
        <v>258.33333333333331</v>
      </c>
      <c r="G58" s="114">
        <v>950</v>
      </c>
      <c r="H58" s="114">
        <v>1114.0104437279999</v>
      </c>
      <c r="I58" s="114">
        <v>278.50261093199998</v>
      </c>
      <c r="J58" s="114">
        <v>232.08550911000006</v>
      </c>
      <c r="K58" s="114">
        <v>19847.216244408006</v>
      </c>
      <c r="L58" s="114"/>
      <c r="M58" s="114">
        <v>1547.2367274000001</v>
      </c>
      <c r="N58" s="114">
        <v>15472.367274000002</v>
      </c>
      <c r="O58" s="114">
        <v>2827.6122430080022</v>
      </c>
      <c r="P58" s="114">
        <v>584.62</v>
      </c>
      <c r="Q58" s="114">
        <f t="shared" si="2"/>
        <v>33012.359524131345</v>
      </c>
      <c r="R58" s="114">
        <f t="shared" si="3"/>
        <v>33012.359524131345</v>
      </c>
      <c r="S58" s="114" t="s">
        <v>790</v>
      </c>
    </row>
    <row r="59" spans="1:19" ht="15.75" thickBot="1">
      <c r="A59" s="127" t="s">
        <v>797</v>
      </c>
      <c r="B59" s="124">
        <v>7</v>
      </c>
      <c r="C59" s="114">
        <f t="shared" si="0"/>
        <v>10178.414610124802</v>
      </c>
      <c r="D59" s="114">
        <f t="shared" si="1"/>
        <v>31997.76803776616</v>
      </c>
      <c r="E59" s="114">
        <v>10178.414610124802</v>
      </c>
      <c r="F59" s="114">
        <v>258.33333333333331</v>
      </c>
      <c r="G59" s="114">
        <v>950</v>
      </c>
      <c r="H59" s="114">
        <v>1221.409753214976</v>
      </c>
      <c r="I59" s="114">
        <v>305.35243830374401</v>
      </c>
      <c r="J59" s="114">
        <v>254.46036525312005</v>
      </c>
      <c r="K59" s="114">
        <v>21819.353427641359</v>
      </c>
      <c r="L59" s="114"/>
      <c r="M59" s="114">
        <v>11874.817045145603</v>
      </c>
      <c r="N59" s="114">
        <v>118748.17045145603</v>
      </c>
      <c r="O59" s="114">
        <v>22112.486496887876</v>
      </c>
      <c r="P59" s="114">
        <v>609.0542857142857</v>
      </c>
      <c r="Q59" s="114">
        <f t="shared" si="2"/>
        <v>35596.378213585624</v>
      </c>
      <c r="R59" s="114">
        <f t="shared" si="3"/>
        <v>249174.64749509937</v>
      </c>
      <c r="S59" s="114" t="s">
        <v>790</v>
      </c>
    </row>
    <row r="60" spans="1:19" ht="34.5" thickBot="1">
      <c r="A60" s="127" t="s">
        <v>798</v>
      </c>
      <c r="B60" s="124">
        <v>1</v>
      </c>
      <c r="C60" s="114">
        <f t="shared" si="0"/>
        <v>44762</v>
      </c>
      <c r="D60" s="114">
        <f t="shared" si="1"/>
        <v>148623.82666666666</v>
      </c>
      <c r="E60" s="114">
        <v>44762</v>
      </c>
      <c r="F60" s="114">
        <v>0</v>
      </c>
      <c r="G60" s="114">
        <v>0</v>
      </c>
      <c r="H60" s="114">
        <v>5371.44</v>
      </c>
      <c r="I60" s="114">
        <v>1342.86</v>
      </c>
      <c r="J60" s="114">
        <v>1119.05</v>
      </c>
      <c r="K60" s="114">
        <v>103861.82666666666</v>
      </c>
      <c r="L60" s="114"/>
      <c r="M60" s="114">
        <v>7460.333333333333</v>
      </c>
      <c r="N60" s="114">
        <v>74603.333333333328</v>
      </c>
      <c r="O60" s="114">
        <v>21798.159999999996</v>
      </c>
      <c r="P60" s="114">
        <v>1526.69</v>
      </c>
      <c r="Q60" s="114">
        <f t="shared" si="2"/>
        <v>157983.86666666667</v>
      </c>
      <c r="R60" s="114">
        <f t="shared" si="3"/>
        <v>157983.86666666667</v>
      </c>
      <c r="S60" s="114" t="s">
        <v>790</v>
      </c>
    </row>
    <row r="61" spans="1:19" ht="23.25" thickBot="1">
      <c r="A61" s="127" t="s">
        <v>799</v>
      </c>
      <c r="B61" s="124">
        <v>1</v>
      </c>
      <c r="C61" s="114">
        <f t="shared" si="0"/>
        <v>30550</v>
      </c>
      <c r="D61" s="114">
        <f t="shared" si="1"/>
        <v>99549.07176754385</v>
      </c>
      <c r="E61" s="114">
        <v>30550</v>
      </c>
      <c r="F61" s="114">
        <v>0</v>
      </c>
      <c r="G61" s="114">
        <v>0</v>
      </c>
      <c r="H61" s="114">
        <v>3666</v>
      </c>
      <c r="I61" s="114">
        <v>916.5</v>
      </c>
      <c r="J61" s="114">
        <v>763.75</v>
      </c>
      <c r="K61" s="114">
        <v>68999.07176754385</v>
      </c>
      <c r="L61" s="114"/>
      <c r="M61" s="114">
        <v>5091.666666666667</v>
      </c>
      <c r="N61" s="114">
        <v>50916.666666666672</v>
      </c>
      <c r="O61" s="114">
        <v>12990.738434210514</v>
      </c>
      <c r="P61" s="114">
        <v>1164</v>
      </c>
      <c r="Q61" s="114">
        <f t="shared" si="2"/>
        <v>106059.32176754385</v>
      </c>
      <c r="R61" s="114">
        <f t="shared" si="3"/>
        <v>106059.32176754385</v>
      </c>
      <c r="S61" s="114" t="s">
        <v>790</v>
      </c>
    </row>
    <row r="62" spans="1:19" ht="23.25" thickBot="1">
      <c r="A62" s="127" t="s">
        <v>799</v>
      </c>
      <c r="B62" s="124">
        <v>1</v>
      </c>
      <c r="C62" s="114">
        <f t="shared" si="0"/>
        <v>30550</v>
      </c>
      <c r="D62" s="114">
        <f t="shared" si="1"/>
        <v>99549.07176754385</v>
      </c>
      <c r="E62" s="114">
        <v>30550</v>
      </c>
      <c r="F62" s="114">
        <v>0</v>
      </c>
      <c r="G62" s="114">
        <v>0</v>
      </c>
      <c r="H62" s="114">
        <v>3666</v>
      </c>
      <c r="I62" s="114">
        <v>916.5</v>
      </c>
      <c r="J62" s="114">
        <v>763.75</v>
      </c>
      <c r="K62" s="114">
        <v>68999.07176754385</v>
      </c>
      <c r="L62" s="114"/>
      <c r="M62" s="114">
        <v>5091.666666666667</v>
      </c>
      <c r="N62" s="114">
        <v>50916.666666666672</v>
      </c>
      <c r="O62" s="114">
        <v>12990.738434210514</v>
      </c>
      <c r="P62" s="114">
        <v>1164</v>
      </c>
      <c r="Q62" s="114">
        <f t="shared" si="2"/>
        <v>106059.32176754385</v>
      </c>
      <c r="R62" s="114">
        <f t="shared" si="3"/>
        <v>106059.32176754385</v>
      </c>
      <c r="S62" s="114" t="s">
        <v>790</v>
      </c>
    </row>
    <row r="63" spans="1:19" ht="34.5" thickBot="1">
      <c r="A63" s="127" t="s">
        <v>800</v>
      </c>
      <c r="B63" s="124">
        <v>15</v>
      </c>
      <c r="C63" s="114">
        <f t="shared" si="0"/>
        <v>17898.950000000004</v>
      </c>
      <c r="D63" s="114">
        <f t="shared" si="1"/>
        <v>56670.735786666664</v>
      </c>
      <c r="E63" s="114">
        <v>17898.950000000004</v>
      </c>
      <c r="F63" s="114">
        <v>0</v>
      </c>
      <c r="G63" s="114">
        <v>0</v>
      </c>
      <c r="H63" s="114">
        <v>2147.8740000000007</v>
      </c>
      <c r="I63" s="114">
        <v>536.96850000000018</v>
      </c>
      <c r="J63" s="114">
        <v>447.47375</v>
      </c>
      <c r="K63" s="114">
        <v>38771.78578666666</v>
      </c>
      <c r="L63" s="114"/>
      <c r="M63" s="114">
        <v>44747.375</v>
      </c>
      <c r="N63" s="114">
        <v>447473.74999999988</v>
      </c>
      <c r="O63" s="114">
        <v>89355.661799999943</v>
      </c>
      <c r="P63" s="114">
        <v>819.33466666666652</v>
      </c>
      <c r="Q63" s="114">
        <f t="shared" si="2"/>
        <v>60622.38670333333</v>
      </c>
      <c r="R63" s="114">
        <f t="shared" si="3"/>
        <v>909335.80054999993</v>
      </c>
      <c r="S63" s="114" t="s">
        <v>790</v>
      </c>
    </row>
    <row r="64" spans="1:19" ht="23.25" thickBot="1">
      <c r="A64" s="127" t="s">
        <v>801</v>
      </c>
      <c r="B64" s="124">
        <v>1</v>
      </c>
      <c r="C64" s="114">
        <f t="shared" si="0"/>
        <v>12776.103849600002</v>
      </c>
      <c r="D64" s="114">
        <f t="shared" si="1"/>
        <v>40332.271797657617</v>
      </c>
      <c r="E64" s="114">
        <v>12776.103849600002</v>
      </c>
      <c r="F64" s="114">
        <v>258.33333333333331</v>
      </c>
      <c r="G64" s="114">
        <v>0</v>
      </c>
      <c r="H64" s="114">
        <v>1533.1324619520001</v>
      </c>
      <c r="I64" s="114">
        <v>383.28311548800002</v>
      </c>
      <c r="J64" s="114">
        <v>319.40259624000004</v>
      </c>
      <c r="K64" s="114">
        <v>27556.167948057613</v>
      </c>
      <c r="L64" s="114"/>
      <c r="M64" s="114">
        <v>2129.3506416</v>
      </c>
      <c r="N64" s="114">
        <v>21293.506416000004</v>
      </c>
      <c r="O64" s="114">
        <v>4133.3108904576056</v>
      </c>
      <c r="P64" s="114">
        <v>679.78</v>
      </c>
      <c r="Q64" s="114">
        <f t="shared" si="2"/>
        <v>43506.203304670948</v>
      </c>
      <c r="R64" s="114">
        <f t="shared" si="3"/>
        <v>43506.203304670948</v>
      </c>
      <c r="S64" s="114" t="s">
        <v>790</v>
      </c>
    </row>
    <row r="65" spans="1:19" ht="23.25" thickBot="1">
      <c r="A65" s="127" t="s">
        <v>801</v>
      </c>
      <c r="B65" s="124">
        <v>1</v>
      </c>
      <c r="C65" s="114">
        <f t="shared" si="0"/>
        <v>12776.103849600002</v>
      </c>
      <c r="D65" s="114">
        <f t="shared" si="1"/>
        <v>40332.271797657617</v>
      </c>
      <c r="E65" s="114">
        <v>12776.103849600002</v>
      </c>
      <c r="F65" s="114">
        <v>258.33333333333331</v>
      </c>
      <c r="G65" s="114">
        <v>0</v>
      </c>
      <c r="H65" s="114">
        <v>1533.1324619520001</v>
      </c>
      <c r="I65" s="114">
        <v>383.28311548800002</v>
      </c>
      <c r="J65" s="114">
        <v>319.40259624000004</v>
      </c>
      <c r="K65" s="114">
        <v>27556.167948057613</v>
      </c>
      <c r="L65" s="114"/>
      <c r="M65" s="114">
        <v>2129.3506416</v>
      </c>
      <c r="N65" s="114">
        <v>21293.506416000004</v>
      </c>
      <c r="O65" s="114">
        <v>4133.3108904576056</v>
      </c>
      <c r="P65" s="114">
        <v>679.78</v>
      </c>
      <c r="Q65" s="114">
        <f t="shared" si="2"/>
        <v>43506.203304670948</v>
      </c>
      <c r="R65" s="114">
        <f t="shared" si="3"/>
        <v>43506.203304670948</v>
      </c>
      <c r="S65" s="114" t="s">
        <v>790</v>
      </c>
    </row>
    <row r="66" spans="1:19" ht="34.5" thickBot="1">
      <c r="A66" s="127" t="s">
        <v>802</v>
      </c>
      <c r="B66" s="124">
        <v>1</v>
      </c>
      <c r="C66" s="114">
        <f t="shared" si="0"/>
        <v>12776.103849600002</v>
      </c>
      <c r="D66" s="114">
        <f t="shared" si="1"/>
        <v>40332.271797657617</v>
      </c>
      <c r="E66" s="114">
        <v>12776.103849600002</v>
      </c>
      <c r="F66" s="114">
        <v>258.33333333333331</v>
      </c>
      <c r="G66" s="114">
        <v>0</v>
      </c>
      <c r="H66" s="114">
        <v>1533.1324619520001</v>
      </c>
      <c r="I66" s="114">
        <v>383.28311548800002</v>
      </c>
      <c r="J66" s="114">
        <v>319.40259624000004</v>
      </c>
      <c r="K66" s="114">
        <v>27556.167948057613</v>
      </c>
      <c r="L66" s="114"/>
      <c r="M66" s="114">
        <v>2129.3506416</v>
      </c>
      <c r="N66" s="114">
        <v>21293.506416000004</v>
      </c>
      <c r="O66" s="114">
        <v>4133.3108904576056</v>
      </c>
      <c r="P66" s="114">
        <v>679.76</v>
      </c>
      <c r="Q66" s="114">
        <f t="shared" si="2"/>
        <v>43506.183304670951</v>
      </c>
      <c r="R66" s="114">
        <f t="shared" si="3"/>
        <v>43506.183304670951</v>
      </c>
      <c r="S66" s="114" t="s">
        <v>790</v>
      </c>
    </row>
    <row r="67" spans="1:19" ht="34.5" thickBot="1">
      <c r="A67" s="127" t="s">
        <v>802</v>
      </c>
      <c r="B67" s="124">
        <v>1</v>
      </c>
      <c r="C67" s="114">
        <f t="shared" si="0"/>
        <v>12776.103849600002</v>
      </c>
      <c r="D67" s="114">
        <f t="shared" si="1"/>
        <v>40332.271797657617</v>
      </c>
      <c r="E67" s="114">
        <v>12776.103849600002</v>
      </c>
      <c r="F67" s="114">
        <v>258.33333333333331</v>
      </c>
      <c r="G67" s="114">
        <v>0</v>
      </c>
      <c r="H67" s="114">
        <v>1533.1324619520001</v>
      </c>
      <c r="I67" s="114">
        <v>383.28311548800002</v>
      </c>
      <c r="J67" s="114">
        <v>319.40259624000004</v>
      </c>
      <c r="K67" s="114">
        <v>27556.167948057613</v>
      </c>
      <c r="L67" s="114"/>
      <c r="M67" s="114">
        <v>2129.3506416</v>
      </c>
      <c r="N67" s="114">
        <v>21293.506416000004</v>
      </c>
      <c r="O67" s="114">
        <v>4133.3108904576056</v>
      </c>
      <c r="P67" s="114">
        <v>679.78</v>
      </c>
      <c r="Q67" s="114">
        <f t="shared" si="2"/>
        <v>43506.203304670948</v>
      </c>
      <c r="R67" s="114">
        <f t="shared" si="3"/>
        <v>43506.203304670948</v>
      </c>
      <c r="S67" s="114" t="s">
        <v>790</v>
      </c>
    </row>
    <row r="68" spans="1:19" ht="34.5" thickBot="1">
      <c r="A68" s="127" t="s">
        <v>802</v>
      </c>
      <c r="B68" s="124">
        <v>1</v>
      </c>
      <c r="C68" s="114">
        <f t="shared" si="0"/>
        <v>17550</v>
      </c>
      <c r="D68" s="114">
        <f t="shared" si="1"/>
        <v>55557.817920000001</v>
      </c>
      <c r="E68" s="114">
        <v>17550</v>
      </c>
      <c r="F68" s="114">
        <v>0</v>
      </c>
      <c r="G68" s="114">
        <v>0</v>
      </c>
      <c r="H68" s="114">
        <v>2106</v>
      </c>
      <c r="I68" s="114">
        <v>526.5</v>
      </c>
      <c r="J68" s="114">
        <v>438.75</v>
      </c>
      <c r="K68" s="114">
        <v>38007.817920000001</v>
      </c>
      <c r="L68" s="114"/>
      <c r="M68" s="114">
        <v>2925</v>
      </c>
      <c r="N68" s="114">
        <v>29250</v>
      </c>
      <c r="O68" s="114">
        <v>5832.8179199999995</v>
      </c>
      <c r="P68" s="114">
        <v>809.86</v>
      </c>
      <c r="Q68" s="114">
        <f t="shared" si="2"/>
        <v>59438.927920000002</v>
      </c>
      <c r="R68" s="114">
        <f t="shared" si="3"/>
        <v>59438.927920000002</v>
      </c>
      <c r="S68" s="114" t="s">
        <v>790</v>
      </c>
    </row>
    <row r="69" spans="1:19" ht="34.5" thickBot="1">
      <c r="A69" s="127" t="s">
        <v>802</v>
      </c>
      <c r="B69" s="124">
        <v>1</v>
      </c>
      <c r="C69" s="114">
        <f t="shared" si="0"/>
        <v>12776.106</v>
      </c>
      <c r="D69" s="114">
        <f t="shared" si="1"/>
        <v>40332.27865600001</v>
      </c>
      <c r="E69" s="114">
        <v>12776.106</v>
      </c>
      <c r="F69" s="114">
        <v>258.33333333333331</v>
      </c>
      <c r="G69" s="114">
        <v>0</v>
      </c>
      <c r="H69" s="114">
        <v>1533.1327199999998</v>
      </c>
      <c r="I69" s="114">
        <v>383.28317999999996</v>
      </c>
      <c r="J69" s="114">
        <v>319.40264999999999</v>
      </c>
      <c r="K69" s="114">
        <v>27556.172656000006</v>
      </c>
      <c r="L69" s="114"/>
      <c r="M69" s="114">
        <v>2129.3510000000001</v>
      </c>
      <c r="N69" s="114">
        <v>21293.510000000002</v>
      </c>
      <c r="O69" s="114">
        <v>4133.3116560000044</v>
      </c>
      <c r="P69" s="114">
        <v>679.78</v>
      </c>
      <c r="Q69" s="114">
        <f t="shared" si="2"/>
        <v>43506.21053933334</v>
      </c>
      <c r="R69" s="114">
        <f t="shared" si="3"/>
        <v>43506.21053933334</v>
      </c>
      <c r="S69" s="114" t="s">
        <v>790</v>
      </c>
    </row>
    <row r="70" spans="1:19" ht="34.5" thickBot="1">
      <c r="A70" s="127" t="s">
        <v>802</v>
      </c>
      <c r="B70" s="124">
        <v>1</v>
      </c>
      <c r="C70" s="114">
        <f t="shared" ref="C70:C133" si="4">E70</f>
        <v>12776.103849600002</v>
      </c>
      <c r="D70" s="114">
        <f t="shared" ref="D70:D133" si="5">E70+K70</f>
        <v>40332.271797657617</v>
      </c>
      <c r="E70" s="114">
        <v>12776.103849600002</v>
      </c>
      <c r="F70" s="114">
        <v>258.33333333333331</v>
      </c>
      <c r="G70" s="114">
        <v>0</v>
      </c>
      <c r="H70" s="114">
        <v>1533.1324619520001</v>
      </c>
      <c r="I70" s="114">
        <v>383.28311548800002</v>
      </c>
      <c r="J70" s="114">
        <v>319.40259624000004</v>
      </c>
      <c r="K70" s="114">
        <v>27556.167948057613</v>
      </c>
      <c r="L70" s="114"/>
      <c r="M70" s="114">
        <v>2129.3506416</v>
      </c>
      <c r="N70" s="114">
        <v>21293.506416000004</v>
      </c>
      <c r="O70" s="114">
        <v>4133.3108904576056</v>
      </c>
      <c r="P70" s="114">
        <v>679.75</v>
      </c>
      <c r="Q70" s="114">
        <f t="shared" ref="Q70:Q133" si="6">E70+F70+G70+H70+I70+J70+K70+P70</f>
        <v>43506.173304670949</v>
      </c>
      <c r="R70" s="114">
        <f t="shared" ref="R70:R133" si="7">Q70*B70</f>
        <v>43506.173304670949</v>
      </c>
      <c r="S70" s="114" t="s">
        <v>790</v>
      </c>
    </row>
    <row r="71" spans="1:19" ht="34.5" thickBot="1">
      <c r="A71" s="127" t="s">
        <v>802</v>
      </c>
      <c r="B71" s="124">
        <v>1</v>
      </c>
      <c r="C71" s="114">
        <f t="shared" si="4"/>
        <v>12776.103849600002</v>
      </c>
      <c r="D71" s="114">
        <f t="shared" si="5"/>
        <v>40332.271797657617</v>
      </c>
      <c r="E71" s="114">
        <v>12776.103849600002</v>
      </c>
      <c r="F71" s="114">
        <v>258.33333333333331</v>
      </c>
      <c r="G71" s="114">
        <v>0</v>
      </c>
      <c r="H71" s="114">
        <v>1533.1324619520001</v>
      </c>
      <c r="I71" s="114">
        <v>383.28311548800002</v>
      </c>
      <c r="J71" s="114">
        <v>319.40259624000004</v>
      </c>
      <c r="K71" s="114">
        <v>27556.167948057613</v>
      </c>
      <c r="L71" s="114"/>
      <c r="M71" s="114">
        <v>2129.3506416</v>
      </c>
      <c r="N71" s="114">
        <v>21293.506416000004</v>
      </c>
      <c r="O71" s="114">
        <v>4133.3108904576056</v>
      </c>
      <c r="P71" s="114">
        <v>679.78</v>
      </c>
      <c r="Q71" s="114">
        <f t="shared" si="6"/>
        <v>43506.203304670948</v>
      </c>
      <c r="R71" s="114">
        <f t="shared" si="7"/>
        <v>43506.203304670948</v>
      </c>
      <c r="S71" s="114" t="s">
        <v>790</v>
      </c>
    </row>
    <row r="72" spans="1:19" ht="34.5" thickBot="1">
      <c r="A72" s="127" t="s">
        <v>803</v>
      </c>
      <c r="B72" s="124">
        <v>2</v>
      </c>
      <c r="C72" s="114">
        <f t="shared" si="4"/>
        <v>12178.542750000001</v>
      </c>
      <c r="D72" s="114">
        <f t="shared" si="5"/>
        <v>37963.006055666665</v>
      </c>
      <c r="E72" s="114">
        <v>12178.542750000001</v>
      </c>
      <c r="F72" s="114">
        <v>129.16666666666666</v>
      </c>
      <c r="G72" s="114">
        <v>475</v>
      </c>
      <c r="H72" s="114">
        <v>1431.0905999999998</v>
      </c>
      <c r="I72" s="114">
        <v>357.77264999999994</v>
      </c>
      <c r="J72" s="114">
        <v>298.14387499999998</v>
      </c>
      <c r="K72" s="114">
        <v>25784.463305666664</v>
      </c>
      <c r="L72" s="114"/>
      <c r="M72" s="114">
        <v>3975.251666666667</v>
      </c>
      <c r="N72" s="114">
        <v>39752.516666666663</v>
      </c>
      <c r="O72" s="114">
        <v>7841.1582780000026</v>
      </c>
      <c r="P72" s="114">
        <v>656.58999999999992</v>
      </c>
      <c r="Q72" s="114">
        <f t="shared" si="6"/>
        <v>41310.769847333329</v>
      </c>
      <c r="R72" s="114">
        <f t="shared" si="7"/>
        <v>82621.539694666659</v>
      </c>
      <c r="S72" s="114" t="s">
        <v>790</v>
      </c>
    </row>
    <row r="73" spans="1:19" ht="15.75" thickBot="1">
      <c r="A73" s="127" t="s">
        <v>804</v>
      </c>
      <c r="B73" s="124">
        <v>6</v>
      </c>
      <c r="C73" s="114">
        <f t="shared" si="4"/>
        <v>13740</v>
      </c>
      <c r="D73" s="114">
        <f t="shared" si="5"/>
        <v>43406.457920000001</v>
      </c>
      <c r="E73" s="114">
        <v>13740</v>
      </c>
      <c r="F73" s="114">
        <v>0</v>
      </c>
      <c r="G73" s="114">
        <v>0</v>
      </c>
      <c r="H73" s="114">
        <v>1648.8000000000002</v>
      </c>
      <c r="I73" s="114">
        <v>412.20000000000005</v>
      </c>
      <c r="J73" s="114">
        <v>343.5</v>
      </c>
      <c r="K73" s="114">
        <v>29666.457920000001</v>
      </c>
      <c r="L73" s="114"/>
      <c r="M73" s="114">
        <v>13740</v>
      </c>
      <c r="N73" s="114">
        <v>137400</v>
      </c>
      <c r="O73" s="114">
        <v>26858.747520000004</v>
      </c>
      <c r="P73" s="114">
        <v>706.0100000000001</v>
      </c>
      <c r="Q73" s="114">
        <f t="shared" si="6"/>
        <v>46516.967920000003</v>
      </c>
      <c r="R73" s="114">
        <f t="shared" si="7"/>
        <v>279101.80752000003</v>
      </c>
      <c r="S73" s="114" t="s">
        <v>790</v>
      </c>
    </row>
    <row r="74" spans="1:19" ht="23.25" thickBot="1">
      <c r="A74" s="127" t="s">
        <v>690</v>
      </c>
      <c r="B74" s="124">
        <v>2</v>
      </c>
      <c r="C74" s="114">
        <f t="shared" si="4"/>
        <v>7894.6051899405611</v>
      </c>
      <c r="D74" s="114">
        <f t="shared" si="5"/>
        <v>23525.308219215818</v>
      </c>
      <c r="E74" s="114">
        <v>7894.6051899405611</v>
      </c>
      <c r="F74" s="114">
        <v>258.33333333333331</v>
      </c>
      <c r="G74" s="114">
        <v>950</v>
      </c>
      <c r="H74" s="114">
        <v>902.24059313606415</v>
      </c>
      <c r="I74" s="114">
        <v>225.56014828401604</v>
      </c>
      <c r="J74" s="114">
        <v>187.96679023668003</v>
      </c>
      <c r="K74" s="114">
        <v>15630.703029275255</v>
      </c>
      <c r="L74" s="114"/>
      <c r="M74" s="114">
        <v>2506.2238698224</v>
      </c>
      <c r="N74" s="114">
        <v>25062.238698224002</v>
      </c>
      <c r="O74" s="114">
        <v>3692.9434905041089</v>
      </c>
      <c r="P74" s="114">
        <v>536.53</v>
      </c>
      <c r="Q74" s="114">
        <f t="shared" si="6"/>
        <v>26585.939084205907</v>
      </c>
      <c r="R74" s="114">
        <f t="shared" si="7"/>
        <v>53171.878168411815</v>
      </c>
      <c r="S74" s="114" t="s">
        <v>794</v>
      </c>
    </row>
    <row r="75" spans="1:19" ht="23.25" thickBot="1">
      <c r="A75" s="127" t="s">
        <v>690</v>
      </c>
      <c r="B75" s="124">
        <v>1</v>
      </c>
      <c r="C75" s="114">
        <f t="shared" si="4"/>
        <v>8220.5760000000009</v>
      </c>
      <c r="D75" s="114">
        <f t="shared" si="5"/>
        <v>24592.935877087715</v>
      </c>
      <c r="E75" s="114">
        <v>8220.5760000000009</v>
      </c>
      <c r="F75" s="114">
        <v>258.33333333333331</v>
      </c>
      <c r="G75" s="114">
        <v>950</v>
      </c>
      <c r="H75" s="114">
        <v>939.49440000000004</v>
      </c>
      <c r="I75" s="114">
        <v>234.87360000000001</v>
      </c>
      <c r="J75" s="114">
        <v>195.72800000000004</v>
      </c>
      <c r="K75" s="114">
        <v>16372.359877087716</v>
      </c>
      <c r="L75" s="114"/>
      <c r="M75" s="114">
        <v>1304.8533333333332</v>
      </c>
      <c r="N75" s="114">
        <v>13048.533333333333</v>
      </c>
      <c r="O75" s="114">
        <v>2018.9732104210509</v>
      </c>
      <c r="P75" s="114">
        <v>544.97</v>
      </c>
      <c r="Q75" s="114">
        <f t="shared" si="6"/>
        <v>27716.33521042105</v>
      </c>
      <c r="R75" s="114">
        <f t="shared" si="7"/>
        <v>27716.33521042105</v>
      </c>
      <c r="S75" s="114" t="s">
        <v>794</v>
      </c>
    </row>
    <row r="76" spans="1:19" ht="23.25" thickBot="1">
      <c r="A76" s="127" t="s">
        <v>690</v>
      </c>
      <c r="B76" s="124">
        <v>2</v>
      </c>
      <c r="C76" s="114">
        <f t="shared" si="4"/>
        <v>7918.8100746300006</v>
      </c>
      <c r="D76" s="114">
        <f t="shared" si="5"/>
        <v>23604.584656100866</v>
      </c>
      <c r="E76" s="114">
        <v>7918.8100746300006</v>
      </c>
      <c r="F76" s="114">
        <v>258.33333333333331</v>
      </c>
      <c r="G76" s="114">
        <v>950</v>
      </c>
      <c r="H76" s="114">
        <v>905.00686567199989</v>
      </c>
      <c r="I76" s="114">
        <v>226.25171641799997</v>
      </c>
      <c r="J76" s="114">
        <v>188.54309701499997</v>
      </c>
      <c r="K76" s="114">
        <v>15685.774581470865</v>
      </c>
      <c r="L76" s="114"/>
      <c r="M76" s="114">
        <v>2513.9079602000002</v>
      </c>
      <c r="N76" s="114">
        <v>25139.079601999998</v>
      </c>
      <c r="O76" s="114">
        <v>3718.5616007417329</v>
      </c>
      <c r="P76" s="114">
        <v>537.16</v>
      </c>
      <c r="Q76" s="114">
        <f t="shared" si="6"/>
        <v>26669.879668539197</v>
      </c>
      <c r="R76" s="114">
        <f t="shared" si="7"/>
        <v>53339.759337078394</v>
      </c>
      <c r="S76" s="114" t="s">
        <v>794</v>
      </c>
    </row>
    <row r="77" spans="1:19" ht="23.25" thickBot="1">
      <c r="A77" s="127" t="s">
        <v>690</v>
      </c>
      <c r="B77" s="124">
        <v>1</v>
      </c>
      <c r="C77" s="114">
        <f t="shared" si="4"/>
        <v>7730.0924992200007</v>
      </c>
      <c r="D77" s="114">
        <f t="shared" si="5"/>
        <v>22986.492186417756</v>
      </c>
      <c r="E77" s="114">
        <v>7730.0924992200007</v>
      </c>
      <c r="F77" s="114">
        <v>258.33333333333331</v>
      </c>
      <c r="G77" s="114">
        <v>950</v>
      </c>
      <c r="H77" s="114">
        <v>883.4391427679999</v>
      </c>
      <c r="I77" s="114">
        <v>220.85978569199997</v>
      </c>
      <c r="J77" s="114">
        <v>184.04982141000002</v>
      </c>
      <c r="K77" s="114">
        <v>15256.399687197756</v>
      </c>
      <c r="L77" s="114"/>
      <c r="M77" s="114">
        <v>1226.9988094</v>
      </c>
      <c r="N77" s="114">
        <v>12269.988094</v>
      </c>
      <c r="O77" s="114">
        <v>1759.412783797756</v>
      </c>
      <c r="P77" s="114">
        <v>532.26</v>
      </c>
      <c r="Q77" s="114">
        <f t="shared" si="6"/>
        <v>26015.434269621092</v>
      </c>
      <c r="R77" s="114">
        <f t="shared" si="7"/>
        <v>26015.434269621092</v>
      </c>
      <c r="S77" s="114" t="s">
        <v>794</v>
      </c>
    </row>
    <row r="78" spans="1:19" ht="23.25" thickBot="1">
      <c r="A78" s="127" t="s">
        <v>690</v>
      </c>
      <c r="B78" s="124">
        <v>1</v>
      </c>
      <c r="C78" s="114">
        <f t="shared" si="4"/>
        <v>7224.2310000000007</v>
      </c>
      <c r="D78" s="114">
        <f t="shared" si="5"/>
        <v>21346.428831403508</v>
      </c>
      <c r="E78" s="114">
        <v>7224.2310000000007</v>
      </c>
      <c r="F78" s="114">
        <v>258.33333333333331</v>
      </c>
      <c r="G78" s="114">
        <v>950</v>
      </c>
      <c r="H78" s="114">
        <v>825.62639999999999</v>
      </c>
      <c r="I78" s="114">
        <v>206.4066</v>
      </c>
      <c r="J78" s="114">
        <v>172.00550000000001</v>
      </c>
      <c r="K78" s="114">
        <v>14122.197831403508</v>
      </c>
      <c r="L78" s="114"/>
      <c r="M78" s="114">
        <v>1146.7033333333334</v>
      </c>
      <c r="N78" s="114">
        <v>11467.033333333333</v>
      </c>
      <c r="O78" s="114">
        <v>1508.4611647368411</v>
      </c>
      <c r="P78" s="114">
        <v>519.13</v>
      </c>
      <c r="Q78" s="114">
        <f t="shared" si="6"/>
        <v>24277.930664736839</v>
      </c>
      <c r="R78" s="114">
        <f t="shared" si="7"/>
        <v>24277.930664736839</v>
      </c>
      <c r="S78" s="114" t="s">
        <v>794</v>
      </c>
    </row>
    <row r="79" spans="1:19" ht="23.25" thickBot="1">
      <c r="A79" s="127" t="s">
        <v>690</v>
      </c>
      <c r="B79" s="124">
        <v>3</v>
      </c>
      <c r="C79" s="114">
        <f t="shared" si="4"/>
        <v>7730.0924992200007</v>
      </c>
      <c r="D79" s="114">
        <f t="shared" si="5"/>
        <v>22986.492186417756</v>
      </c>
      <c r="E79" s="114">
        <v>7730.0924992200007</v>
      </c>
      <c r="F79" s="114">
        <v>258.33333333333331</v>
      </c>
      <c r="G79" s="114">
        <v>950</v>
      </c>
      <c r="H79" s="114">
        <v>883.4391427679999</v>
      </c>
      <c r="I79" s="114">
        <v>220.85978569199997</v>
      </c>
      <c r="J79" s="114">
        <v>184.04982141000002</v>
      </c>
      <c r="K79" s="114">
        <v>15256.399687197756</v>
      </c>
      <c r="L79" s="114"/>
      <c r="M79" s="114">
        <v>3680.9964282000001</v>
      </c>
      <c r="N79" s="114">
        <v>36809.964282000001</v>
      </c>
      <c r="O79" s="114">
        <v>5278.2383513932682</v>
      </c>
      <c r="P79" s="114">
        <v>532.26</v>
      </c>
      <c r="Q79" s="114">
        <f t="shared" si="6"/>
        <v>26015.434269621092</v>
      </c>
      <c r="R79" s="114">
        <f t="shared" si="7"/>
        <v>78046.302808863271</v>
      </c>
      <c r="S79" s="114" t="s">
        <v>794</v>
      </c>
    </row>
    <row r="80" spans="1:19" ht="23.25" thickBot="1">
      <c r="A80" s="127" t="s">
        <v>690</v>
      </c>
      <c r="B80" s="124">
        <v>1</v>
      </c>
      <c r="C80" s="114">
        <f t="shared" si="4"/>
        <v>7730.0924992200007</v>
      </c>
      <c r="D80" s="114">
        <f t="shared" si="5"/>
        <v>22986.492186417756</v>
      </c>
      <c r="E80" s="114">
        <v>7730.0924992200007</v>
      </c>
      <c r="F80" s="114">
        <v>258.33333333333331</v>
      </c>
      <c r="G80" s="114">
        <v>950</v>
      </c>
      <c r="H80" s="114">
        <v>883.4391427679999</v>
      </c>
      <c r="I80" s="114">
        <v>220.85978569199997</v>
      </c>
      <c r="J80" s="114">
        <v>184.04982141000002</v>
      </c>
      <c r="K80" s="114">
        <v>15256.399687197756</v>
      </c>
      <c r="L80" s="114"/>
      <c r="M80" s="114">
        <v>1226.9988094</v>
      </c>
      <c r="N80" s="114">
        <v>12269.988094</v>
      </c>
      <c r="O80" s="114">
        <v>1759.412783797756</v>
      </c>
      <c r="P80" s="114">
        <v>532.26</v>
      </c>
      <c r="Q80" s="114">
        <f t="shared" si="6"/>
        <v>26015.434269621092</v>
      </c>
      <c r="R80" s="114">
        <f t="shared" si="7"/>
        <v>26015.434269621092</v>
      </c>
      <c r="S80" s="114" t="s">
        <v>794</v>
      </c>
    </row>
    <row r="81" spans="1:19" ht="23.25" thickBot="1">
      <c r="A81" s="127" t="s">
        <v>690</v>
      </c>
      <c r="B81" s="124">
        <v>11</v>
      </c>
      <c r="C81" s="114">
        <f t="shared" si="4"/>
        <v>7181.8318519843651</v>
      </c>
      <c r="D81" s="114">
        <f t="shared" si="5"/>
        <v>21191.749370465332</v>
      </c>
      <c r="E81" s="114">
        <v>7181.8318519843651</v>
      </c>
      <c r="F81" s="114">
        <v>258.33333333333331</v>
      </c>
      <c r="G81" s="114">
        <v>950</v>
      </c>
      <c r="H81" s="114">
        <v>820.78078308392696</v>
      </c>
      <c r="I81" s="114">
        <v>205.19519577098174</v>
      </c>
      <c r="J81" s="114">
        <v>170.99599647581823</v>
      </c>
      <c r="K81" s="114">
        <v>14009.917518480968</v>
      </c>
      <c r="L81" s="114"/>
      <c r="M81" s="114">
        <v>12539.706408226666</v>
      </c>
      <c r="N81" s="114">
        <v>125397.06408226668</v>
      </c>
      <c r="O81" s="114">
        <v>16172.322212797302</v>
      </c>
      <c r="P81" s="114">
        <v>518.03545454545463</v>
      </c>
      <c r="Q81" s="114">
        <f t="shared" si="6"/>
        <v>24115.09013367485</v>
      </c>
      <c r="R81" s="114">
        <f t="shared" si="7"/>
        <v>265265.99147042335</v>
      </c>
      <c r="S81" s="114" t="s">
        <v>794</v>
      </c>
    </row>
    <row r="82" spans="1:19" ht="23.25" thickBot="1">
      <c r="A82" s="127" t="s">
        <v>690</v>
      </c>
      <c r="B82" s="124">
        <v>1</v>
      </c>
      <c r="C82" s="114">
        <f t="shared" si="4"/>
        <v>9661.2131889000011</v>
      </c>
      <c r="D82" s="114">
        <f t="shared" si="5"/>
        <v>29291.183260826965</v>
      </c>
      <c r="E82" s="114">
        <v>9661.2131889000011</v>
      </c>
      <c r="F82" s="114">
        <v>258.33333333333331</v>
      </c>
      <c r="G82" s="114">
        <v>950</v>
      </c>
      <c r="H82" s="114">
        <v>1104.1386501599998</v>
      </c>
      <c r="I82" s="114">
        <v>276.03466253999994</v>
      </c>
      <c r="J82" s="114">
        <v>230.02888544999999</v>
      </c>
      <c r="K82" s="114">
        <v>19629.970071926964</v>
      </c>
      <c r="L82" s="114"/>
      <c r="M82" s="114">
        <v>1533.525903</v>
      </c>
      <c r="N82" s="114">
        <v>15335.259030000001</v>
      </c>
      <c r="O82" s="114">
        <v>2761.1851389269614</v>
      </c>
      <c r="P82" s="114">
        <v>582.37</v>
      </c>
      <c r="Q82" s="114">
        <f t="shared" si="6"/>
        <v>32692.088792310296</v>
      </c>
      <c r="R82" s="114">
        <f t="shared" si="7"/>
        <v>32692.088792310296</v>
      </c>
      <c r="S82" s="114" t="s">
        <v>794</v>
      </c>
    </row>
    <row r="83" spans="1:19" ht="23.25" thickBot="1">
      <c r="A83" s="127" t="s">
        <v>690</v>
      </c>
      <c r="B83" s="124">
        <v>3</v>
      </c>
      <c r="C83" s="114">
        <f t="shared" si="4"/>
        <v>7468.5841120800005</v>
      </c>
      <c r="D83" s="114">
        <f t="shared" si="5"/>
        <v>22156.992143705218</v>
      </c>
      <c r="E83" s="114">
        <v>7468.5841120800005</v>
      </c>
      <c r="F83" s="114">
        <v>258.33333333333331</v>
      </c>
      <c r="G83" s="114">
        <v>950</v>
      </c>
      <c r="H83" s="114">
        <v>853.55246995200002</v>
      </c>
      <c r="I83" s="114">
        <v>213.38811748800001</v>
      </c>
      <c r="J83" s="114">
        <v>177.82343123999999</v>
      </c>
      <c r="K83" s="114">
        <v>14688.408031625218</v>
      </c>
      <c r="L83" s="114"/>
      <c r="M83" s="114">
        <v>3556.4686247999998</v>
      </c>
      <c r="N83" s="114">
        <v>35564.686247999998</v>
      </c>
      <c r="O83" s="114">
        <v>4944.0692220756546</v>
      </c>
      <c r="P83" s="114">
        <v>525.47333333333324</v>
      </c>
      <c r="Q83" s="114">
        <f t="shared" si="6"/>
        <v>25135.562829051883</v>
      </c>
      <c r="R83" s="114">
        <f t="shared" si="7"/>
        <v>75406.688487155654</v>
      </c>
      <c r="S83" s="114" t="s">
        <v>794</v>
      </c>
    </row>
    <row r="84" spans="1:19" ht="23.25" thickBot="1">
      <c r="A84" s="127" t="s">
        <v>690</v>
      </c>
      <c r="B84" s="124">
        <v>1</v>
      </c>
      <c r="C84" s="114">
        <f t="shared" si="4"/>
        <v>6430.116</v>
      </c>
      <c r="D84" s="114">
        <f t="shared" si="5"/>
        <v>18611.920394666668</v>
      </c>
      <c r="E84" s="114">
        <v>6430.116</v>
      </c>
      <c r="F84" s="114">
        <v>258.33333333333331</v>
      </c>
      <c r="G84" s="114">
        <v>950</v>
      </c>
      <c r="H84" s="114">
        <v>734.87040000000013</v>
      </c>
      <c r="I84" s="114">
        <v>183.71760000000003</v>
      </c>
      <c r="J84" s="114">
        <v>153.09800000000004</v>
      </c>
      <c r="K84" s="114">
        <v>12181.804394666668</v>
      </c>
      <c r="L84" s="114"/>
      <c r="M84" s="114">
        <v>1020.6533333333333</v>
      </c>
      <c r="N84" s="114">
        <v>10206.533333333333</v>
      </c>
      <c r="O84" s="114">
        <v>954.61772800000051</v>
      </c>
      <c r="P84" s="114">
        <v>498.51</v>
      </c>
      <c r="Q84" s="114">
        <f t="shared" si="6"/>
        <v>21390.449728</v>
      </c>
      <c r="R84" s="114">
        <f t="shared" si="7"/>
        <v>21390.449728</v>
      </c>
      <c r="S84" s="114" t="s">
        <v>794</v>
      </c>
    </row>
    <row r="85" spans="1:19" ht="23.25" thickBot="1">
      <c r="A85" s="127" t="s">
        <v>690</v>
      </c>
      <c r="B85" s="124">
        <v>6</v>
      </c>
      <c r="C85" s="114">
        <f t="shared" si="4"/>
        <v>7030.3785358800014</v>
      </c>
      <c r="D85" s="114">
        <f t="shared" si="5"/>
        <v>20650.58381852441</v>
      </c>
      <c r="E85" s="114">
        <v>7030.3785358800014</v>
      </c>
      <c r="F85" s="114">
        <v>258.33333333333331</v>
      </c>
      <c r="G85" s="114">
        <v>950</v>
      </c>
      <c r="H85" s="114">
        <v>803.47183267199989</v>
      </c>
      <c r="I85" s="114">
        <v>200.86795816799997</v>
      </c>
      <c r="J85" s="114">
        <v>167.38996514000002</v>
      </c>
      <c r="K85" s="114">
        <v>13620.205282644409</v>
      </c>
      <c r="L85" s="114"/>
      <c r="M85" s="114">
        <v>6695.5986056000002</v>
      </c>
      <c r="N85" s="114">
        <v>66955.986056000009</v>
      </c>
      <c r="O85" s="114">
        <v>8069.6470342664461</v>
      </c>
      <c r="P85" s="114">
        <v>514.10333333333335</v>
      </c>
      <c r="Q85" s="114">
        <f t="shared" si="6"/>
        <v>23544.750241171074</v>
      </c>
      <c r="R85" s="114">
        <f t="shared" si="7"/>
        <v>141268.50144702644</v>
      </c>
      <c r="S85" s="114" t="s">
        <v>794</v>
      </c>
    </row>
    <row r="86" spans="1:19" ht="23.25" thickBot="1">
      <c r="A86" s="127" t="s">
        <v>690</v>
      </c>
      <c r="B86" s="124">
        <v>3</v>
      </c>
      <c r="C86" s="114">
        <f t="shared" si="4"/>
        <v>7730.0914994800005</v>
      </c>
      <c r="D86" s="114">
        <f t="shared" si="5"/>
        <v>22986.488912044588</v>
      </c>
      <c r="E86" s="114">
        <v>7730.0914994800005</v>
      </c>
      <c r="F86" s="114">
        <v>258.33333333333331</v>
      </c>
      <c r="G86" s="114">
        <v>950</v>
      </c>
      <c r="H86" s="114">
        <v>883.43902851199994</v>
      </c>
      <c r="I86" s="114">
        <v>220.85975712799998</v>
      </c>
      <c r="J86" s="114">
        <v>184.04979760666671</v>
      </c>
      <c r="K86" s="114">
        <v>15256.397412564587</v>
      </c>
      <c r="L86" s="114"/>
      <c r="M86" s="114">
        <v>3680.995952133333</v>
      </c>
      <c r="N86" s="114">
        <v>36809.959521333338</v>
      </c>
      <c r="O86" s="114">
        <v>5278.236764227091</v>
      </c>
      <c r="P86" s="114">
        <v>532.26</v>
      </c>
      <c r="Q86" s="114">
        <f t="shared" si="6"/>
        <v>26015.430828624587</v>
      </c>
      <c r="R86" s="114">
        <f t="shared" si="7"/>
        <v>78046.292485873768</v>
      </c>
      <c r="S86" s="114" t="s">
        <v>794</v>
      </c>
    </row>
    <row r="87" spans="1:19" ht="23.25" thickBot="1">
      <c r="A87" s="127" t="s">
        <v>690</v>
      </c>
      <c r="B87" s="124">
        <v>3</v>
      </c>
      <c r="C87" s="114">
        <f t="shared" si="4"/>
        <v>7224.2277525600002</v>
      </c>
      <c r="D87" s="114">
        <f t="shared" si="5"/>
        <v>21346.417051525168</v>
      </c>
      <c r="E87" s="114">
        <v>7224.2277525600002</v>
      </c>
      <c r="F87" s="114">
        <v>258.33333333333331</v>
      </c>
      <c r="G87" s="114">
        <v>950</v>
      </c>
      <c r="H87" s="114">
        <v>825.62602886400009</v>
      </c>
      <c r="I87" s="114">
        <v>206.40650721600002</v>
      </c>
      <c r="J87" s="114">
        <v>172.00542268000001</v>
      </c>
      <c r="K87" s="114">
        <v>14122.189298965166</v>
      </c>
      <c r="L87" s="114"/>
      <c r="M87" s="114">
        <v>3440.1084536000003</v>
      </c>
      <c r="N87" s="114">
        <v>34401.084536000002</v>
      </c>
      <c r="O87" s="114">
        <v>4525.3749072954988</v>
      </c>
      <c r="P87" s="114">
        <v>519.13</v>
      </c>
      <c r="Q87" s="114">
        <f t="shared" si="6"/>
        <v>24277.918343618501</v>
      </c>
      <c r="R87" s="114">
        <f t="shared" si="7"/>
        <v>72833.755030855507</v>
      </c>
      <c r="S87" s="114" t="s">
        <v>794</v>
      </c>
    </row>
    <row r="88" spans="1:19" ht="23.25" thickBot="1">
      <c r="A88" s="127" t="s">
        <v>690</v>
      </c>
      <c r="B88" s="124">
        <v>8</v>
      </c>
      <c r="C88" s="114">
        <f t="shared" si="4"/>
        <v>8577.6363030749999</v>
      </c>
      <c r="D88" s="114">
        <f t="shared" si="5"/>
        <v>25754.827834258278</v>
      </c>
      <c r="E88" s="114">
        <v>8577.6363030749999</v>
      </c>
      <c r="F88" s="114">
        <v>258.33333333333331</v>
      </c>
      <c r="G88" s="114">
        <v>950</v>
      </c>
      <c r="H88" s="114">
        <v>980.30129178000004</v>
      </c>
      <c r="I88" s="114">
        <v>245.07532294500001</v>
      </c>
      <c r="J88" s="114">
        <v>204.22943578750002</v>
      </c>
      <c r="K88" s="114">
        <v>17177.191531183278</v>
      </c>
      <c r="L88" s="114"/>
      <c r="M88" s="114">
        <v>10892.236575333334</v>
      </c>
      <c r="N88" s="114">
        <v>108922.36575333333</v>
      </c>
      <c r="O88" s="114">
        <v>17602.929920799565</v>
      </c>
      <c r="P88" s="114">
        <v>554.25374999999997</v>
      </c>
      <c r="Q88" s="114">
        <f t="shared" si="6"/>
        <v>28947.020968104112</v>
      </c>
      <c r="R88" s="114">
        <f t="shared" si="7"/>
        <v>231576.1677448329</v>
      </c>
      <c r="S88" s="114" t="s">
        <v>794</v>
      </c>
    </row>
    <row r="89" spans="1:19" ht="23.25" thickBot="1">
      <c r="A89" s="127" t="s">
        <v>690</v>
      </c>
      <c r="B89" s="124">
        <v>1</v>
      </c>
      <c r="C89" s="114">
        <f t="shared" si="4"/>
        <v>9747.5910000000003</v>
      </c>
      <c r="D89" s="114">
        <f t="shared" si="5"/>
        <v>29594.806282096488</v>
      </c>
      <c r="E89" s="114">
        <v>9747.5910000000003</v>
      </c>
      <c r="F89" s="114">
        <v>258.33333333333331</v>
      </c>
      <c r="G89" s="114">
        <v>950</v>
      </c>
      <c r="H89" s="114">
        <v>1114.0103999999999</v>
      </c>
      <c r="I89" s="114">
        <v>278.50259999999997</v>
      </c>
      <c r="J89" s="114">
        <v>232.08550000000002</v>
      </c>
      <c r="K89" s="114">
        <v>19847.215282096487</v>
      </c>
      <c r="L89" s="114"/>
      <c r="M89" s="114">
        <v>1547.2366666666667</v>
      </c>
      <c r="N89" s="114">
        <v>15472.366666666667</v>
      </c>
      <c r="O89" s="114">
        <v>2827.6119487631554</v>
      </c>
      <c r="P89" s="114">
        <v>584.62</v>
      </c>
      <c r="Q89" s="114">
        <f t="shared" si="6"/>
        <v>33012.358115429823</v>
      </c>
      <c r="R89" s="114">
        <f t="shared" si="7"/>
        <v>33012.358115429823</v>
      </c>
      <c r="S89" s="114" t="s">
        <v>794</v>
      </c>
    </row>
    <row r="90" spans="1:19" ht="23.25" thickBot="1">
      <c r="A90" s="127" t="s">
        <v>690</v>
      </c>
      <c r="B90" s="124">
        <v>1</v>
      </c>
      <c r="C90" s="114">
        <f t="shared" si="4"/>
        <v>9747.5910000000003</v>
      </c>
      <c r="D90" s="114">
        <f t="shared" si="5"/>
        <v>29594.806282096488</v>
      </c>
      <c r="E90" s="114">
        <v>9747.5910000000003</v>
      </c>
      <c r="F90" s="114">
        <v>258.33333333333331</v>
      </c>
      <c r="G90" s="114">
        <v>950</v>
      </c>
      <c r="H90" s="114">
        <v>1114.0103999999999</v>
      </c>
      <c r="I90" s="114">
        <v>278.50259999999997</v>
      </c>
      <c r="J90" s="114">
        <v>232.08550000000002</v>
      </c>
      <c r="K90" s="114">
        <v>19847.215282096487</v>
      </c>
      <c r="L90" s="114"/>
      <c r="M90" s="114">
        <v>1547.2366666666667</v>
      </c>
      <c r="N90" s="114">
        <v>15472.366666666667</v>
      </c>
      <c r="O90" s="114">
        <v>2827.6119487631554</v>
      </c>
      <c r="P90" s="114">
        <v>584.62</v>
      </c>
      <c r="Q90" s="114">
        <f t="shared" si="6"/>
        <v>33012.358115429823</v>
      </c>
      <c r="R90" s="114">
        <f t="shared" si="7"/>
        <v>33012.358115429823</v>
      </c>
      <c r="S90" s="114" t="s">
        <v>790</v>
      </c>
    </row>
    <row r="91" spans="1:19" ht="23.25" thickBot="1">
      <c r="A91" s="127" t="s">
        <v>690</v>
      </c>
      <c r="B91" s="124">
        <v>1</v>
      </c>
      <c r="C91" s="114">
        <f t="shared" si="4"/>
        <v>7730.0924992200007</v>
      </c>
      <c r="D91" s="114">
        <f t="shared" si="5"/>
        <v>22986.492186417756</v>
      </c>
      <c r="E91" s="114">
        <v>7730.0924992200007</v>
      </c>
      <c r="F91" s="114">
        <v>258.33333333333331</v>
      </c>
      <c r="G91" s="114">
        <v>950</v>
      </c>
      <c r="H91" s="114">
        <v>883.4391427679999</v>
      </c>
      <c r="I91" s="114">
        <v>220.85978569199997</v>
      </c>
      <c r="J91" s="114">
        <v>184.04982141000002</v>
      </c>
      <c r="K91" s="114">
        <v>15256.399687197756</v>
      </c>
      <c r="L91" s="114"/>
      <c r="M91" s="114">
        <v>1226.9988094</v>
      </c>
      <c r="N91" s="114">
        <v>12269.988094</v>
      </c>
      <c r="O91" s="114">
        <v>1759.412783797756</v>
      </c>
      <c r="P91" s="114">
        <v>532.26</v>
      </c>
      <c r="Q91" s="114">
        <f t="shared" si="6"/>
        <v>26015.434269621092</v>
      </c>
      <c r="R91" s="114">
        <f t="shared" si="7"/>
        <v>26015.434269621092</v>
      </c>
      <c r="S91" s="114" t="s">
        <v>794</v>
      </c>
    </row>
    <row r="92" spans="1:19" ht="23.25" thickBot="1">
      <c r="A92" s="127" t="s">
        <v>690</v>
      </c>
      <c r="B92" s="124">
        <v>1</v>
      </c>
      <c r="C92" s="114">
        <f t="shared" si="4"/>
        <v>7730.0924992200007</v>
      </c>
      <c r="D92" s="114">
        <f t="shared" si="5"/>
        <v>22986.492186417756</v>
      </c>
      <c r="E92" s="114">
        <v>7730.0924992200007</v>
      </c>
      <c r="F92" s="114">
        <v>258.33333333333331</v>
      </c>
      <c r="G92" s="114">
        <v>950</v>
      </c>
      <c r="H92" s="114">
        <v>883.4391427679999</v>
      </c>
      <c r="I92" s="114">
        <v>220.85978569199997</v>
      </c>
      <c r="J92" s="114">
        <v>184.04982141000002</v>
      </c>
      <c r="K92" s="114">
        <v>15256.399687197756</v>
      </c>
      <c r="L92" s="114"/>
      <c r="M92" s="114">
        <v>1226.9988094</v>
      </c>
      <c r="N92" s="114">
        <v>12269.988094</v>
      </c>
      <c r="O92" s="114">
        <v>1759.412783797756</v>
      </c>
      <c r="P92" s="114">
        <v>532.26</v>
      </c>
      <c r="Q92" s="114">
        <f t="shared" si="6"/>
        <v>26015.434269621092</v>
      </c>
      <c r="R92" s="114">
        <f t="shared" si="7"/>
        <v>26015.434269621092</v>
      </c>
      <c r="S92" s="114" t="s">
        <v>794</v>
      </c>
    </row>
    <row r="93" spans="1:19" ht="23.25" thickBot="1">
      <c r="A93" s="127" t="s">
        <v>690</v>
      </c>
      <c r="B93" s="124">
        <v>2</v>
      </c>
      <c r="C93" s="114">
        <f t="shared" si="4"/>
        <v>6944.4631046700006</v>
      </c>
      <c r="D93" s="114">
        <f t="shared" si="5"/>
        <v>20331.588904721244</v>
      </c>
      <c r="E93" s="114">
        <v>6944.4631046700006</v>
      </c>
      <c r="F93" s="114">
        <v>258.33333333333331</v>
      </c>
      <c r="G93" s="114">
        <v>950</v>
      </c>
      <c r="H93" s="114">
        <v>793.6529262480002</v>
      </c>
      <c r="I93" s="114">
        <v>198.41323156200005</v>
      </c>
      <c r="J93" s="114">
        <v>165.34435963500002</v>
      </c>
      <c r="K93" s="114">
        <v>13387.125800051243</v>
      </c>
      <c r="L93" s="114"/>
      <c r="M93" s="114">
        <v>2204.5914618000002</v>
      </c>
      <c r="N93" s="114">
        <v>22045.914618000003</v>
      </c>
      <c r="O93" s="114">
        <v>2523.7455203024856</v>
      </c>
      <c r="P93" s="114">
        <v>511.875</v>
      </c>
      <c r="Q93" s="114">
        <f t="shared" si="6"/>
        <v>23209.207755499578</v>
      </c>
      <c r="R93" s="114">
        <f t="shared" si="7"/>
        <v>46418.415510999155</v>
      </c>
      <c r="S93" s="114" t="s">
        <v>794</v>
      </c>
    </row>
    <row r="94" spans="1:19" ht="23.25" thickBot="1">
      <c r="A94" s="127" t="s">
        <v>690</v>
      </c>
      <c r="B94" s="124">
        <v>4</v>
      </c>
      <c r="C94" s="114">
        <f t="shared" si="4"/>
        <v>8947.4988750000011</v>
      </c>
      <c r="D94" s="114">
        <f t="shared" si="5"/>
        <v>26937.780577971494</v>
      </c>
      <c r="E94" s="114">
        <v>8947.4988750000011</v>
      </c>
      <c r="F94" s="114">
        <v>258.33333333333331</v>
      </c>
      <c r="G94" s="114">
        <v>950</v>
      </c>
      <c r="H94" s="114">
        <v>1022.5713</v>
      </c>
      <c r="I94" s="114">
        <v>255.64282499999999</v>
      </c>
      <c r="J94" s="114">
        <v>213.03568749999999</v>
      </c>
      <c r="K94" s="114">
        <v>17990.281702971493</v>
      </c>
      <c r="L94" s="114"/>
      <c r="M94" s="114">
        <v>5680.9516666666677</v>
      </c>
      <c r="N94" s="114">
        <v>56809.516666666677</v>
      </c>
      <c r="O94" s="114">
        <v>9470.6584785526284</v>
      </c>
      <c r="P94" s="114">
        <v>528.97749999999996</v>
      </c>
      <c r="Q94" s="114">
        <f t="shared" si="6"/>
        <v>30166.341223804829</v>
      </c>
      <c r="R94" s="114">
        <f t="shared" si="7"/>
        <v>120665.36489521932</v>
      </c>
      <c r="S94" s="114" t="s">
        <v>794</v>
      </c>
    </row>
    <row r="95" spans="1:19" ht="23.25" thickBot="1">
      <c r="A95" s="127" t="s">
        <v>690</v>
      </c>
      <c r="B95" s="124">
        <v>4</v>
      </c>
      <c r="C95" s="114">
        <f t="shared" si="4"/>
        <v>8662.5758729999998</v>
      </c>
      <c r="D95" s="114">
        <f t="shared" si="5"/>
        <v>26032.22267777667</v>
      </c>
      <c r="E95" s="114">
        <v>8662.5758729999998</v>
      </c>
      <c r="F95" s="114">
        <v>258.33333333333331</v>
      </c>
      <c r="G95" s="114">
        <v>950</v>
      </c>
      <c r="H95" s="114">
        <v>990.00867119999987</v>
      </c>
      <c r="I95" s="114">
        <v>247.50216779999997</v>
      </c>
      <c r="J95" s="114">
        <v>206.25180650000001</v>
      </c>
      <c r="K95" s="114">
        <v>17369.646804776668</v>
      </c>
      <c r="L95" s="114"/>
      <c r="M95" s="114">
        <v>5500.0481733333336</v>
      </c>
      <c r="N95" s="114">
        <v>55000.481733333334</v>
      </c>
      <c r="O95" s="114">
        <v>8978.0573124399998</v>
      </c>
      <c r="P95" s="114">
        <v>556.45500000000004</v>
      </c>
      <c r="Q95" s="114">
        <f t="shared" si="6"/>
        <v>29240.773656610003</v>
      </c>
      <c r="R95" s="114">
        <f t="shared" si="7"/>
        <v>116963.09462644001</v>
      </c>
      <c r="S95" s="114" t="s">
        <v>794</v>
      </c>
    </row>
    <row r="96" spans="1:19" ht="23.25" thickBot="1">
      <c r="A96" s="127" t="s">
        <v>690</v>
      </c>
      <c r="B96" s="124">
        <v>2</v>
      </c>
      <c r="C96" s="114">
        <f t="shared" si="4"/>
        <v>8370.8220960000017</v>
      </c>
      <c r="D96" s="114">
        <f t="shared" si="5"/>
        <v>25085.02560606569</v>
      </c>
      <c r="E96" s="114">
        <v>8370.8220960000017</v>
      </c>
      <c r="F96" s="114">
        <v>258.33333333333331</v>
      </c>
      <c r="G96" s="114">
        <v>950</v>
      </c>
      <c r="H96" s="114">
        <v>956.6653824</v>
      </c>
      <c r="I96" s="114">
        <v>239.1663456</v>
      </c>
      <c r="J96" s="114">
        <v>199.30528800000002</v>
      </c>
      <c r="K96" s="114">
        <v>16714.203510065687</v>
      </c>
      <c r="L96" s="114"/>
      <c r="M96" s="114">
        <v>2657.4038399999999</v>
      </c>
      <c r="N96" s="114">
        <v>26574.038400000001</v>
      </c>
      <c r="O96" s="114">
        <v>4196.9647801313695</v>
      </c>
      <c r="P96" s="114">
        <v>548.88</v>
      </c>
      <c r="Q96" s="114">
        <f t="shared" si="6"/>
        <v>28237.375955399024</v>
      </c>
      <c r="R96" s="114">
        <f t="shared" si="7"/>
        <v>56474.751910798048</v>
      </c>
      <c r="S96" s="114" t="s">
        <v>794</v>
      </c>
    </row>
    <row r="97" spans="1:19" ht="23.25" thickBot="1">
      <c r="A97" s="127" t="s">
        <v>690</v>
      </c>
      <c r="B97" s="124">
        <v>2</v>
      </c>
      <c r="C97" s="114">
        <f t="shared" si="4"/>
        <v>6979.8236469780004</v>
      </c>
      <c r="D97" s="114">
        <f t="shared" si="5"/>
        <v>20505.648356259611</v>
      </c>
      <c r="E97" s="114">
        <v>6979.8236469780004</v>
      </c>
      <c r="F97" s="114">
        <v>258.33333333333331</v>
      </c>
      <c r="G97" s="114">
        <v>950</v>
      </c>
      <c r="H97" s="114">
        <v>797.69413108319998</v>
      </c>
      <c r="I97" s="114">
        <v>199.42353277079999</v>
      </c>
      <c r="J97" s="114">
        <v>166.18627730900002</v>
      </c>
      <c r="K97" s="114">
        <v>13525.824709281611</v>
      </c>
      <c r="L97" s="114"/>
      <c r="M97" s="114">
        <v>2215.8170307866667</v>
      </c>
      <c r="N97" s="114">
        <v>22158.170307866669</v>
      </c>
      <c r="O97" s="114">
        <v>2677.6620799098841</v>
      </c>
      <c r="P97" s="114">
        <v>512.79499999999996</v>
      </c>
      <c r="Q97" s="114">
        <f t="shared" si="6"/>
        <v>23390.08063075594</v>
      </c>
      <c r="R97" s="114">
        <f t="shared" si="7"/>
        <v>46780.161261511879</v>
      </c>
      <c r="S97" s="114" t="s">
        <v>794</v>
      </c>
    </row>
    <row r="98" spans="1:19" ht="23.25" thickBot="1">
      <c r="A98" s="127" t="s">
        <v>690</v>
      </c>
      <c r="B98" s="124">
        <v>10</v>
      </c>
      <c r="C98" s="114">
        <f t="shared" si="4"/>
        <v>7999.6350236123999</v>
      </c>
      <c r="D98" s="114">
        <f t="shared" si="5"/>
        <v>23840.185478589279</v>
      </c>
      <c r="E98" s="114">
        <v>7999.6350236123999</v>
      </c>
      <c r="F98" s="114">
        <v>258.33333333333337</v>
      </c>
      <c r="G98" s="114">
        <v>950</v>
      </c>
      <c r="H98" s="114">
        <v>914.24400269855994</v>
      </c>
      <c r="I98" s="114">
        <v>228.56100067463998</v>
      </c>
      <c r="J98" s="114">
        <v>190.4675005622</v>
      </c>
      <c r="K98" s="114">
        <v>15840.550454976878</v>
      </c>
      <c r="L98" s="114"/>
      <c r="M98" s="114">
        <v>12697.833370813334</v>
      </c>
      <c r="N98" s="114">
        <v>126978.33370813334</v>
      </c>
      <c r="O98" s="114">
        <v>18729.337470822109</v>
      </c>
      <c r="P98" s="114">
        <v>539.25700000000006</v>
      </c>
      <c r="Q98" s="114">
        <f t="shared" si="6"/>
        <v>26921.048315858014</v>
      </c>
      <c r="R98" s="114">
        <f t="shared" si="7"/>
        <v>269210.48315858014</v>
      </c>
      <c r="S98" s="114" t="s">
        <v>794</v>
      </c>
    </row>
    <row r="99" spans="1:19" ht="23.25" thickBot="1">
      <c r="A99" s="127" t="s">
        <v>690</v>
      </c>
      <c r="B99" s="124">
        <v>4</v>
      </c>
      <c r="C99" s="114">
        <f t="shared" si="4"/>
        <v>6604.6887335520005</v>
      </c>
      <c r="D99" s="114">
        <f t="shared" si="5"/>
        <v>19265.22484514715</v>
      </c>
      <c r="E99" s="114">
        <v>6604.6887335520005</v>
      </c>
      <c r="F99" s="114">
        <v>258.33333333333331</v>
      </c>
      <c r="G99" s="114">
        <v>950</v>
      </c>
      <c r="H99" s="114">
        <v>754.82156954880008</v>
      </c>
      <c r="I99" s="114">
        <v>188.70539238720002</v>
      </c>
      <c r="J99" s="114">
        <v>157.25449365600002</v>
      </c>
      <c r="K99" s="114">
        <v>12660.536111595149</v>
      </c>
      <c r="L99" s="114"/>
      <c r="M99" s="114">
        <v>4193.4531641600006</v>
      </c>
      <c r="N99" s="114">
        <v>41934.531641600006</v>
      </c>
      <c r="O99" s="114">
        <v>4514.1596406205927</v>
      </c>
      <c r="P99" s="114">
        <v>503.0625</v>
      </c>
      <c r="Q99" s="114">
        <f t="shared" si="6"/>
        <v>22077.402134072487</v>
      </c>
      <c r="R99" s="114">
        <f t="shared" si="7"/>
        <v>88309.608536289947</v>
      </c>
      <c r="S99" s="114" t="s">
        <v>794</v>
      </c>
    </row>
    <row r="100" spans="1:19" ht="23.25" thickBot="1">
      <c r="A100" s="127" t="s">
        <v>690</v>
      </c>
      <c r="B100" s="124">
        <v>3</v>
      </c>
      <c r="C100" s="114">
        <f t="shared" si="4"/>
        <v>7061.2903699520002</v>
      </c>
      <c r="D100" s="114">
        <f t="shared" si="5"/>
        <v>20785.899828021706</v>
      </c>
      <c r="E100" s="114">
        <v>7061.2903699520002</v>
      </c>
      <c r="F100" s="114">
        <v>258.33333333333331</v>
      </c>
      <c r="G100" s="114">
        <v>950</v>
      </c>
      <c r="H100" s="114">
        <v>807.00461370880009</v>
      </c>
      <c r="I100" s="114">
        <v>201.75115342720002</v>
      </c>
      <c r="J100" s="114">
        <v>168.12596118933334</v>
      </c>
      <c r="K100" s="114">
        <v>13724.609458069706</v>
      </c>
      <c r="L100" s="114"/>
      <c r="M100" s="114">
        <v>3362.5192237866668</v>
      </c>
      <c r="N100" s="114">
        <v>33625.192237866671</v>
      </c>
      <c r="O100" s="114">
        <v>4186.1169125557808</v>
      </c>
      <c r="P100" s="114">
        <v>514.90666666666664</v>
      </c>
      <c r="Q100" s="114">
        <f t="shared" si="6"/>
        <v>23686.021556347037</v>
      </c>
      <c r="R100" s="114">
        <f t="shared" si="7"/>
        <v>71058.064669041109</v>
      </c>
      <c r="S100" s="114" t="s">
        <v>794</v>
      </c>
    </row>
    <row r="101" spans="1:19" ht="23.25" thickBot="1">
      <c r="A101" s="127" t="s">
        <v>690</v>
      </c>
      <c r="B101" s="124">
        <v>2</v>
      </c>
      <c r="C101" s="114">
        <f t="shared" si="4"/>
        <v>8348.2622823600013</v>
      </c>
      <c r="D101" s="114">
        <f t="shared" si="5"/>
        <v>25007.132448862845</v>
      </c>
      <c r="E101" s="114">
        <v>8348.2622823600013</v>
      </c>
      <c r="F101" s="114">
        <v>258.33333333333331</v>
      </c>
      <c r="G101" s="114">
        <v>950</v>
      </c>
      <c r="H101" s="114">
        <v>954.0871179840002</v>
      </c>
      <c r="I101" s="114">
        <v>238.52177949600005</v>
      </c>
      <c r="J101" s="114">
        <v>198.76814958000003</v>
      </c>
      <c r="K101" s="114">
        <v>16658.870166502846</v>
      </c>
      <c r="L101" s="114"/>
      <c r="M101" s="114">
        <v>2650.2419944000003</v>
      </c>
      <c r="N101" s="114">
        <v>26502.419944000001</v>
      </c>
      <c r="O101" s="114">
        <v>4165.0783946056927</v>
      </c>
      <c r="P101" s="114">
        <v>548.29999999999995</v>
      </c>
      <c r="Q101" s="114">
        <f t="shared" si="6"/>
        <v>28155.14282925618</v>
      </c>
      <c r="R101" s="114">
        <f t="shared" si="7"/>
        <v>56310.285658512359</v>
      </c>
      <c r="S101" s="114" t="s">
        <v>794</v>
      </c>
    </row>
    <row r="102" spans="1:19" ht="23.25" thickBot="1">
      <c r="A102" s="127" t="s">
        <v>690</v>
      </c>
      <c r="B102" s="124">
        <v>3</v>
      </c>
      <c r="C102" s="114">
        <f t="shared" si="4"/>
        <v>6729.7342646520001</v>
      </c>
      <c r="D102" s="114">
        <f t="shared" si="5"/>
        <v>19678.701101061964</v>
      </c>
      <c r="E102" s="114">
        <v>6729.7342646520001</v>
      </c>
      <c r="F102" s="114">
        <v>258.33333333333331</v>
      </c>
      <c r="G102" s="114">
        <v>950</v>
      </c>
      <c r="H102" s="114">
        <v>769.1124873888001</v>
      </c>
      <c r="I102" s="114">
        <v>192.27812184720003</v>
      </c>
      <c r="J102" s="114">
        <v>160.231768206</v>
      </c>
      <c r="K102" s="114">
        <v>12948.966836409963</v>
      </c>
      <c r="L102" s="114"/>
      <c r="M102" s="114">
        <v>3204.6353641200003</v>
      </c>
      <c r="N102" s="114">
        <v>32046.353641200003</v>
      </c>
      <c r="O102" s="114">
        <v>3595.9115039098842</v>
      </c>
      <c r="P102" s="114">
        <v>506.29666666666662</v>
      </c>
      <c r="Q102" s="114">
        <f t="shared" si="6"/>
        <v>22514.953478503961</v>
      </c>
      <c r="R102" s="114">
        <f t="shared" si="7"/>
        <v>67544.860435511888</v>
      </c>
      <c r="S102" s="114" t="s">
        <v>794</v>
      </c>
    </row>
    <row r="103" spans="1:19" ht="23.25" thickBot="1">
      <c r="A103" s="127" t="s">
        <v>690</v>
      </c>
      <c r="B103" s="124">
        <v>2</v>
      </c>
      <c r="C103" s="114">
        <f t="shared" si="4"/>
        <v>6979.8236469780004</v>
      </c>
      <c r="D103" s="114">
        <f t="shared" si="5"/>
        <v>20505.648356259611</v>
      </c>
      <c r="E103" s="114">
        <v>6979.8236469780004</v>
      </c>
      <c r="F103" s="114">
        <v>258.33333333333331</v>
      </c>
      <c r="G103" s="114">
        <v>950</v>
      </c>
      <c r="H103" s="114">
        <v>797.69413108319998</v>
      </c>
      <c r="I103" s="114">
        <v>199.42353277079999</v>
      </c>
      <c r="J103" s="114">
        <v>166.18627730900002</v>
      </c>
      <c r="K103" s="114">
        <v>13525.824709281611</v>
      </c>
      <c r="L103" s="114"/>
      <c r="M103" s="114">
        <v>2215.8170307866667</v>
      </c>
      <c r="N103" s="114">
        <v>22158.170307866669</v>
      </c>
      <c r="O103" s="114">
        <v>2677.6620799098841</v>
      </c>
      <c r="P103" s="114">
        <v>512.79499999999996</v>
      </c>
      <c r="Q103" s="114">
        <f t="shared" si="6"/>
        <v>23390.08063075594</v>
      </c>
      <c r="R103" s="114">
        <f t="shared" si="7"/>
        <v>46780.161261511879</v>
      </c>
      <c r="S103" s="114" t="s">
        <v>794</v>
      </c>
    </row>
    <row r="104" spans="1:19" ht="23.25" thickBot="1">
      <c r="A104" s="127" t="s">
        <v>690</v>
      </c>
      <c r="B104" s="124">
        <v>2</v>
      </c>
      <c r="C104" s="114">
        <f t="shared" si="4"/>
        <v>7224.2238159000008</v>
      </c>
      <c r="D104" s="114">
        <f t="shared" si="5"/>
        <v>21346.402771545898</v>
      </c>
      <c r="E104" s="114">
        <v>7224.2238159000008</v>
      </c>
      <c r="F104" s="114">
        <v>258.33333333333331</v>
      </c>
      <c r="G104" s="114">
        <v>950</v>
      </c>
      <c r="H104" s="114">
        <v>825.6255789600001</v>
      </c>
      <c r="I104" s="114">
        <v>206.40639474000002</v>
      </c>
      <c r="J104" s="114">
        <v>172.00532895000003</v>
      </c>
      <c r="K104" s="114">
        <v>14122.178955645897</v>
      </c>
      <c r="L104" s="114"/>
      <c r="M104" s="114">
        <v>2293.4043860000002</v>
      </c>
      <c r="N104" s="114">
        <v>22934.043860000002</v>
      </c>
      <c r="O104" s="114">
        <v>3016.9096652917924</v>
      </c>
      <c r="P104" s="114">
        <v>519.13</v>
      </c>
      <c r="Q104" s="114">
        <f t="shared" si="6"/>
        <v>24277.903407529233</v>
      </c>
      <c r="R104" s="114">
        <f t="shared" si="7"/>
        <v>48555.806815058466</v>
      </c>
      <c r="S104" s="114" t="s">
        <v>794</v>
      </c>
    </row>
    <row r="105" spans="1:19" ht="23.25" thickBot="1">
      <c r="A105" s="127" t="s">
        <v>690</v>
      </c>
      <c r="B105" s="124">
        <v>9</v>
      </c>
      <c r="C105" s="114">
        <f t="shared" si="4"/>
        <v>7132.5029510466675</v>
      </c>
      <c r="D105" s="114">
        <f t="shared" si="5"/>
        <v>21005.250776293822</v>
      </c>
      <c r="E105" s="114">
        <v>7132.5029510466675</v>
      </c>
      <c r="F105" s="114">
        <v>258.33333333333331</v>
      </c>
      <c r="G105" s="114">
        <v>950</v>
      </c>
      <c r="H105" s="114">
        <v>815.14319440533336</v>
      </c>
      <c r="I105" s="114">
        <v>203.78579860133334</v>
      </c>
      <c r="J105" s="114">
        <v>169.82149883444447</v>
      </c>
      <c r="K105" s="114">
        <v>13872.747825247156</v>
      </c>
      <c r="L105" s="114"/>
      <c r="M105" s="114">
        <v>10189.289930066669</v>
      </c>
      <c r="N105" s="114">
        <v>101892.89930066667</v>
      </c>
      <c r="O105" s="114">
        <v>12772.54119649106</v>
      </c>
      <c r="P105" s="114">
        <v>516.75222222222226</v>
      </c>
      <c r="Q105" s="114">
        <f t="shared" si="6"/>
        <v>23919.08682369049</v>
      </c>
      <c r="R105" s="114">
        <f t="shared" si="7"/>
        <v>215271.7814132144</v>
      </c>
      <c r="S105" s="114" t="s">
        <v>794</v>
      </c>
    </row>
    <row r="106" spans="1:19" ht="23.25" thickBot="1">
      <c r="A106" s="127" t="s">
        <v>690</v>
      </c>
      <c r="B106" s="124">
        <v>24</v>
      </c>
      <c r="C106" s="114">
        <f t="shared" si="4"/>
        <v>6343.5832474070003</v>
      </c>
      <c r="D106" s="114">
        <f t="shared" si="5"/>
        <v>18423.10647968961</v>
      </c>
      <c r="E106" s="114">
        <v>6343.5832474070003</v>
      </c>
      <c r="F106" s="114">
        <v>258.33333333333331</v>
      </c>
      <c r="G106" s="114">
        <v>950</v>
      </c>
      <c r="H106" s="114">
        <v>724.98094256079992</v>
      </c>
      <c r="I106" s="114">
        <v>181.24523564019998</v>
      </c>
      <c r="J106" s="114">
        <v>151.03769636683336</v>
      </c>
      <c r="K106" s="114">
        <v>12079.52323228261</v>
      </c>
      <c r="L106" s="114"/>
      <c r="M106" s="114">
        <v>24166.031418693336</v>
      </c>
      <c r="N106" s="114">
        <v>241660.31418693339</v>
      </c>
      <c r="O106" s="114">
        <v>24082.211969155898</v>
      </c>
      <c r="P106" s="114">
        <v>498.94</v>
      </c>
      <c r="Q106" s="114">
        <f t="shared" si="6"/>
        <v>21187.643687590775</v>
      </c>
      <c r="R106" s="114">
        <f t="shared" si="7"/>
        <v>508503.44850217859</v>
      </c>
      <c r="S106" s="114" t="s">
        <v>794</v>
      </c>
    </row>
    <row r="107" spans="1:19" ht="23.25" thickBot="1">
      <c r="A107" s="127" t="s">
        <v>690</v>
      </c>
      <c r="B107" s="124">
        <v>5</v>
      </c>
      <c r="C107" s="114">
        <f t="shared" si="4"/>
        <v>6627.5479112047296</v>
      </c>
      <c r="D107" s="114">
        <f t="shared" si="5"/>
        <v>19353.812583977848</v>
      </c>
      <c r="E107" s="114">
        <v>6627.5479112047296</v>
      </c>
      <c r="F107" s="114">
        <v>258.33333333333337</v>
      </c>
      <c r="G107" s="114">
        <v>950</v>
      </c>
      <c r="H107" s="114">
        <v>757.43404699482608</v>
      </c>
      <c r="I107" s="114">
        <v>189.35851174870652</v>
      </c>
      <c r="J107" s="114">
        <v>157.7987597905888</v>
      </c>
      <c r="K107" s="114">
        <v>12726.264672773119</v>
      </c>
      <c r="L107" s="114"/>
      <c r="M107" s="114">
        <v>5259.9586596862937</v>
      </c>
      <c r="N107" s="114">
        <v>52599.586596862937</v>
      </c>
      <c r="O107" s="114">
        <v>5771.7781073163715</v>
      </c>
      <c r="P107" s="114">
        <v>493.4799999999999</v>
      </c>
      <c r="Q107" s="114">
        <f t="shared" si="6"/>
        <v>22160.217235845303</v>
      </c>
      <c r="R107" s="114">
        <f t="shared" si="7"/>
        <v>110801.08617922652</v>
      </c>
      <c r="S107" s="114" t="s">
        <v>790</v>
      </c>
    </row>
    <row r="108" spans="1:19" ht="23.25" thickBot="1">
      <c r="A108" s="127" t="s">
        <v>690</v>
      </c>
      <c r="B108" s="124">
        <v>1</v>
      </c>
      <c r="C108" s="114">
        <f t="shared" si="4"/>
        <v>7471.7137567800009</v>
      </c>
      <c r="D108" s="114">
        <f t="shared" si="5"/>
        <v>22199.172175188003</v>
      </c>
      <c r="E108" s="114">
        <v>7471.7137567800009</v>
      </c>
      <c r="F108" s="114">
        <v>258.33333333333331</v>
      </c>
      <c r="G108" s="114">
        <v>950</v>
      </c>
      <c r="H108" s="114">
        <v>853.91014363200009</v>
      </c>
      <c r="I108" s="114">
        <v>213.47753590800002</v>
      </c>
      <c r="J108" s="114">
        <v>177.89794659000003</v>
      </c>
      <c r="K108" s="114">
        <v>14727.458418408001</v>
      </c>
      <c r="L108" s="114"/>
      <c r="M108" s="114">
        <v>1185.9863106000003</v>
      </c>
      <c r="N108" s="114">
        <v>11859.863106000003</v>
      </c>
      <c r="O108" s="114">
        <v>1681.6090018080004</v>
      </c>
      <c r="P108" s="114">
        <v>525.54999999999995</v>
      </c>
      <c r="Q108" s="114">
        <f t="shared" si="6"/>
        <v>25178.341134651335</v>
      </c>
      <c r="R108" s="114">
        <f t="shared" si="7"/>
        <v>25178.341134651335</v>
      </c>
      <c r="S108" s="114" t="s">
        <v>794</v>
      </c>
    </row>
    <row r="109" spans="1:19" ht="23.25" thickBot="1">
      <c r="A109" s="127" t="s">
        <v>690</v>
      </c>
      <c r="B109" s="124">
        <v>1</v>
      </c>
      <c r="C109" s="114">
        <f t="shared" si="4"/>
        <v>7730.1279291600003</v>
      </c>
      <c r="D109" s="114">
        <f t="shared" si="5"/>
        <v>22986.608227433375</v>
      </c>
      <c r="E109" s="114">
        <v>7730.1279291600003</v>
      </c>
      <c r="F109" s="114">
        <v>258.33333333333331</v>
      </c>
      <c r="G109" s="114">
        <v>950</v>
      </c>
      <c r="H109" s="114">
        <v>883.44319190400017</v>
      </c>
      <c r="I109" s="114">
        <v>220.86079797600004</v>
      </c>
      <c r="J109" s="114">
        <v>184.05066498000005</v>
      </c>
      <c r="K109" s="114">
        <v>15256.480298273373</v>
      </c>
      <c r="L109" s="114"/>
      <c r="M109" s="114">
        <v>1227.0044332</v>
      </c>
      <c r="N109" s="114">
        <v>12270.044332000001</v>
      </c>
      <c r="O109" s="114">
        <v>1759.4315330733714</v>
      </c>
      <c r="P109" s="114">
        <v>532.24</v>
      </c>
      <c r="Q109" s="114">
        <f t="shared" si="6"/>
        <v>26015.536215626707</v>
      </c>
      <c r="R109" s="114">
        <f t="shared" si="7"/>
        <v>26015.536215626707</v>
      </c>
      <c r="S109" s="114" t="s">
        <v>794</v>
      </c>
    </row>
    <row r="110" spans="1:19" ht="23.25" thickBot="1">
      <c r="A110" s="127" t="s">
        <v>690</v>
      </c>
      <c r="B110" s="124">
        <v>2</v>
      </c>
      <c r="C110" s="114">
        <f t="shared" si="4"/>
        <v>7131.8102162579999</v>
      </c>
      <c r="D110" s="114">
        <f t="shared" si="5"/>
        <v>20950.601397426373</v>
      </c>
      <c r="E110" s="114">
        <v>7131.8102162579999</v>
      </c>
      <c r="F110" s="114">
        <v>258.33333333333331</v>
      </c>
      <c r="G110" s="114">
        <v>950</v>
      </c>
      <c r="H110" s="114">
        <v>815.06402471520005</v>
      </c>
      <c r="I110" s="114">
        <v>203.76600617880001</v>
      </c>
      <c r="J110" s="114">
        <v>169.80500514900004</v>
      </c>
      <c r="K110" s="114">
        <v>13818.791181168373</v>
      </c>
      <c r="L110" s="114"/>
      <c r="M110" s="114">
        <v>2264.0667353200001</v>
      </c>
      <c r="N110" s="114">
        <v>22640.667353199999</v>
      </c>
      <c r="O110" s="114">
        <v>2732.8482738167486</v>
      </c>
      <c r="P110" s="114">
        <v>516.73</v>
      </c>
      <c r="Q110" s="114">
        <f t="shared" si="6"/>
        <v>23864.299766802706</v>
      </c>
      <c r="R110" s="114">
        <f t="shared" si="7"/>
        <v>47728.599533605411</v>
      </c>
      <c r="S110" s="114" t="s">
        <v>794</v>
      </c>
    </row>
    <row r="111" spans="1:19" ht="23.25" thickBot="1">
      <c r="A111" s="127" t="s">
        <v>690</v>
      </c>
      <c r="B111" s="124">
        <v>10</v>
      </c>
      <c r="C111" s="114">
        <f t="shared" si="4"/>
        <v>6834.0599531736007</v>
      </c>
      <c r="D111" s="114">
        <f t="shared" si="5"/>
        <v>19999.86405553799</v>
      </c>
      <c r="E111" s="114">
        <v>6834.0599531736007</v>
      </c>
      <c r="F111" s="114">
        <v>258.33333333333337</v>
      </c>
      <c r="G111" s="114">
        <v>950</v>
      </c>
      <c r="H111" s="114">
        <v>781.03542321983991</v>
      </c>
      <c r="I111" s="114">
        <v>195.25885580495998</v>
      </c>
      <c r="J111" s="114">
        <v>162.71571317080003</v>
      </c>
      <c r="K111" s="114">
        <v>13165.804102364387</v>
      </c>
      <c r="L111" s="114"/>
      <c r="M111" s="114">
        <v>10847.714211386668</v>
      </c>
      <c r="N111" s="114">
        <v>108477.14211386669</v>
      </c>
      <c r="O111" s="114">
        <v>12333.18469839052</v>
      </c>
      <c r="P111" s="114">
        <v>509.012</v>
      </c>
      <c r="Q111" s="114">
        <f t="shared" si="6"/>
        <v>22856.21938106692</v>
      </c>
      <c r="R111" s="114">
        <f t="shared" si="7"/>
        <v>228562.19381066918</v>
      </c>
      <c r="S111" s="114" t="s">
        <v>794</v>
      </c>
    </row>
    <row r="112" spans="1:19" ht="23.25" thickBot="1">
      <c r="A112" s="127" t="s">
        <v>690</v>
      </c>
      <c r="B112" s="124">
        <v>2</v>
      </c>
      <c r="C112" s="114">
        <f t="shared" si="4"/>
        <v>6533.3402368079996</v>
      </c>
      <c r="D112" s="114">
        <f t="shared" si="5"/>
        <v>18914.095420842514</v>
      </c>
      <c r="E112" s="114">
        <v>6533.3402368079996</v>
      </c>
      <c r="F112" s="114">
        <v>258.33333333333331</v>
      </c>
      <c r="G112" s="114">
        <v>950</v>
      </c>
      <c r="H112" s="114">
        <v>746.66745563519999</v>
      </c>
      <c r="I112" s="114">
        <v>186.6668639088</v>
      </c>
      <c r="J112" s="114">
        <v>155.55571992399999</v>
      </c>
      <c r="K112" s="114">
        <v>12380.755184034515</v>
      </c>
      <c r="L112" s="114"/>
      <c r="M112" s="114">
        <v>2074.0762656533334</v>
      </c>
      <c r="N112" s="114">
        <v>20740.76265653333</v>
      </c>
      <c r="O112" s="114">
        <v>1946.6714458823672</v>
      </c>
      <c r="P112" s="114">
        <v>501.2</v>
      </c>
      <c r="Q112" s="114">
        <f t="shared" si="6"/>
        <v>21712.518793643849</v>
      </c>
      <c r="R112" s="114">
        <f t="shared" si="7"/>
        <v>43425.037587287698</v>
      </c>
      <c r="S112" s="114" t="s">
        <v>794</v>
      </c>
    </row>
    <row r="113" spans="1:19" ht="23.25" thickBot="1">
      <c r="A113" s="127" t="s">
        <v>690</v>
      </c>
      <c r="B113" s="124">
        <v>1</v>
      </c>
      <c r="C113" s="114">
        <f t="shared" si="4"/>
        <v>6533.3414999999995</v>
      </c>
      <c r="D113" s="114">
        <f t="shared" si="5"/>
        <v>18914.099118666665</v>
      </c>
      <c r="E113" s="114">
        <v>6533.3414999999995</v>
      </c>
      <c r="F113" s="114">
        <v>258.33333333333331</v>
      </c>
      <c r="G113" s="114">
        <v>950</v>
      </c>
      <c r="H113" s="114">
        <v>746.66759999999988</v>
      </c>
      <c r="I113" s="114">
        <v>186.66689999999997</v>
      </c>
      <c r="J113" s="114">
        <v>155.55574999999999</v>
      </c>
      <c r="K113" s="114">
        <v>12380.757618666665</v>
      </c>
      <c r="L113" s="114"/>
      <c r="M113" s="114">
        <v>1037.0383333333332</v>
      </c>
      <c r="N113" s="114">
        <v>10370.383333333331</v>
      </c>
      <c r="O113" s="114">
        <v>973.335951999999</v>
      </c>
      <c r="P113" s="114">
        <v>501.19</v>
      </c>
      <c r="Q113" s="114">
        <f t="shared" si="6"/>
        <v>21712.512701999996</v>
      </c>
      <c r="R113" s="114">
        <f t="shared" si="7"/>
        <v>21712.512701999996</v>
      </c>
      <c r="S113" s="114" t="s">
        <v>794</v>
      </c>
    </row>
    <row r="114" spans="1:19" ht="23.25" thickBot="1">
      <c r="A114" s="127" t="s">
        <v>690</v>
      </c>
      <c r="B114" s="124">
        <v>3</v>
      </c>
      <c r="C114" s="114">
        <f t="shared" si="4"/>
        <v>6962.8426766080011</v>
      </c>
      <c r="D114" s="114">
        <f t="shared" si="5"/>
        <v>20497.707488382439</v>
      </c>
      <c r="E114" s="114">
        <v>6962.8426766080011</v>
      </c>
      <c r="F114" s="114">
        <v>258.33333333333331</v>
      </c>
      <c r="G114" s="114">
        <v>950</v>
      </c>
      <c r="H114" s="114">
        <v>795.75344875520011</v>
      </c>
      <c r="I114" s="114">
        <v>198.93836218880003</v>
      </c>
      <c r="J114" s="114">
        <v>165.78196849066669</v>
      </c>
      <c r="K114" s="114">
        <v>13534.86481177444</v>
      </c>
      <c r="L114" s="114"/>
      <c r="M114" s="114">
        <v>3315.6393698133338</v>
      </c>
      <c r="N114" s="114">
        <v>33156.393698133339</v>
      </c>
      <c r="O114" s="114">
        <v>4132.5613673766447</v>
      </c>
      <c r="P114" s="114">
        <v>512.35</v>
      </c>
      <c r="Q114" s="114">
        <f t="shared" si="6"/>
        <v>23378.864601150439</v>
      </c>
      <c r="R114" s="114">
        <f t="shared" si="7"/>
        <v>70136.593803451309</v>
      </c>
      <c r="S114" s="114" t="s">
        <v>794</v>
      </c>
    </row>
    <row r="115" spans="1:19" ht="23.25" thickBot="1">
      <c r="A115" s="127" t="s">
        <v>690</v>
      </c>
      <c r="B115" s="124">
        <v>5</v>
      </c>
      <c r="C115" s="114">
        <f t="shared" si="4"/>
        <v>7448.7871171392007</v>
      </c>
      <c r="D115" s="114">
        <f t="shared" si="5"/>
        <v>22004.048178030134</v>
      </c>
      <c r="E115" s="114">
        <v>7448.7871171392007</v>
      </c>
      <c r="F115" s="114">
        <v>258.33333333333337</v>
      </c>
      <c r="G115" s="114">
        <v>950</v>
      </c>
      <c r="H115" s="114">
        <v>851.28995624447998</v>
      </c>
      <c r="I115" s="114">
        <v>212.82248906112</v>
      </c>
      <c r="J115" s="114">
        <v>177.35207421759998</v>
      </c>
      <c r="K115" s="114">
        <v>14555.261060890934</v>
      </c>
      <c r="L115" s="114"/>
      <c r="M115" s="114">
        <v>5911.7358072533343</v>
      </c>
      <c r="N115" s="114">
        <v>59117.35807253333</v>
      </c>
      <c r="O115" s="114">
        <v>7747.2114246680039</v>
      </c>
      <c r="P115" s="114">
        <v>524.96399999999994</v>
      </c>
      <c r="Q115" s="114">
        <f t="shared" si="6"/>
        <v>24978.810030886671</v>
      </c>
      <c r="R115" s="114">
        <f t="shared" si="7"/>
        <v>124894.05015443335</v>
      </c>
      <c r="S115" s="114" t="s">
        <v>794</v>
      </c>
    </row>
    <row r="116" spans="1:19" ht="23.25" thickBot="1">
      <c r="A116" s="127" t="s">
        <v>690</v>
      </c>
      <c r="B116" s="124">
        <v>1</v>
      </c>
      <c r="C116" s="114">
        <f t="shared" si="4"/>
        <v>7730.0924992200007</v>
      </c>
      <c r="D116" s="114">
        <f t="shared" si="5"/>
        <v>22986.492186417756</v>
      </c>
      <c r="E116" s="114">
        <v>7730.0924992200007</v>
      </c>
      <c r="F116" s="114">
        <v>258.33333333333331</v>
      </c>
      <c r="G116" s="114">
        <v>950</v>
      </c>
      <c r="H116" s="114">
        <v>883.4391427679999</v>
      </c>
      <c r="I116" s="114">
        <v>220.85978569199997</v>
      </c>
      <c r="J116" s="114">
        <v>184.04982141000002</v>
      </c>
      <c r="K116" s="114">
        <v>15256.399687197756</v>
      </c>
      <c r="L116" s="114"/>
      <c r="M116" s="114">
        <v>1226.9988094</v>
      </c>
      <c r="N116" s="114">
        <v>12269.988094</v>
      </c>
      <c r="O116" s="114">
        <v>1759.412783797756</v>
      </c>
      <c r="P116" s="114">
        <v>532.26</v>
      </c>
      <c r="Q116" s="114">
        <f t="shared" si="6"/>
        <v>26015.434269621092</v>
      </c>
      <c r="R116" s="114">
        <f t="shared" si="7"/>
        <v>26015.434269621092</v>
      </c>
      <c r="S116" s="114" t="s">
        <v>794</v>
      </c>
    </row>
    <row r="117" spans="1:19" ht="23.25" thickBot="1">
      <c r="A117" s="127" t="s">
        <v>690</v>
      </c>
      <c r="B117" s="124">
        <v>2</v>
      </c>
      <c r="C117" s="114">
        <f t="shared" si="4"/>
        <v>7730.0909996099999</v>
      </c>
      <c r="D117" s="114">
        <f t="shared" si="5"/>
        <v>22986.487274858002</v>
      </c>
      <c r="E117" s="114">
        <v>7730.0909996099999</v>
      </c>
      <c r="F117" s="114">
        <v>258.33333333333331</v>
      </c>
      <c r="G117" s="114">
        <v>950</v>
      </c>
      <c r="H117" s="114">
        <v>883.43897138400007</v>
      </c>
      <c r="I117" s="114">
        <v>220.85974284600002</v>
      </c>
      <c r="J117" s="114">
        <v>184.04978570500001</v>
      </c>
      <c r="K117" s="114">
        <v>15256.396275248</v>
      </c>
      <c r="L117" s="114"/>
      <c r="M117" s="114">
        <v>2453.997142733333</v>
      </c>
      <c r="N117" s="114">
        <v>24539.971427333334</v>
      </c>
      <c r="O117" s="114">
        <v>3518.8239804293353</v>
      </c>
      <c r="P117" s="114">
        <v>532.26</v>
      </c>
      <c r="Q117" s="114">
        <f t="shared" si="6"/>
        <v>26015.429108126333</v>
      </c>
      <c r="R117" s="114">
        <f t="shared" si="7"/>
        <v>52030.858216252665</v>
      </c>
      <c r="S117" s="114" t="s">
        <v>794</v>
      </c>
    </row>
    <row r="118" spans="1:19" ht="23.25" thickBot="1">
      <c r="A118" s="127" t="s">
        <v>690</v>
      </c>
      <c r="B118" s="124">
        <v>1</v>
      </c>
      <c r="C118" s="114">
        <f t="shared" si="4"/>
        <v>6229.7932438559992</v>
      </c>
      <c r="D118" s="114">
        <f t="shared" si="5"/>
        <v>18025.502553728551</v>
      </c>
      <c r="E118" s="114">
        <v>6229.7932438559992</v>
      </c>
      <c r="F118" s="114">
        <v>258.33333333333331</v>
      </c>
      <c r="G118" s="114">
        <v>950</v>
      </c>
      <c r="H118" s="114">
        <v>711.97637072639998</v>
      </c>
      <c r="I118" s="114">
        <v>177.99409268159999</v>
      </c>
      <c r="J118" s="114">
        <v>148.32841056799998</v>
      </c>
      <c r="K118" s="114">
        <v>11795.709309872553</v>
      </c>
      <c r="L118" s="114"/>
      <c r="M118" s="114">
        <v>988.85607045333313</v>
      </c>
      <c r="N118" s="114">
        <v>9888.5607045333309</v>
      </c>
      <c r="O118" s="114">
        <v>918.2925348858887</v>
      </c>
      <c r="P118" s="114">
        <v>493.33</v>
      </c>
      <c r="Q118" s="114">
        <f t="shared" si="6"/>
        <v>20765.464761037889</v>
      </c>
      <c r="R118" s="114">
        <f t="shared" si="7"/>
        <v>20765.464761037889</v>
      </c>
      <c r="S118" s="114" t="s">
        <v>790</v>
      </c>
    </row>
    <row r="119" spans="1:19" ht="23.25" thickBot="1">
      <c r="A119" s="127" t="s">
        <v>690</v>
      </c>
      <c r="B119" s="124">
        <v>4</v>
      </c>
      <c r="C119" s="114">
        <f t="shared" si="4"/>
        <v>8059.0845220200008</v>
      </c>
      <c r="D119" s="114">
        <f t="shared" si="5"/>
        <v>24064.014994967569</v>
      </c>
      <c r="E119" s="114">
        <v>8059.0845220200008</v>
      </c>
      <c r="F119" s="114">
        <v>258.33333333333331</v>
      </c>
      <c r="G119" s="114">
        <v>950</v>
      </c>
      <c r="H119" s="114">
        <v>921.03823108800009</v>
      </c>
      <c r="I119" s="114">
        <v>230.25955777200002</v>
      </c>
      <c r="J119" s="114">
        <v>191.88296481</v>
      </c>
      <c r="K119" s="114">
        <v>16004.930472947566</v>
      </c>
      <c r="L119" s="114"/>
      <c r="M119" s="114">
        <v>5116.8790616000006</v>
      </c>
      <c r="N119" s="114">
        <v>51168.790615999998</v>
      </c>
      <c r="O119" s="114">
        <v>7734.0522141902638</v>
      </c>
      <c r="P119" s="114">
        <v>540.79499999999996</v>
      </c>
      <c r="Q119" s="114">
        <f t="shared" si="6"/>
        <v>27156.324081970899</v>
      </c>
      <c r="R119" s="114">
        <f t="shared" si="7"/>
        <v>108625.2963278836</v>
      </c>
      <c r="S119" s="114" t="s">
        <v>794</v>
      </c>
    </row>
    <row r="120" spans="1:19" ht="23.25" thickBot="1">
      <c r="A120" s="127" t="s">
        <v>690</v>
      </c>
      <c r="B120" s="124">
        <v>1</v>
      </c>
      <c r="C120" s="114">
        <f t="shared" si="4"/>
        <v>7471.3358374200006</v>
      </c>
      <c r="D120" s="114">
        <f t="shared" si="5"/>
        <v>22198.033618132002</v>
      </c>
      <c r="E120" s="114">
        <v>7471.3358374200006</v>
      </c>
      <c r="F120" s="114">
        <v>258.33333333333331</v>
      </c>
      <c r="G120" s="114">
        <v>950</v>
      </c>
      <c r="H120" s="114">
        <v>853.86695284799987</v>
      </c>
      <c r="I120" s="114">
        <v>213.46673821199997</v>
      </c>
      <c r="J120" s="114">
        <v>177.88894850999998</v>
      </c>
      <c r="K120" s="114">
        <v>14726.697780712</v>
      </c>
      <c r="L120" s="114"/>
      <c r="M120" s="114">
        <v>1185.9263234</v>
      </c>
      <c r="N120" s="114">
        <v>11859.263234</v>
      </c>
      <c r="O120" s="114">
        <v>1681.5082233119992</v>
      </c>
      <c r="P120" s="114">
        <v>525.53</v>
      </c>
      <c r="Q120" s="114">
        <f t="shared" si="6"/>
        <v>25177.119591035334</v>
      </c>
      <c r="R120" s="114">
        <f t="shared" si="7"/>
        <v>25177.119591035334</v>
      </c>
      <c r="S120" s="114" t="s">
        <v>790</v>
      </c>
    </row>
    <row r="121" spans="1:19" ht="23.25" thickBot="1">
      <c r="A121" s="127" t="s">
        <v>690</v>
      </c>
      <c r="B121" s="124">
        <v>1</v>
      </c>
      <c r="C121" s="114">
        <f t="shared" si="4"/>
        <v>8975.8305</v>
      </c>
      <c r="D121" s="114">
        <f t="shared" si="5"/>
        <v>26980.547116000002</v>
      </c>
      <c r="E121" s="114">
        <v>8975.8305</v>
      </c>
      <c r="F121" s="114">
        <v>258.33333333333331</v>
      </c>
      <c r="G121" s="114">
        <v>950</v>
      </c>
      <c r="H121" s="114">
        <v>1025.8091999999999</v>
      </c>
      <c r="I121" s="114">
        <v>256.45229999999998</v>
      </c>
      <c r="J121" s="114">
        <v>213.71025</v>
      </c>
      <c r="K121" s="114">
        <v>18004.716616000002</v>
      </c>
      <c r="L121" s="114"/>
      <c r="M121" s="114">
        <v>1424.7350000000001</v>
      </c>
      <c r="N121" s="114">
        <v>14247.35</v>
      </c>
      <c r="O121" s="114">
        <v>2332.6316160000001</v>
      </c>
      <c r="P121" s="114">
        <v>528.16999999999996</v>
      </c>
      <c r="Q121" s="114">
        <f t="shared" si="6"/>
        <v>30213.022199333333</v>
      </c>
      <c r="R121" s="114">
        <f t="shared" si="7"/>
        <v>30213.022199333333</v>
      </c>
      <c r="S121" s="114" t="s">
        <v>794</v>
      </c>
    </row>
    <row r="122" spans="1:19" ht="23.25" thickBot="1">
      <c r="A122" s="127" t="s">
        <v>690</v>
      </c>
      <c r="B122" s="124">
        <v>1</v>
      </c>
      <c r="C122" s="114">
        <f t="shared" si="4"/>
        <v>7471.2855000000009</v>
      </c>
      <c r="D122" s="114">
        <f t="shared" si="5"/>
        <v>22197.881966666668</v>
      </c>
      <c r="E122" s="114">
        <v>7471.2855000000009</v>
      </c>
      <c r="F122" s="114">
        <v>258.33333333333331</v>
      </c>
      <c r="G122" s="114">
        <v>950</v>
      </c>
      <c r="H122" s="114">
        <v>853.86119999999994</v>
      </c>
      <c r="I122" s="114">
        <v>213.46529999999998</v>
      </c>
      <c r="J122" s="114">
        <v>177.88774999999998</v>
      </c>
      <c r="K122" s="114">
        <v>14726.596466666668</v>
      </c>
      <c r="L122" s="114"/>
      <c r="M122" s="114">
        <v>1185.9183333333335</v>
      </c>
      <c r="N122" s="114">
        <v>11859.183333333334</v>
      </c>
      <c r="O122" s="114">
        <v>1681.4948000000004</v>
      </c>
      <c r="P122" s="114">
        <v>525.54999999999995</v>
      </c>
      <c r="Q122" s="114">
        <f t="shared" si="6"/>
        <v>25176.97955</v>
      </c>
      <c r="R122" s="114">
        <f t="shared" si="7"/>
        <v>25176.97955</v>
      </c>
      <c r="S122" s="114" t="s">
        <v>794</v>
      </c>
    </row>
    <row r="123" spans="1:19" ht="23.25" thickBot="1">
      <c r="A123" s="127" t="s">
        <v>690</v>
      </c>
      <c r="B123" s="124">
        <v>1</v>
      </c>
      <c r="C123" s="114">
        <f t="shared" si="4"/>
        <v>7224.2220960000013</v>
      </c>
      <c r="D123" s="114">
        <f t="shared" si="5"/>
        <v>21346.396532720002</v>
      </c>
      <c r="E123" s="114">
        <v>7224.2220960000013</v>
      </c>
      <c r="F123" s="114">
        <v>258.33333333333331</v>
      </c>
      <c r="G123" s="114">
        <v>950</v>
      </c>
      <c r="H123" s="114">
        <v>825.62538240000003</v>
      </c>
      <c r="I123" s="114">
        <v>206.40634560000001</v>
      </c>
      <c r="J123" s="114">
        <v>172.00528800000004</v>
      </c>
      <c r="K123" s="114">
        <v>14122.174436720001</v>
      </c>
      <c r="L123" s="114"/>
      <c r="M123" s="114">
        <v>1146.7019200000002</v>
      </c>
      <c r="N123" s="114">
        <v>11467.019200000001</v>
      </c>
      <c r="O123" s="114">
        <v>1508.4533167200004</v>
      </c>
      <c r="P123" s="114">
        <v>519.13</v>
      </c>
      <c r="Q123" s="114">
        <f t="shared" si="6"/>
        <v>24277.896882053337</v>
      </c>
      <c r="R123" s="114">
        <f t="shared" si="7"/>
        <v>24277.896882053337</v>
      </c>
      <c r="S123" s="114" t="s">
        <v>794</v>
      </c>
    </row>
    <row r="124" spans="1:19" ht="23.25" thickBot="1">
      <c r="A124" s="127" t="s">
        <v>805</v>
      </c>
      <c r="B124" s="124">
        <v>3</v>
      </c>
      <c r="C124" s="114">
        <f t="shared" si="4"/>
        <v>6229.5527112000009</v>
      </c>
      <c r="D124" s="114">
        <f t="shared" si="5"/>
        <v>18024.798426830937</v>
      </c>
      <c r="E124" s="114">
        <v>6229.5527112000009</v>
      </c>
      <c r="F124" s="114">
        <v>258.33333333333331</v>
      </c>
      <c r="G124" s="114">
        <v>950</v>
      </c>
      <c r="H124" s="114">
        <v>711.94888128000002</v>
      </c>
      <c r="I124" s="114">
        <v>177.98722032000001</v>
      </c>
      <c r="J124" s="114">
        <v>148.32268360000003</v>
      </c>
      <c r="K124" s="114">
        <v>11795.245715630936</v>
      </c>
      <c r="L124" s="114"/>
      <c r="M124" s="114">
        <v>2966.4536720000001</v>
      </c>
      <c r="N124" s="114">
        <v>29664.536720000004</v>
      </c>
      <c r="O124" s="114">
        <v>2754.7467548928034</v>
      </c>
      <c r="P124" s="114">
        <v>493.33</v>
      </c>
      <c r="Q124" s="114">
        <f t="shared" si="6"/>
        <v>20764.720545364271</v>
      </c>
      <c r="R124" s="114">
        <f t="shared" si="7"/>
        <v>62294.161636092816</v>
      </c>
      <c r="S124" s="114" t="s">
        <v>794</v>
      </c>
    </row>
    <row r="125" spans="1:19" ht="23.25" thickBot="1">
      <c r="A125" s="127" t="s">
        <v>806</v>
      </c>
      <c r="B125" s="124">
        <v>2</v>
      </c>
      <c r="C125" s="114">
        <f t="shared" si="4"/>
        <v>6772.7991403800006</v>
      </c>
      <c r="D125" s="114">
        <f t="shared" si="5"/>
        <v>19708.888988676339</v>
      </c>
      <c r="E125" s="114">
        <v>6772.7991403800006</v>
      </c>
      <c r="F125" s="114">
        <v>258.33333333333331</v>
      </c>
      <c r="G125" s="114">
        <v>950</v>
      </c>
      <c r="H125" s="114">
        <v>774.0341874720001</v>
      </c>
      <c r="I125" s="114">
        <v>193.50854686800002</v>
      </c>
      <c r="J125" s="114">
        <v>161.25712239000003</v>
      </c>
      <c r="K125" s="114">
        <v>12936.089848296338</v>
      </c>
      <c r="L125" s="114"/>
      <c r="M125" s="114">
        <v>2150.0949652000004</v>
      </c>
      <c r="N125" s="114">
        <v>21500.949652000003</v>
      </c>
      <c r="O125" s="114">
        <v>2221.1350793926731</v>
      </c>
      <c r="P125" s="114">
        <v>507.43</v>
      </c>
      <c r="Q125" s="114">
        <f t="shared" si="6"/>
        <v>22553.452178739673</v>
      </c>
      <c r="R125" s="114">
        <f t="shared" si="7"/>
        <v>45106.904357479347</v>
      </c>
      <c r="S125" s="114" t="s">
        <v>794</v>
      </c>
    </row>
    <row r="126" spans="1:19" ht="23.25" thickBot="1">
      <c r="A126" s="127" t="s">
        <v>807</v>
      </c>
      <c r="B126" s="124">
        <v>12</v>
      </c>
      <c r="C126" s="114">
        <f t="shared" si="4"/>
        <v>5697.62712302</v>
      </c>
      <c r="D126" s="114">
        <f t="shared" si="5"/>
        <v>16467.65803517207</v>
      </c>
      <c r="E126" s="114">
        <v>5697.62712302</v>
      </c>
      <c r="F126" s="114">
        <v>258.33333333333331</v>
      </c>
      <c r="G126" s="114">
        <v>950</v>
      </c>
      <c r="H126" s="114">
        <v>651.15738548800016</v>
      </c>
      <c r="I126" s="114">
        <v>162.78934637200004</v>
      </c>
      <c r="J126" s="114">
        <v>135.65778864333336</v>
      </c>
      <c r="K126" s="114">
        <v>10770.030912152068</v>
      </c>
      <c r="L126" s="114"/>
      <c r="M126" s="114">
        <v>10852.623091466667</v>
      </c>
      <c r="N126" s="114">
        <v>108526.23091466664</v>
      </c>
      <c r="O126" s="114">
        <v>9861.5169396915207</v>
      </c>
      <c r="P126" s="114">
        <v>479.5216666666667</v>
      </c>
      <c r="Q126" s="114">
        <f t="shared" si="6"/>
        <v>19105.117555675402</v>
      </c>
      <c r="R126" s="114">
        <f t="shared" si="7"/>
        <v>229261.41066810483</v>
      </c>
      <c r="S126" s="114" t="s">
        <v>794</v>
      </c>
    </row>
    <row r="127" spans="1:19" ht="23.25" thickBot="1">
      <c r="A127" s="127" t="s">
        <v>807</v>
      </c>
      <c r="B127" s="124">
        <v>41</v>
      </c>
      <c r="C127" s="114">
        <f t="shared" si="4"/>
        <v>5722.7015294318044</v>
      </c>
      <c r="D127" s="114">
        <f t="shared" si="5"/>
        <v>16541.059976887795</v>
      </c>
      <c r="E127" s="114">
        <v>5722.7015294318044</v>
      </c>
      <c r="F127" s="114">
        <v>258.33333333333331</v>
      </c>
      <c r="G127" s="114">
        <v>950</v>
      </c>
      <c r="H127" s="114">
        <v>654.0230319350635</v>
      </c>
      <c r="I127" s="114">
        <v>163.50575798376587</v>
      </c>
      <c r="J127" s="114">
        <v>136.25479831980496</v>
      </c>
      <c r="K127" s="114">
        <v>10818.358447455988</v>
      </c>
      <c r="L127" s="114"/>
      <c r="M127" s="114">
        <v>37242.978207413318</v>
      </c>
      <c r="N127" s="114">
        <v>372429.78207413317</v>
      </c>
      <c r="O127" s="114">
        <v>33879.936064148991</v>
      </c>
      <c r="P127" s="114">
        <v>480.17097560975634</v>
      </c>
      <c r="Q127" s="114">
        <f t="shared" si="6"/>
        <v>19183.347874069514</v>
      </c>
      <c r="R127" s="114">
        <f t="shared" si="7"/>
        <v>786517.26283685002</v>
      </c>
      <c r="S127" s="114" t="s">
        <v>794</v>
      </c>
    </row>
    <row r="128" spans="1:19" ht="23.25" thickBot="1">
      <c r="A128" s="127" t="s">
        <v>808</v>
      </c>
      <c r="B128" s="124">
        <v>5</v>
      </c>
      <c r="C128" s="114">
        <f t="shared" si="4"/>
        <v>7730.1236998439999</v>
      </c>
      <c r="D128" s="114">
        <f t="shared" si="5"/>
        <v>22986.594375473025</v>
      </c>
      <c r="E128" s="114">
        <v>7730.1236998439999</v>
      </c>
      <c r="F128" s="114">
        <v>258.33333333333337</v>
      </c>
      <c r="G128" s="114">
        <v>950</v>
      </c>
      <c r="H128" s="114">
        <v>883.44270855359991</v>
      </c>
      <c r="I128" s="114">
        <v>220.86067713839998</v>
      </c>
      <c r="J128" s="114">
        <v>184.05056428200004</v>
      </c>
      <c r="K128" s="114">
        <v>15256.470675629025</v>
      </c>
      <c r="L128" s="114"/>
      <c r="M128" s="114">
        <v>6135.0188093999996</v>
      </c>
      <c r="N128" s="114">
        <v>61350.188093999997</v>
      </c>
      <c r="O128" s="114">
        <v>8797.1464747451319</v>
      </c>
      <c r="P128" s="114">
        <v>532.24799999999993</v>
      </c>
      <c r="Q128" s="114">
        <f t="shared" si="6"/>
        <v>26015.52965878036</v>
      </c>
      <c r="R128" s="114">
        <f t="shared" si="7"/>
        <v>130077.6482939018</v>
      </c>
      <c r="S128" s="114" t="s">
        <v>794</v>
      </c>
    </row>
    <row r="129" spans="1:19" ht="23.25" thickBot="1">
      <c r="A129" s="127" t="s">
        <v>808</v>
      </c>
      <c r="B129" s="124">
        <v>1</v>
      </c>
      <c r="C129" s="114">
        <f t="shared" si="4"/>
        <v>7730.0924992200007</v>
      </c>
      <c r="D129" s="114">
        <f t="shared" si="5"/>
        <v>22986.492186417756</v>
      </c>
      <c r="E129" s="114">
        <v>7730.0924992200007</v>
      </c>
      <c r="F129" s="114">
        <v>258.33333333333331</v>
      </c>
      <c r="G129" s="114">
        <v>950</v>
      </c>
      <c r="H129" s="114">
        <v>883.4391427679999</v>
      </c>
      <c r="I129" s="114">
        <v>220.85978569199997</v>
      </c>
      <c r="J129" s="114">
        <v>184.04982141000002</v>
      </c>
      <c r="K129" s="114">
        <v>15256.399687197756</v>
      </c>
      <c r="L129" s="114"/>
      <c r="M129" s="114">
        <v>1226.9988094</v>
      </c>
      <c r="N129" s="114">
        <v>12269.988094</v>
      </c>
      <c r="O129" s="114">
        <v>1759.412783797756</v>
      </c>
      <c r="P129" s="114">
        <v>532.26</v>
      </c>
      <c r="Q129" s="114">
        <f t="shared" si="6"/>
        <v>26015.434269621092</v>
      </c>
      <c r="R129" s="114">
        <f t="shared" si="7"/>
        <v>26015.434269621092</v>
      </c>
      <c r="S129" s="114" t="s">
        <v>794</v>
      </c>
    </row>
    <row r="130" spans="1:19" ht="23.25" thickBot="1">
      <c r="A130" s="127" t="s">
        <v>809</v>
      </c>
      <c r="B130" s="124">
        <v>2</v>
      </c>
      <c r="C130" s="114">
        <f t="shared" si="4"/>
        <v>9258.6523056300011</v>
      </c>
      <c r="D130" s="114">
        <f t="shared" si="5"/>
        <v>28031.625321533393</v>
      </c>
      <c r="E130" s="114">
        <v>9258.6523056300011</v>
      </c>
      <c r="F130" s="114">
        <v>258.33333333333331</v>
      </c>
      <c r="G130" s="114">
        <v>950</v>
      </c>
      <c r="H130" s="114">
        <v>1058.1316920720001</v>
      </c>
      <c r="I130" s="114">
        <v>264.53292301800002</v>
      </c>
      <c r="J130" s="114">
        <v>220.44410251500003</v>
      </c>
      <c r="K130" s="114">
        <v>18772.973015903393</v>
      </c>
      <c r="L130" s="114"/>
      <c r="M130" s="114">
        <v>2939.2547002000001</v>
      </c>
      <c r="N130" s="114">
        <v>29392.547001999999</v>
      </c>
      <c r="O130" s="114">
        <v>5214.1443296067901</v>
      </c>
      <c r="P130" s="114">
        <v>571.92499999999995</v>
      </c>
      <c r="Q130" s="114">
        <f t="shared" si="6"/>
        <v>31354.992372471726</v>
      </c>
      <c r="R130" s="114">
        <f t="shared" si="7"/>
        <v>62709.984744943453</v>
      </c>
      <c r="S130" s="114" t="s">
        <v>794</v>
      </c>
    </row>
    <row r="131" spans="1:19" ht="23.25" thickBot="1">
      <c r="A131" s="127" t="s">
        <v>809</v>
      </c>
      <c r="B131" s="124">
        <v>2</v>
      </c>
      <c r="C131" s="114">
        <f t="shared" si="4"/>
        <v>7900.22928555</v>
      </c>
      <c r="D131" s="114">
        <f t="shared" si="5"/>
        <v>23543.728396231229</v>
      </c>
      <c r="E131" s="114">
        <v>7900.22928555</v>
      </c>
      <c r="F131" s="114">
        <v>258.33333333333331</v>
      </c>
      <c r="G131" s="114">
        <v>950</v>
      </c>
      <c r="H131" s="114">
        <v>902.88334691999989</v>
      </c>
      <c r="I131" s="114">
        <v>225.72083672999997</v>
      </c>
      <c r="J131" s="114">
        <v>188.10069727500002</v>
      </c>
      <c r="K131" s="114">
        <v>15643.49911068123</v>
      </c>
      <c r="L131" s="114"/>
      <c r="M131" s="114">
        <v>2508.0092969999996</v>
      </c>
      <c r="N131" s="114">
        <v>25080.092969999998</v>
      </c>
      <c r="O131" s="114">
        <v>3698.8959543624637</v>
      </c>
      <c r="P131" s="114">
        <v>536.66999999999996</v>
      </c>
      <c r="Q131" s="114">
        <f t="shared" si="6"/>
        <v>26605.436610489563</v>
      </c>
      <c r="R131" s="114">
        <f t="shared" si="7"/>
        <v>53210.873220979127</v>
      </c>
      <c r="S131" s="114" t="s">
        <v>794</v>
      </c>
    </row>
    <row r="132" spans="1:19" ht="23.25" thickBot="1">
      <c r="A132" s="127" t="s">
        <v>809</v>
      </c>
      <c r="B132" s="124">
        <v>5</v>
      </c>
      <c r="C132" s="114">
        <f t="shared" si="4"/>
        <v>7629.8249664000004</v>
      </c>
      <c r="D132" s="114">
        <f t="shared" si="5"/>
        <v>22664.791165903389</v>
      </c>
      <c r="E132" s="114">
        <v>7629.8249664000004</v>
      </c>
      <c r="F132" s="114">
        <v>258.33333333333337</v>
      </c>
      <c r="G132" s="114">
        <v>950</v>
      </c>
      <c r="H132" s="114">
        <v>871.97999615999993</v>
      </c>
      <c r="I132" s="114">
        <v>217.99499903999998</v>
      </c>
      <c r="J132" s="114">
        <v>181.66249920000001</v>
      </c>
      <c r="K132" s="114">
        <v>15034.966199503389</v>
      </c>
      <c r="L132" s="114"/>
      <c r="M132" s="114">
        <v>6055.4166399999995</v>
      </c>
      <c r="N132" s="114">
        <v>60554.166400000009</v>
      </c>
      <c r="O132" s="114">
        <v>8565.2479575169309</v>
      </c>
      <c r="P132" s="114">
        <v>529.654</v>
      </c>
      <c r="Q132" s="114">
        <f t="shared" si="6"/>
        <v>25674.415993636721</v>
      </c>
      <c r="R132" s="114">
        <f t="shared" si="7"/>
        <v>128372.07996818361</v>
      </c>
      <c r="S132" s="114" t="s">
        <v>794</v>
      </c>
    </row>
    <row r="133" spans="1:19" ht="23.25" thickBot="1">
      <c r="A133" s="127" t="s">
        <v>809</v>
      </c>
      <c r="B133" s="124">
        <v>10</v>
      </c>
      <c r="C133" s="114">
        <f t="shared" si="4"/>
        <v>8007.7616629919994</v>
      </c>
      <c r="D133" s="114">
        <f t="shared" si="5"/>
        <v>23887.319619372633</v>
      </c>
      <c r="E133" s="114">
        <v>8007.7616629919994</v>
      </c>
      <c r="F133" s="114">
        <v>258.33333333333337</v>
      </c>
      <c r="G133" s="114">
        <v>950</v>
      </c>
      <c r="H133" s="114">
        <v>915.17276148479993</v>
      </c>
      <c r="I133" s="114">
        <v>228.79319037119998</v>
      </c>
      <c r="J133" s="114">
        <v>190.66099197600005</v>
      </c>
      <c r="K133" s="114">
        <v>15879.557956380635</v>
      </c>
      <c r="L133" s="114"/>
      <c r="M133" s="114">
        <v>12710.732798399999</v>
      </c>
      <c r="N133" s="114">
        <v>127107.32798399999</v>
      </c>
      <c r="O133" s="114">
        <v>18977.518781406368</v>
      </c>
      <c r="P133" s="114">
        <v>539.46199999999999</v>
      </c>
      <c r="Q133" s="114">
        <f t="shared" si="6"/>
        <v>26969.741896537969</v>
      </c>
      <c r="R133" s="114">
        <f t="shared" si="7"/>
        <v>269697.41896537971</v>
      </c>
      <c r="S133" s="114" t="s">
        <v>794</v>
      </c>
    </row>
    <row r="134" spans="1:19" ht="23.25" thickBot="1">
      <c r="A134" s="127" t="s">
        <v>809</v>
      </c>
      <c r="B134" s="124">
        <v>1</v>
      </c>
      <c r="C134" s="114">
        <f t="shared" ref="C134:C197" si="8">E134</f>
        <v>10617.07754016</v>
      </c>
      <c r="D134" s="114">
        <f t="shared" ref="D134:D197" si="9">E134+K134</f>
        <v>32519.529499656954</v>
      </c>
      <c r="E134" s="114">
        <v>10617.07754016</v>
      </c>
      <c r="F134" s="114">
        <v>258.33333333333331</v>
      </c>
      <c r="G134" s="114">
        <v>950</v>
      </c>
      <c r="H134" s="114">
        <v>1213.380290304</v>
      </c>
      <c r="I134" s="114">
        <v>303.34507257600001</v>
      </c>
      <c r="J134" s="114">
        <v>252.78756048000002</v>
      </c>
      <c r="K134" s="114">
        <v>21902.451959496953</v>
      </c>
      <c r="L134" s="114"/>
      <c r="M134" s="114">
        <v>1685.2504031999999</v>
      </c>
      <c r="N134" s="114">
        <v>16852.504031999997</v>
      </c>
      <c r="O134" s="114">
        <v>3364.6975242969584</v>
      </c>
      <c r="P134" s="114">
        <v>607.17999999999995</v>
      </c>
      <c r="Q134" s="114">
        <f t="shared" ref="Q134:Q197" si="10">E134+F134+G134+H134+I134+J134+K134+P134</f>
        <v>36104.555756350288</v>
      </c>
      <c r="R134" s="114">
        <f t="shared" ref="R134:R197" si="11">Q134*B134</f>
        <v>36104.555756350288</v>
      </c>
      <c r="S134" s="114" t="s">
        <v>790</v>
      </c>
    </row>
    <row r="135" spans="1:19" ht="23.25" thickBot="1">
      <c r="A135" s="127" t="s">
        <v>809</v>
      </c>
      <c r="B135" s="124">
        <v>1</v>
      </c>
      <c r="C135" s="114">
        <f t="shared" si="8"/>
        <v>8897.5208322000017</v>
      </c>
      <c r="D135" s="114">
        <f t="shared" si="9"/>
        <v>26742.117794750404</v>
      </c>
      <c r="E135" s="114">
        <v>8897.5208322000017</v>
      </c>
      <c r="F135" s="114">
        <v>258.33333333333331</v>
      </c>
      <c r="G135" s="114">
        <v>950</v>
      </c>
      <c r="H135" s="114">
        <v>1016.8595236800002</v>
      </c>
      <c r="I135" s="114">
        <v>254.21488092000004</v>
      </c>
      <c r="J135" s="114">
        <v>211.84573410000004</v>
      </c>
      <c r="K135" s="114">
        <v>17844.5969625504</v>
      </c>
      <c r="L135" s="114"/>
      <c r="M135" s="114">
        <v>1412.3048940000001</v>
      </c>
      <c r="N135" s="114">
        <v>14123.048940000001</v>
      </c>
      <c r="O135" s="114">
        <v>2309.2431285504008</v>
      </c>
      <c r="P135" s="114">
        <v>562.55999999999995</v>
      </c>
      <c r="Q135" s="114">
        <f t="shared" si="10"/>
        <v>29995.931266783737</v>
      </c>
      <c r="R135" s="114">
        <f t="shared" si="11"/>
        <v>29995.931266783737</v>
      </c>
      <c r="S135" s="114" t="s">
        <v>790</v>
      </c>
    </row>
    <row r="136" spans="1:19" ht="23.25" thickBot="1">
      <c r="A136" s="127" t="s">
        <v>809</v>
      </c>
      <c r="B136" s="124">
        <v>5</v>
      </c>
      <c r="C136" s="114">
        <f t="shared" si="8"/>
        <v>8330.464642500001</v>
      </c>
      <c r="D136" s="114">
        <f t="shared" si="9"/>
        <v>24918.439962104778</v>
      </c>
      <c r="E136" s="114">
        <v>8330.464642500001</v>
      </c>
      <c r="F136" s="114">
        <v>258.33333333333337</v>
      </c>
      <c r="G136" s="114">
        <v>950</v>
      </c>
      <c r="H136" s="114">
        <v>952.05310200000008</v>
      </c>
      <c r="I136" s="114">
        <v>238.01327550000002</v>
      </c>
      <c r="J136" s="114">
        <v>198.34439624999999</v>
      </c>
      <c r="K136" s="114">
        <v>16587.975319604779</v>
      </c>
      <c r="L136" s="114"/>
      <c r="M136" s="114">
        <v>6611.479875</v>
      </c>
      <c r="N136" s="114">
        <v>66114.798750000002</v>
      </c>
      <c r="O136" s="114">
        <v>10213.597973023896</v>
      </c>
      <c r="P136" s="114">
        <v>547.83799999999997</v>
      </c>
      <c r="Q136" s="114">
        <f t="shared" si="10"/>
        <v>28063.022069188115</v>
      </c>
      <c r="R136" s="114">
        <f t="shared" si="11"/>
        <v>140315.11034594057</v>
      </c>
      <c r="S136" s="114" t="s">
        <v>794</v>
      </c>
    </row>
    <row r="137" spans="1:19" ht="23.25" thickBot="1">
      <c r="A137" s="127" t="s">
        <v>809</v>
      </c>
      <c r="B137" s="124">
        <v>1</v>
      </c>
      <c r="C137" s="114">
        <f t="shared" si="8"/>
        <v>12316.941000000001</v>
      </c>
      <c r="D137" s="114">
        <f t="shared" si="9"/>
        <v>37792.559915999998</v>
      </c>
      <c r="E137" s="114">
        <v>12316.941000000001</v>
      </c>
      <c r="F137" s="114">
        <v>258.33333333333331</v>
      </c>
      <c r="G137" s="114">
        <v>0</v>
      </c>
      <c r="H137" s="114">
        <v>1407.6504000000002</v>
      </c>
      <c r="I137" s="114">
        <v>351.91260000000005</v>
      </c>
      <c r="J137" s="114">
        <v>293.26050000000004</v>
      </c>
      <c r="K137" s="114">
        <v>25475.618915999999</v>
      </c>
      <c r="L137" s="114"/>
      <c r="M137" s="114">
        <v>1955.0700000000002</v>
      </c>
      <c r="N137" s="114">
        <v>19550.7</v>
      </c>
      <c r="O137" s="114">
        <v>3969.8489159999981</v>
      </c>
      <c r="P137" s="114">
        <v>651.29</v>
      </c>
      <c r="Q137" s="114">
        <f t="shared" si="10"/>
        <v>40755.006749333334</v>
      </c>
      <c r="R137" s="114">
        <f t="shared" si="11"/>
        <v>40755.006749333334</v>
      </c>
      <c r="S137" s="114" t="s">
        <v>794</v>
      </c>
    </row>
    <row r="138" spans="1:19" ht="23.25" thickBot="1">
      <c r="A138" s="127" t="s">
        <v>809</v>
      </c>
      <c r="B138" s="124">
        <v>1</v>
      </c>
      <c r="C138" s="114">
        <f t="shared" si="8"/>
        <v>7224.2238159000008</v>
      </c>
      <c r="D138" s="114">
        <f t="shared" si="9"/>
        <v>21346.402771545898</v>
      </c>
      <c r="E138" s="114">
        <v>7224.2238159000008</v>
      </c>
      <c r="F138" s="114">
        <v>258.33333333333331</v>
      </c>
      <c r="G138" s="114">
        <v>950</v>
      </c>
      <c r="H138" s="114">
        <v>825.6255789600001</v>
      </c>
      <c r="I138" s="114">
        <v>206.40639474000002</v>
      </c>
      <c r="J138" s="114">
        <v>172.00532895000003</v>
      </c>
      <c r="K138" s="114">
        <v>14122.178955645897</v>
      </c>
      <c r="L138" s="114"/>
      <c r="M138" s="114">
        <v>1146.7021930000001</v>
      </c>
      <c r="N138" s="114">
        <v>11467.021930000001</v>
      </c>
      <c r="O138" s="114">
        <v>1508.4548326458962</v>
      </c>
      <c r="P138" s="114">
        <v>519.13</v>
      </c>
      <c r="Q138" s="114">
        <f t="shared" si="10"/>
        <v>24277.903407529233</v>
      </c>
      <c r="R138" s="114">
        <f t="shared" si="11"/>
        <v>24277.903407529233</v>
      </c>
      <c r="S138" s="114" t="s">
        <v>794</v>
      </c>
    </row>
    <row r="139" spans="1:19" ht="23.25" thickBot="1">
      <c r="A139" s="127" t="s">
        <v>809</v>
      </c>
      <c r="B139" s="124">
        <v>3</v>
      </c>
      <c r="C139" s="114">
        <f t="shared" si="8"/>
        <v>7900.108971300001</v>
      </c>
      <c r="D139" s="114">
        <f t="shared" si="9"/>
        <v>23543.334340024445</v>
      </c>
      <c r="E139" s="114">
        <v>7900.108971300001</v>
      </c>
      <c r="F139" s="114">
        <v>258.33333333333331</v>
      </c>
      <c r="G139" s="114">
        <v>950</v>
      </c>
      <c r="H139" s="114">
        <v>902.86959672</v>
      </c>
      <c r="I139" s="114">
        <v>225.71739918</v>
      </c>
      <c r="J139" s="114">
        <v>188.09783264999999</v>
      </c>
      <c r="K139" s="114">
        <v>15643.225368724443</v>
      </c>
      <c r="L139" s="114"/>
      <c r="M139" s="114">
        <v>3761.9566530000006</v>
      </c>
      <c r="N139" s="114">
        <v>37619.566530000004</v>
      </c>
      <c r="O139" s="114">
        <v>5548.1529231733257</v>
      </c>
      <c r="P139" s="114">
        <v>536.66999999999996</v>
      </c>
      <c r="Q139" s="114">
        <f t="shared" si="10"/>
        <v>26605.022501907777</v>
      </c>
      <c r="R139" s="114">
        <f t="shared" si="11"/>
        <v>79815.067505723331</v>
      </c>
      <c r="S139" s="114" t="s">
        <v>790</v>
      </c>
    </row>
    <row r="140" spans="1:19" ht="23.25" thickBot="1">
      <c r="A140" s="127" t="s">
        <v>809</v>
      </c>
      <c r="B140" s="124">
        <v>17</v>
      </c>
      <c r="C140" s="114">
        <f t="shared" si="8"/>
        <v>8207.2601523211779</v>
      </c>
      <c r="D140" s="114">
        <f t="shared" si="9"/>
        <v>24527.969176646471</v>
      </c>
      <c r="E140" s="114">
        <v>8207.2601523211779</v>
      </c>
      <c r="F140" s="114">
        <v>258.33333333333337</v>
      </c>
      <c r="G140" s="114">
        <v>950</v>
      </c>
      <c r="H140" s="114">
        <v>937.972588836706</v>
      </c>
      <c r="I140" s="114">
        <v>234.4931472091765</v>
      </c>
      <c r="J140" s="114">
        <v>195.41095600764703</v>
      </c>
      <c r="K140" s="114">
        <v>16320.709024325293</v>
      </c>
      <c r="L140" s="114"/>
      <c r="M140" s="114">
        <v>22146.575014199996</v>
      </c>
      <c r="N140" s="114">
        <v>221465.75014199995</v>
      </c>
      <c r="O140" s="114">
        <v>33839.728257330062</v>
      </c>
      <c r="P140" s="114">
        <v>544.64117647058833</v>
      </c>
      <c r="Q140" s="114">
        <f t="shared" si="10"/>
        <v>27648.820378503922</v>
      </c>
      <c r="R140" s="114">
        <f t="shared" si="11"/>
        <v>470029.94643456669</v>
      </c>
      <c r="S140" s="114" t="s">
        <v>794</v>
      </c>
    </row>
    <row r="141" spans="1:19" ht="23.25" thickBot="1">
      <c r="A141" s="127" t="s">
        <v>809</v>
      </c>
      <c r="B141" s="124">
        <v>42</v>
      </c>
      <c r="C141" s="114">
        <f t="shared" si="8"/>
        <v>9137.5803707100004</v>
      </c>
      <c r="D141" s="114">
        <f t="shared" si="9"/>
        <v>27576.319239791417</v>
      </c>
      <c r="E141" s="114">
        <v>9137.5803707100004</v>
      </c>
      <c r="F141" s="114">
        <v>258.33333333333331</v>
      </c>
      <c r="G141" s="114">
        <v>859.52380952380952</v>
      </c>
      <c r="H141" s="114">
        <v>1044.2948995097145</v>
      </c>
      <c r="I141" s="114">
        <v>261.07372487742862</v>
      </c>
      <c r="J141" s="114">
        <v>217.56143739785725</v>
      </c>
      <c r="K141" s="114">
        <v>18438.738869081415</v>
      </c>
      <c r="L141" s="114"/>
      <c r="M141" s="114">
        <v>60917.202471399993</v>
      </c>
      <c r="N141" s="114">
        <v>609172.02471399971</v>
      </c>
      <c r="O141" s="114">
        <v>104337.80531601977</v>
      </c>
      <c r="P141" s="114">
        <v>568.78380952380962</v>
      </c>
      <c r="Q141" s="114">
        <f t="shared" si="10"/>
        <v>30785.890253957368</v>
      </c>
      <c r="R141" s="114">
        <f t="shared" si="11"/>
        <v>1293007.3906662094</v>
      </c>
      <c r="S141" s="114" t="s">
        <v>794</v>
      </c>
    </row>
    <row r="142" spans="1:19" ht="23.25" thickBot="1">
      <c r="A142" s="127" t="s">
        <v>809</v>
      </c>
      <c r="B142" s="124">
        <v>3</v>
      </c>
      <c r="C142" s="114">
        <f t="shared" si="8"/>
        <v>8259.0103268399998</v>
      </c>
      <c r="D142" s="114">
        <f t="shared" si="9"/>
        <v>24690.087259305968</v>
      </c>
      <c r="E142" s="114">
        <v>8259.0103268399998</v>
      </c>
      <c r="F142" s="114">
        <v>258.33333333333331</v>
      </c>
      <c r="G142" s="114">
        <v>950</v>
      </c>
      <c r="H142" s="114">
        <v>943.88689449600008</v>
      </c>
      <c r="I142" s="114">
        <v>235.97172362400002</v>
      </c>
      <c r="J142" s="114">
        <v>196.64310302000001</v>
      </c>
      <c r="K142" s="114">
        <v>16431.07693246597</v>
      </c>
      <c r="L142" s="114"/>
      <c r="M142" s="114">
        <v>3932.8620603999998</v>
      </c>
      <c r="N142" s="114">
        <v>39328.620604000003</v>
      </c>
      <c r="O142" s="114">
        <v>6031.7481329979018</v>
      </c>
      <c r="P142" s="114">
        <v>545.94999999999993</v>
      </c>
      <c r="Q142" s="114">
        <f t="shared" si="10"/>
        <v>27820.872313779302</v>
      </c>
      <c r="R142" s="114">
        <f t="shared" si="11"/>
        <v>83462.61694133791</v>
      </c>
      <c r="S142" s="114" t="s">
        <v>794</v>
      </c>
    </row>
    <row r="143" spans="1:19" ht="23.25" thickBot="1">
      <c r="A143" s="127" t="s">
        <v>809</v>
      </c>
      <c r="B143" s="124">
        <v>1</v>
      </c>
      <c r="C143" s="114">
        <f t="shared" si="8"/>
        <v>10617.07754016</v>
      </c>
      <c r="D143" s="114">
        <f t="shared" si="9"/>
        <v>32519.529499656954</v>
      </c>
      <c r="E143" s="114">
        <v>10617.07754016</v>
      </c>
      <c r="F143" s="114">
        <v>258.33333333333331</v>
      </c>
      <c r="G143" s="114">
        <v>950</v>
      </c>
      <c r="H143" s="114">
        <v>1213.380290304</v>
      </c>
      <c r="I143" s="114">
        <v>303.34507257600001</v>
      </c>
      <c r="J143" s="114">
        <v>252.78756048000002</v>
      </c>
      <c r="K143" s="114">
        <v>21902.451959496953</v>
      </c>
      <c r="L143" s="114"/>
      <c r="M143" s="114">
        <v>1685.2504031999999</v>
      </c>
      <c r="N143" s="114">
        <v>16852.504031999997</v>
      </c>
      <c r="O143" s="114">
        <v>3364.6975242969584</v>
      </c>
      <c r="P143" s="114">
        <v>607.17999999999995</v>
      </c>
      <c r="Q143" s="114">
        <f t="shared" si="10"/>
        <v>36104.555756350288</v>
      </c>
      <c r="R143" s="114">
        <f t="shared" si="11"/>
        <v>36104.555756350288</v>
      </c>
      <c r="S143" s="114" t="s">
        <v>794</v>
      </c>
    </row>
    <row r="144" spans="1:19" ht="23.25" thickBot="1">
      <c r="A144" s="127" t="s">
        <v>809</v>
      </c>
      <c r="B144" s="124">
        <v>2</v>
      </c>
      <c r="C144" s="114">
        <f t="shared" si="8"/>
        <v>12316.941000000001</v>
      </c>
      <c r="D144" s="114">
        <f t="shared" si="9"/>
        <v>37792.559915999998</v>
      </c>
      <c r="E144" s="114">
        <v>12316.941000000001</v>
      </c>
      <c r="F144" s="114">
        <v>258.33333333333331</v>
      </c>
      <c r="G144" s="114">
        <v>0</v>
      </c>
      <c r="H144" s="114">
        <v>1407.6504000000002</v>
      </c>
      <c r="I144" s="114">
        <v>351.91260000000005</v>
      </c>
      <c r="J144" s="114">
        <v>293.26050000000004</v>
      </c>
      <c r="K144" s="114">
        <v>25475.618915999999</v>
      </c>
      <c r="L144" s="114"/>
      <c r="M144" s="114">
        <v>3910.1400000000003</v>
      </c>
      <c r="N144" s="114">
        <v>39101.4</v>
      </c>
      <c r="O144" s="114">
        <v>7939.6978319999962</v>
      </c>
      <c r="P144" s="114">
        <v>651.27</v>
      </c>
      <c r="Q144" s="114">
        <f t="shared" si="10"/>
        <v>40754.986749333329</v>
      </c>
      <c r="R144" s="114">
        <f t="shared" si="11"/>
        <v>81509.973498666659</v>
      </c>
      <c r="S144" s="114" t="s">
        <v>794</v>
      </c>
    </row>
    <row r="145" spans="1:19" ht="23.25" thickBot="1">
      <c r="A145" s="127" t="s">
        <v>809</v>
      </c>
      <c r="B145" s="124">
        <v>1</v>
      </c>
      <c r="C145" s="114">
        <f t="shared" si="8"/>
        <v>12027.224582100001</v>
      </c>
      <c r="D145" s="114">
        <f t="shared" si="9"/>
        <v>36893.850390327607</v>
      </c>
      <c r="E145" s="114">
        <v>12027.224582100001</v>
      </c>
      <c r="F145" s="114">
        <v>258.33333333333331</v>
      </c>
      <c r="G145" s="114">
        <v>0</v>
      </c>
      <c r="H145" s="114">
        <v>1374.53995224</v>
      </c>
      <c r="I145" s="114">
        <v>343.63498806000001</v>
      </c>
      <c r="J145" s="114">
        <v>286.36249005000008</v>
      </c>
      <c r="K145" s="114">
        <v>24866.625808227607</v>
      </c>
      <c r="L145" s="114"/>
      <c r="M145" s="114">
        <v>1909.0832670000004</v>
      </c>
      <c r="N145" s="114">
        <v>19090.832670000003</v>
      </c>
      <c r="O145" s="114">
        <v>3866.7098712276029</v>
      </c>
      <c r="P145" s="114">
        <v>643.77</v>
      </c>
      <c r="Q145" s="114">
        <f t="shared" si="10"/>
        <v>39800.491154010939</v>
      </c>
      <c r="R145" s="114">
        <f t="shared" si="11"/>
        <v>39800.491154010939</v>
      </c>
      <c r="S145" s="114" t="s">
        <v>794</v>
      </c>
    </row>
    <row r="146" spans="1:19" ht="23.25" thickBot="1">
      <c r="A146" s="127" t="s">
        <v>809</v>
      </c>
      <c r="B146" s="124">
        <v>4</v>
      </c>
      <c r="C146" s="114">
        <f t="shared" si="8"/>
        <v>10829.6685</v>
      </c>
      <c r="D146" s="114">
        <f t="shared" si="9"/>
        <v>33000.322622342108</v>
      </c>
      <c r="E146" s="114">
        <v>10829.6685</v>
      </c>
      <c r="F146" s="114">
        <v>258.33333333333331</v>
      </c>
      <c r="G146" s="114">
        <v>475</v>
      </c>
      <c r="H146" s="114">
        <v>1237.6764000000001</v>
      </c>
      <c r="I146" s="114">
        <v>309.41910000000001</v>
      </c>
      <c r="J146" s="114">
        <v>257.84924999999998</v>
      </c>
      <c r="K146" s="114">
        <v>22170.654122342105</v>
      </c>
      <c r="L146" s="114"/>
      <c r="M146" s="114">
        <v>6875.98</v>
      </c>
      <c r="N146" s="114">
        <v>68759.8</v>
      </c>
      <c r="O146" s="114">
        <v>13046.836489368419</v>
      </c>
      <c r="P146" s="114">
        <v>612.6875</v>
      </c>
      <c r="Q146" s="114">
        <f t="shared" si="10"/>
        <v>36151.288205675439</v>
      </c>
      <c r="R146" s="114">
        <f t="shared" si="11"/>
        <v>144605.15282270176</v>
      </c>
      <c r="S146" s="114" t="s">
        <v>794</v>
      </c>
    </row>
    <row r="147" spans="1:19" ht="23.25" thickBot="1">
      <c r="A147" s="127" t="s">
        <v>809</v>
      </c>
      <c r="B147" s="124">
        <v>10</v>
      </c>
      <c r="C147" s="114">
        <f t="shared" si="8"/>
        <v>8370.4246271100019</v>
      </c>
      <c r="D147" s="114">
        <f t="shared" si="9"/>
        <v>25042.390622433082</v>
      </c>
      <c r="E147" s="114">
        <v>8370.4246271100019</v>
      </c>
      <c r="F147" s="114">
        <v>258.33333333333337</v>
      </c>
      <c r="G147" s="114">
        <v>950</v>
      </c>
      <c r="H147" s="114">
        <v>956.61995738400003</v>
      </c>
      <c r="I147" s="114">
        <v>239.15498934600001</v>
      </c>
      <c r="J147" s="114">
        <v>199.29582445500003</v>
      </c>
      <c r="K147" s="114">
        <v>16671.96599532308</v>
      </c>
      <c r="L147" s="114"/>
      <c r="M147" s="114">
        <v>13286.388296999998</v>
      </c>
      <c r="N147" s="114">
        <v>132863.88296999998</v>
      </c>
      <c r="O147" s="114">
        <v>20569.388686230825</v>
      </c>
      <c r="P147" s="114">
        <v>548.87599999999998</v>
      </c>
      <c r="Q147" s="114">
        <f t="shared" si="10"/>
        <v>28194.670726951419</v>
      </c>
      <c r="R147" s="114">
        <f t="shared" si="11"/>
        <v>281946.70726951421</v>
      </c>
      <c r="S147" s="114" t="s">
        <v>794</v>
      </c>
    </row>
    <row r="148" spans="1:19" ht="23.25" thickBot="1">
      <c r="A148" s="127" t="s">
        <v>809</v>
      </c>
      <c r="B148" s="124">
        <v>2</v>
      </c>
      <c r="C148" s="114">
        <f t="shared" si="8"/>
        <v>7900.227071100001</v>
      </c>
      <c r="D148" s="114">
        <f t="shared" si="9"/>
        <v>23543.721143409832</v>
      </c>
      <c r="E148" s="114">
        <v>7900.227071100001</v>
      </c>
      <c r="F148" s="114">
        <v>258.33333333333331</v>
      </c>
      <c r="G148" s="114">
        <v>950</v>
      </c>
      <c r="H148" s="114">
        <v>902.88309384000002</v>
      </c>
      <c r="I148" s="114">
        <v>225.72077346</v>
      </c>
      <c r="J148" s="114">
        <v>188.10064455</v>
      </c>
      <c r="K148" s="114">
        <v>15643.494072309832</v>
      </c>
      <c r="L148" s="114"/>
      <c r="M148" s="114">
        <v>2508.0085939999999</v>
      </c>
      <c r="N148" s="114">
        <v>25080.085940000001</v>
      </c>
      <c r="O148" s="114">
        <v>3698.8936106196625</v>
      </c>
      <c r="P148" s="114">
        <v>536.66999999999996</v>
      </c>
      <c r="Q148" s="114">
        <f t="shared" si="10"/>
        <v>26605.428988593165</v>
      </c>
      <c r="R148" s="114">
        <f t="shared" si="11"/>
        <v>53210.85797718633</v>
      </c>
      <c r="S148" s="114" t="s">
        <v>794</v>
      </c>
    </row>
    <row r="149" spans="1:19" ht="23.25" thickBot="1">
      <c r="A149" s="127" t="s">
        <v>809</v>
      </c>
      <c r="B149" s="124">
        <v>12</v>
      </c>
      <c r="C149" s="114">
        <f t="shared" si="8"/>
        <v>8843.6922543550027</v>
      </c>
      <c r="D149" s="114">
        <f t="shared" si="9"/>
        <v>26582.898206382895</v>
      </c>
      <c r="E149" s="114">
        <v>8843.6922543550027</v>
      </c>
      <c r="F149" s="114">
        <v>258.33333333333331</v>
      </c>
      <c r="G149" s="114">
        <v>950</v>
      </c>
      <c r="H149" s="114">
        <v>1010.7076862120001</v>
      </c>
      <c r="I149" s="114">
        <v>252.67692155300003</v>
      </c>
      <c r="J149" s="114">
        <v>210.5641012941667</v>
      </c>
      <c r="K149" s="114">
        <v>17739.205952027893</v>
      </c>
      <c r="L149" s="114"/>
      <c r="M149" s="114">
        <v>16845.12810353333</v>
      </c>
      <c r="N149" s="114">
        <v>168451.28103533332</v>
      </c>
      <c r="O149" s="114">
        <v>27574.062285468062</v>
      </c>
      <c r="P149" s="114">
        <v>560.78666666666675</v>
      </c>
      <c r="Q149" s="114">
        <f t="shared" si="10"/>
        <v>29825.966915442063</v>
      </c>
      <c r="R149" s="114">
        <f t="shared" si="11"/>
        <v>357911.60298530478</v>
      </c>
      <c r="S149" s="114" t="s">
        <v>794</v>
      </c>
    </row>
    <row r="150" spans="1:19" ht="23.25" thickBot="1">
      <c r="A150" s="127" t="s">
        <v>809</v>
      </c>
      <c r="B150" s="124">
        <v>1</v>
      </c>
      <c r="C150" s="114">
        <f t="shared" si="8"/>
        <v>8975.8163250000016</v>
      </c>
      <c r="D150" s="114">
        <f t="shared" si="9"/>
        <v>26980.503957400004</v>
      </c>
      <c r="E150" s="114">
        <v>8975.8163250000016</v>
      </c>
      <c r="F150" s="114">
        <v>258.33333333333331</v>
      </c>
      <c r="G150" s="114">
        <v>950</v>
      </c>
      <c r="H150" s="114">
        <v>1025.8075799999999</v>
      </c>
      <c r="I150" s="114">
        <v>256.45189499999998</v>
      </c>
      <c r="J150" s="114">
        <v>213.7099125</v>
      </c>
      <c r="K150" s="114">
        <v>18004.6876324</v>
      </c>
      <c r="L150" s="114"/>
      <c r="M150" s="114">
        <v>1424.7327500000001</v>
      </c>
      <c r="N150" s="114">
        <v>14247.327499999999</v>
      </c>
      <c r="O150" s="114">
        <v>2332.6273824000004</v>
      </c>
      <c r="P150" s="114">
        <v>564.59</v>
      </c>
      <c r="Q150" s="114">
        <f t="shared" si="10"/>
        <v>30249.396678233337</v>
      </c>
      <c r="R150" s="114">
        <f t="shared" si="11"/>
        <v>30249.396678233337</v>
      </c>
      <c r="S150" s="114" t="s">
        <v>790</v>
      </c>
    </row>
    <row r="151" spans="1:19" ht="23.25" thickBot="1">
      <c r="A151" s="127" t="s">
        <v>809</v>
      </c>
      <c r="B151" s="124">
        <v>3</v>
      </c>
      <c r="C151" s="114">
        <f t="shared" si="8"/>
        <v>11183.700528000001</v>
      </c>
      <c r="D151" s="114">
        <f t="shared" si="9"/>
        <v>34277.211995967999</v>
      </c>
      <c r="E151" s="114">
        <v>11183.700528000001</v>
      </c>
      <c r="F151" s="114">
        <v>258.33333333333331</v>
      </c>
      <c r="G151" s="114">
        <v>633.33333333333337</v>
      </c>
      <c r="H151" s="114">
        <v>1278.1372032000002</v>
      </c>
      <c r="I151" s="114">
        <v>319.53430080000004</v>
      </c>
      <c r="J151" s="114">
        <v>266.27858400000002</v>
      </c>
      <c r="K151" s="114">
        <v>23093.511467968001</v>
      </c>
      <c r="L151" s="114"/>
      <c r="M151" s="114">
        <v>5325.5716800000009</v>
      </c>
      <c r="N151" s="114">
        <v>53255.716800000009</v>
      </c>
      <c r="O151" s="114">
        <v>10699.245923904</v>
      </c>
      <c r="P151" s="114">
        <v>621.88</v>
      </c>
      <c r="Q151" s="114">
        <f t="shared" si="10"/>
        <v>37654.708750634665</v>
      </c>
      <c r="R151" s="114">
        <f t="shared" si="11"/>
        <v>112964.126251904</v>
      </c>
      <c r="S151" s="114" t="s">
        <v>794</v>
      </c>
    </row>
    <row r="152" spans="1:19" ht="23.25" thickBot="1">
      <c r="A152" s="127" t="s">
        <v>809</v>
      </c>
      <c r="B152" s="124">
        <v>1</v>
      </c>
      <c r="C152" s="114">
        <f t="shared" si="8"/>
        <v>7900.227071100001</v>
      </c>
      <c r="D152" s="114">
        <f t="shared" si="9"/>
        <v>23543.721143409832</v>
      </c>
      <c r="E152" s="114">
        <v>7900.227071100001</v>
      </c>
      <c r="F152" s="114">
        <v>258.33333333333331</v>
      </c>
      <c r="G152" s="114">
        <v>950</v>
      </c>
      <c r="H152" s="114">
        <v>902.88309384000002</v>
      </c>
      <c r="I152" s="114">
        <v>225.72077346</v>
      </c>
      <c r="J152" s="114">
        <v>188.10064455</v>
      </c>
      <c r="K152" s="114">
        <v>15643.494072309832</v>
      </c>
      <c r="L152" s="114"/>
      <c r="M152" s="114">
        <v>1254.004297</v>
      </c>
      <c r="N152" s="114">
        <v>12540.04297</v>
      </c>
      <c r="O152" s="114">
        <v>1849.4468053098312</v>
      </c>
      <c r="P152" s="114">
        <v>536.66999999999996</v>
      </c>
      <c r="Q152" s="114">
        <f t="shared" si="10"/>
        <v>26605.428988593165</v>
      </c>
      <c r="R152" s="114">
        <f t="shared" si="11"/>
        <v>26605.428988593165</v>
      </c>
      <c r="S152" s="114" t="s">
        <v>794</v>
      </c>
    </row>
    <row r="153" spans="1:19" ht="23.25" thickBot="1">
      <c r="A153" s="127" t="s">
        <v>810</v>
      </c>
      <c r="B153" s="124">
        <v>1</v>
      </c>
      <c r="C153" s="114">
        <f t="shared" si="8"/>
        <v>5697.6224978400005</v>
      </c>
      <c r="D153" s="114">
        <f t="shared" si="9"/>
        <v>16467.644495581655</v>
      </c>
      <c r="E153" s="114">
        <v>5697.6224978400005</v>
      </c>
      <c r="F153" s="114">
        <v>258.33333333333331</v>
      </c>
      <c r="G153" s="114">
        <v>950</v>
      </c>
      <c r="H153" s="114">
        <v>651.15685689600002</v>
      </c>
      <c r="I153" s="114">
        <v>162.78921422400001</v>
      </c>
      <c r="J153" s="114">
        <v>135.65767852000002</v>
      </c>
      <c r="K153" s="114">
        <v>10770.021997741653</v>
      </c>
      <c r="L153" s="114"/>
      <c r="M153" s="114">
        <v>904.38452346666679</v>
      </c>
      <c r="N153" s="114">
        <v>9043.8452346666672</v>
      </c>
      <c r="O153" s="114">
        <v>821.79223960832007</v>
      </c>
      <c r="P153" s="114">
        <v>479.52</v>
      </c>
      <c r="Q153" s="114">
        <f t="shared" si="10"/>
        <v>19105.101578554986</v>
      </c>
      <c r="R153" s="114">
        <f t="shared" si="11"/>
        <v>19105.101578554986</v>
      </c>
      <c r="S153" s="114" t="s">
        <v>794</v>
      </c>
    </row>
    <row r="154" spans="1:19" ht="23.25" thickBot="1">
      <c r="A154" s="127" t="s">
        <v>810</v>
      </c>
      <c r="B154" s="124">
        <v>11</v>
      </c>
      <c r="C154" s="114">
        <f t="shared" si="8"/>
        <v>5331.2551796967273</v>
      </c>
      <c r="D154" s="114">
        <f t="shared" si="9"/>
        <v>15395.1536022284</v>
      </c>
      <c r="E154" s="114">
        <v>5331.2551796967273</v>
      </c>
      <c r="F154" s="114">
        <v>258.33333333333331</v>
      </c>
      <c r="G154" s="114">
        <v>950</v>
      </c>
      <c r="H154" s="114">
        <v>609.28630625105461</v>
      </c>
      <c r="I154" s="114">
        <v>152.32157656276365</v>
      </c>
      <c r="J154" s="114">
        <v>126.9346471356364</v>
      </c>
      <c r="K154" s="114">
        <v>10063.898422531673</v>
      </c>
      <c r="L154" s="114"/>
      <c r="M154" s="114">
        <v>9308.5407899466682</v>
      </c>
      <c r="N154" s="114">
        <v>93085.407899466663</v>
      </c>
      <c r="O154" s="114">
        <v>8308.933958435071</v>
      </c>
      <c r="P154" s="114">
        <v>474.65454545454554</v>
      </c>
      <c r="Q154" s="114">
        <f t="shared" si="10"/>
        <v>17966.684010965731</v>
      </c>
      <c r="R154" s="114">
        <f t="shared" si="11"/>
        <v>197633.52412062304</v>
      </c>
      <c r="S154" s="114" t="s">
        <v>794</v>
      </c>
    </row>
    <row r="155" spans="1:19" ht="23.25" thickBot="1">
      <c r="A155" s="127" t="s">
        <v>810</v>
      </c>
      <c r="B155" s="124">
        <v>1</v>
      </c>
      <c r="C155" s="114">
        <f t="shared" si="8"/>
        <v>5697.625500000001</v>
      </c>
      <c r="D155" s="114">
        <f t="shared" si="9"/>
        <v>16467.653284000004</v>
      </c>
      <c r="E155" s="114">
        <v>5697.625500000001</v>
      </c>
      <c r="F155" s="114">
        <v>258.33333333333331</v>
      </c>
      <c r="G155" s="114">
        <v>950</v>
      </c>
      <c r="H155" s="114">
        <v>651.15719999999999</v>
      </c>
      <c r="I155" s="114">
        <v>162.7893</v>
      </c>
      <c r="J155" s="114">
        <v>135.65774999999999</v>
      </c>
      <c r="K155" s="114">
        <v>10770.027784000002</v>
      </c>
      <c r="L155" s="114"/>
      <c r="M155" s="114">
        <v>904.38499999999999</v>
      </c>
      <c r="N155" s="114">
        <v>9043.85</v>
      </c>
      <c r="O155" s="114">
        <v>821.79278400000067</v>
      </c>
      <c r="P155" s="114">
        <v>479.52</v>
      </c>
      <c r="Q155" s="114">
        <f t="shared" si="10"/>
        <v>19105.110867333337</v>
      </c>
      <c r="R155" s="114">
        <f t="shared" si="11"/>
        <v>19105.110867333337</v>
      </c>
      <c r="S155" s="114" t="s">
        <v>794</v>
      </c>
    </row>
    <row r="156" spans="1:19" ht="23.25" thickBot="1">
      <c r="A156" s="127" t="s">
        <v>810</v>
      </c>
      <c r="B156" s="124">
        <v>25</v>
      </c>
      <c r="C156" s="114">
        <f t="shared" si="8"/>
        <v>6075.0028771286416</v>
      </c>
      <c r="D156" s="114">
        <f t="shared" si="9"/>
        <v>17572.374639548776</v>
      </c>
      <c r="E156" s="114">
        <v>6075.0028771286416</v>
      </c>
      <c r="F156" s="114">
        <v>258.33333333333331</v>
      </c>
      <c r="G156" s="114">
        <v>950</v>
      </c>
      <c r="H156" s="114">
        <v>694.28604310041567</v>
      </c>
      <c r="I156" s="114">
        <v>173.57151077510392</v>
      </c>
      <c r="J156" s="114">
        <v>144.64292564591995</v>
      </c>
      <c r="K156" s="114">
        <v>11497.371762420133</v>
      </c>
      <c r="L156" s="114"/>
      <c r="M156" s="114">
        <v>24107.154274320015</v>
      </c>
      <c r="N156" s="114">
        <v>241071.54274320015</v>
      </c>
      <c r="O156" s="114">
        <v>22255.597042983172</v>
      </c>
      <c r="P156" s="114">
        <v>489.29839999999996</v>
      </c>
      <c r="Q156" s="114">
        <f t="shared" si="10"/>
        <v>20282.506852403545</v>
      </c>
      <c r="R156" s="114">
        <f t="shared" si="11"/>
        <v>507062.6713100886</v>
      </c>
      <c r="S156" s="114" t="s">
        <v>794</v>
      </c>
    </row>
    <row r="157" spans="1:19" ht="23.25" thickBot="1">
      <c r="A157" s="127" t="s">
        <v>810</v>
      </c>
      <c r="B157" s="124">
        <v>1</v>
      </c>
      <c r="C157" s="114">
        <f t="shared" si="8"/>
        <v>5697.6224978400005</v>
      </c>
      <c r="D157" s="114">
        <f t="shared" si="9"/>
        <v>16467.644495581655</v>
      </c>
      <c r="E157" s="114">
        <v>5697.6224978400005</v>
      </c>
      <c r="F157" s="114">
        <v>258.33333333333331</v>
      </c>
      <c r="G157" s="114">
        <v>950</v>
      </c>
      <c r="H157" s="114">
        <v>651.15685689600002</v>
      </c>
      <c r="I157" s="114">
        <v>162.78921422400001</v>
      </c>
      <c r="J157" s="114">
        <v>135.65767852000002</v>
      </c>
      <c r="K157" s="114">
        <v>10770.021997741653</v>
      </c>
      <c r="L157" s="114"/>
      <c r="M157" s="114">
        <v>904.38452346666679</v>
      </c>
      <c r="N157" s="114">
        <v>9043.8452346666672</v>
      </c>
      <c r="O157" s="114">
        <v>821.79223960832007</v>
      </c>
      <c r="P157" s="114">
        <v>479.52</v>
      </c>
      <c r="Q157" s="114">
        <f t="shared" si="10"/>
        <v>19105.101578554986</v>
      </c>
      <c r="R157" s="114">
        <f t="shared" si="11"/>
        <v>19105.101578554986</v>
      </c>
      <c r="S157" s="114" t="s">
        <v>794</v>
      </c>
    </row>
    <row r="158" spans="1:19" ht="23.25" thickBot="1">
      <c r="A158" s="127" t="s">
        <v>810</v>
      </c>
      <c r="B158" s="124">
        <v>1</v>
      </c>
      <c r="C158" s="114">
        <f t="shared" si="8"/>
        <v>5025.4225061040006</v>
      </c>
      <c r="D158" s="114">
        <f t="shared" si="9"/>
        <v>14499.869713424192</v>
      </c>
      <c r="E158" s="114">
        <v>5025.4225061040006</v>
      </c>
      <c r="F158" s="114">
        <v>258.33333333333331</v>
      </c>
      <c r="G158" s="114">
        <v>950</v>
      </c>
      <c r="H158" s="114">
        <v>574.3340006976</v>
      </c>
      <c r="I158" s="114">
        <v>143.5835001744</v>
      </c>
      <c r="J158" s="114">
        <v>119.65291681200002</v>
      </c>
      <c r="K158" s="114">
        <v>9474.4472073201923</v>
      </c>
      <c r="L158" s="114"/>
      <c r="M158" s="114">
        <v>797.68611208000016</v>
      </c>
      <c r="N158" s="114">
        <v>7976.8611208000011</v>
      </c>
      <c r="O158" s="114">
        <v>699.89997444019195</v>
      </c>
      <c r="P158" s="114">
        <v>470.6</v>
      </c>
      <c r="Q158" s="114">
        <f t="shared" si="10"/>
        <v>17016.373464441524</v>
      </c>
      <c r="R158" s="114">
        <f t="shared" si="11"/>
        <v>17016.373464441524</v>
      </c>
      <c r="S158" s="114" t="s">
        <v>794</v>
      </c>
    </row>
    <row r="159" spans="1:19" ht="23.25" thickBot="1">
      <c r="A159" s="127" t="s">
        <v>810</v>
      </c>
      <c r="B159" s="124">
        <v>1</v>
      </c>
      <c r="C159" s="114">
        <f t="shared" si="8"/>
        <v>5697.6224978400005</v>
      </c>
      <c r="D159" s="114">
        <f t="shared" si="9"/>
        <v>16467.644495581655</v>
      </c>
      <c r="E159" s="114">
        <v>5697.6224978400005</v>
      </c>
      <c r="F159" s="114">
        <v>258.33333333333331</v>
      </c>
      <c r="G159" s="114">
        <v>950</v>
      </c>
      <c r="H159" s="114">
        <v>651.15685689600002</v>
      </c>
      <c r="I159" s="114">
        <v>162.78921422400001</v>
      </c>
      <c r="J159" s="114">
        <v>135.65767852000002</v>
      </c>
      <c r="K159" s="114">
        <v>10770.021997741653</v>
      </c>
      <c r="L159" s="114"/>
      <c r="M159" s="114">
        <v>904.38452346666679</v>
      </c>
      <c r="N159" s="114">
        <v>9043.8452346666672</v>
      </c>
      <c r="O159" s="114">
        <v>821.79223960832007</v>
      </c>
      <c r="P159" s="114">
        <v>479.52</v>
      </c>
      <c r="Q159" s="114">
        <f t="shared" si="10"/>
        <v>19105.101578554986</v>
      </c>
      <c r="R159" s="114">
        <f t="shared" si="11"/>
        <v>19105.101578554986</v>
      </c>
      <c r="S159" s="114" t="s">
        <v>794</v>
      </c>
    </row>
    <row r="160" spans="1:19" ht="23.25" thickBot="1">
      <c r="A160" s="127" t="s">
        <v>810</v>
      </c>
      <c r="B160" s="124">
        <v>1</v>
      </c>
      <c r="C160" s="114">
        <f t="shared" si="8"/>
        <v>6229.5450000000001</v>
      </c>
      <c r="D160" s="114">
        <f t="shared" si="9"/>
        <v>18024.775853333333</v>
      </c>
      <c r="E160" s="114">
        <v>6229.5450000000001</v>
      </c>
      <c r="F160" s="114">
        <v>258.33333333333331</v>
      </c>
      <c r="G160" s="114">
        <v>950</v>
      </c>
      <c r="H160" s="114">
        <v>711.94799999999987</v>
      </c>
      <c r="I160" s="114">
        <v>177.98699999999997</v>
      </c>
      <c r="J160" s="114">
        <v>148.32249999999999</v>
      </c>
      <c r="K160" s="114">
        <v>11795.230853333334</v>
      </c>
      <c r="L160" s="114"/>
      <c r="M160" s="114">
        <v>988.81666666666661</v>
      </c>
      <c r="N160" s="114">
        <v>9888.1666666666661</v>
      </c>
      <c r="O160" s="114">
        <v>918.24752000000069</v>
      </c>
      <c r="P160" s="114">
        <v>493.33</v>
      </c>
      <c r="Q160" s="114">
        <f t="shared" si="10"/>
        <v>20764.69668666667</v>
      </c>
      <c r="R160" s="114">
        <f t="shared" si="11"/>
        <v>20764.69668666667</v>
      </c>
      <c r="S160" s="114" t="s">
        <v>794</v>
      </c>
    </row>
    <row r="161" spans="1:19" ht="23.25" thickBot="1">
      <c r="A161" s="127" t="s">
        <v>810</v>
      </c>
      <c r="B161" s="124">
        <v>2</v>
      </c>
      <c r="C161" s="114">
        <f t="shared" si="8"/>
        <v>5026.9366580160013</v>
      </c>
      <c r="D161" s="114">
        <f t="shared" si="9"/>
        <v>14504.30218885624</v>
      </c>
      <c r="E161" s="114">
        <v>5026.9366580160013</v>
      </c>
      <c r="F161" s="114">
        <v>258.33333333333331</v>
      </c>
      <c r="G161" s="114">
        <v>950</v>
      </c>
      <c r="H161" s="114">
        <v>574.50704663040005</v>
      </c>
      <c r="I161" s="114">
        <v>143.62676165760001</v>
      </c>
      <c r="J161" s="114">
        <v>119.68896804800004</v>
      </c>
      <c r="K161" s="114">
        <v>9477.3655308402376</v>
      </c>
      <c r="L161" s="114"/>
      <c r="M161" s="114">
        <v>1595.8529073066668</v>
      </c>
      <c r="N161" s="114">
        <v>15958.529073066669</v>
      </c>
      <c r="O161" s="114">
        <v>1400.3490813071385</v>
      </c>
      <c r="P161" s="114">
        <v>470.6</v>
      </c>
      <c r="Q161" s="114">
        <f t="shared" si="10"/>
        <v>17021.058298525571</v>
      </c>
      <c r="R161" s="114">
        <f t="shared" si="11"/>
        <v>34042.116597051143</v>
      </c>
      <c r="S161" s="114" t="s">
        <v>794</v>
      </c>
    </row>
    <row r="162" spans="1:19" ht="23.25" thickBot="1">
      <c r="A162" s="127" t="s">
        <v>810</v>
      </c>
      <c r="B162" s="124">
        <v>2</v>
      </c>
      <c r="C162" s="114">
        <f t="shared" si="8"/>
        <v>5026.0551981360004</v>
      </c>
      <c r="D162" s="114">
        <f t="shared" si="9"/>
        <v>14501.721833984662</v>
      </c>
      <c r="E162" s="114">
        <v>5026.0551981360004</v>
      </c>
      <c r="F162" s="114">
        <v>258.33333333333331</v>
      </c>
      <c r="G162" s="114">
        <v>950</v>
      </c>
      <c r="H162" s="114">
        <v>574.4063083584</v>
      </c>
      <c r="I162" s="114">
        <v>143.6015770896</v>
      </c>
      <c r="J162" s="114">
        <v>119.66798090800002</v>
      </c>
      <c r="K162" s="114">
        <v>9475.6666358486618</v>
      </c>
      <c r="L162" s="114"/>
      <c r="M162" s="114">
        <v>1595.5730787733335</v>
      </c>
      <c r="N162" s="114">
        <v>15955.730787733333</v>
      </c>
      <c r="O162" s="114">
        <v>1400.0294051906562</v>
      </c>
      <c r="P162" s="114">
        <v>470.64</v>
      </c>
      <c r="Q162" s="114">
        <f t="shared" si="10"/>
        <v>17018.371033673993</v>
      </c>
      <c r="R162" s="114">
        <f t="shared" si="11"/>
        <v>34036.742067347986</v>
      </c>
      <c r="S162" s="114" t="s">
        <v>794</v>
      </c>
    </row>
    <row r="163" spans="1:19" ht="23.25" thickBot="1">
      <c r="A163" s="127" t="s">
        <v>810</v>
      </c>
      <c r="B163" s="124">
        <v>59</v>
      </c>
      <c r="C163" s="114">
        <f t="shared" si="8"/>
        <v>5512.7683503351827</v>
      </c>
      <c r="D163" s="114">
        <f t="shared" si="9"/>
        <v>15926.508919400254</v>
      </c>
      <c r="E163" s="114">
        <v>5512.7683503351827</v>
      </c>
      <c r="F163" s="114">
        <v>258.33333333333331</v>
      </c>
      <c r="G163" s="114">
        <v>950</v>
      </c>
      <c r="H163" s="114">
        <v>630.03066860973547</v>
      </c>
      <c r="I163" s="114">
        <v>157.50766715243387</v>
      </c>
      <c r="J163" s="114">
        <v>131.25638929369492</v>
      </c>
      <c r="K163" s="114">
        <v>10413.74056906507</v>
      </c>
      <c r="L163" s="114"/>
      <c r="M163" s="114">
        <v>51627.513122186698</v>
      </c>
      <c r="N163" s="114">
        <v>516275.13122186641</v>
      </c>
      <c r="O163" s="114">
        <v>46508.04923078607</v>
      </c>
      <c r="P163" s="114">
        <v>477.97033898305136</v>
      </c>
      <c r="Q163" s="114">
        <f t="shared" si="10"/>
        <v>18531.607316772501</v>
      </c>
      <c r="R163" s="114">
        <f t="shared" si="11"/>
        <v>1093364.8316895775</v>
      </c>
      <c r="S163" s="114" t="s">
        <v>794</v>
      </c>
    </row>
    <row r="164" spans="1:19" ht="23.25" thickBot="1">
      <c r="A164" s="127" t="s">
        <v>810</v>
      </c>
      <c r="B164" s="124">
        <v>159</v>
      </c>
      <c r="C164" s="114">
        <f t="shared" si="8"/>
        <v>5478.6474701438465</v>
      </c>
      <c r="D164" s="114">
        <f t="shared" si="9"/>
        <v>15832.03519241184</v>
      </c>
      <c r="E164" s="114">
        <v>5478.6474701438465</v>
      </c>
      <c r="F164" s="114">
        <v>258.33333333333331</v>
      </c>
      <c r="G164" s="114">
        <v>950</v>
      </c>
      <c r="H164" s="114">
        <v>626.13113944500992</v>
      </c>
      <c r="I164" s="114">
        <v>156.53278486125248</v>
      </c>
      <c r="J164" s="114">
        <v>130.44398738437712</v>
      </c>
      <c r="K164" s="114">
        <v>10353.387722267995</v>
      </c>
      <c r="L164" s="114"/>
      <c r="M164" s="114">
        <v>138270.62662743992</v>
      </c>
      <c r="N164" s="114">
        <v>1382706.2662744017</v>
      </c>
      <c r="O164" s="114">
        <v>125211.75493876949</v>
      </c>
      <c r="P164" s="114">
        <v>475.60397484276626</v>
      </c>
      <c r="Q164" s="114">
        <f t="shared" si="10"/>
        <v>18429.080412278578</v>
      </c>
      <c r="R164" s="114">
        <f t="shared" si="11"/>
        <v>2930223.785552294</v>
      </c>
      <c r="S164" s="114" t="s">
        <v>794</v>
      </c>
    </row>
    <row r="165" spans="1:19" ht="23.25" thickBot="1">
      <c r="A165" s="127" t="s">
        <v>810</v>
      </c>
      <c r="B165" s="124">
        <v>5</v>
      </c>
      <c r="C165" s="114">
        <f t="shared" si="8"/>
        <v>6026.2554595152005</v>
      </c>
      <c r="D165" s="114">
        <f t="shared" si="9"/>
        <v>17429.673151517956</v>
      </c>
      <c r="E165" s="114">
        <v>6026.2554595152005</v>
      </c>
      <c r="F165" s="114">
        <v>258.33333333333337</v>
      </c>
      <c r="G165" s="114">
        <v>950</v>
      </c>
      <c r="H165" s="114">
        <v>688.71490965888006</v>
      </c>
      <c r="I165" s="114">
        <v>172.17872741472002</v>
      </c>
      <c r="J165" s="114">
        <v>143.48227284560005</v>
      </c>
      <c r="K165" s="114">
        <v>11403.417692002757</v>
      </c>
      <c r="L165" s="114"/>
      <c r="M165" s="114">
        <v>4782.742428186667</v>
      </c>
      <c r="N165" s="114">
        <v>47827.424281866668</v>
      </c>
      <c r="O165" s="114">
        <v>4406.9217499604483</v>
      </c>
      <c r="P165" s="114">
        <v>488.59799999999996</v>
      </c>
      <c r="Q165" s="114">
        <f t="shared" si="10"/>
        <v>20130.980394770486</v>
      </c>
      <c r="R165" s="114">
        <f t="shared" si="11"/>
        <v>100654.90197385242</v>
      </c>
      <c r="S165" s="114" t="s">
        <v>794</v>
      </c>
    </row>
    <row r="166" spans="1:19" ht="23.25" thickBot="1">
      <c r="A166" s="127" t="s">
        <v>810</v>
      </c>
      <c r="B166" s="124">
        <v>1</v>
      </c>
      <c r="C166" s="114">
        <f t="shared" si="8"/>
        <v>5026.0543962720012</v>
      </c>
      <c r="D166" s="114">
        <f t="shared" si="9"/>
        <v>14501.719486635993</v>
      </c>
      <c r="E166" s="114">
        <v>5026.0543962720012</v>
      </c>
      <c r="F166" s="114">
        <v>258.33333333333331</v>
      </c>
      <c r="G166" s="114">
        <v>950</v>
      </c>
      <c r="H166" s="114">
        <v>574.40621671680003</v>
      </c>
      <c r="I166" s="114">
        <v>143.60155417920001</v>
      </c>
      <c r="J166" s="114">
        <v>119.66796181600004</v>
      </c>
      <c r="K166" s="114">
        <v>9475.6650903639911</v>
      </c>
      <c r="L166" s="114"/>
      <c r="M166" s="114">
        <v>797.78641210666683</v>
      </c>
      <c r="N166" s="114">
        <v>7977.8641210666674</v>
      </c>
      <c r="O166" s="114">
        <v>700.01455719065541</v>
      </c>
      <c r="P166" s="114">
        <v>470.6</v>
      </c>
      <c r="Q166" s="114">
        <f t="shared" si="10"/>
        <v>17018.328552681323</v>
      </c>
      <c r="R166" s="114">
        <f t="shared" si="11"/>
        <v>17018.328552681323</v>
      </c>
      <c r="S166" s="114" t="s">
        <v>794</v>
      </c>
    </row>
    <row r="167" spans="1:19" ht="23.25" thickBot="1">
      <c r="A167" s="127" t="s">
        <v>810</v>
      </c>
      <c r="B167" s="124">
        <v>12</v>
      </c>
      <c r="C167" s="114">
        <f t="shared" si="8"/>
        <v>5394.1336214360008</v>
      </c>
      <c r="D167" s="114">
        <f t="shared" si="9"/>
        <v>15579.22175682084</v>
      </c>
      <c r="E167" s="114">
        <v>5394.1336214360008</v>
      </c>
      <c r="F167" s="114">
        <v>258.33333333333331</v>
      </c>
      <c r="G167" s="114">
        <v>950</v>
      </c>
      <c r="H167" s="114">
        <v>616.47241387840006</v>
      </c>
      <c r="I167" s="114">
        <v>154.11810346960002</v>
      </c>
      <c r="J167" s="114">
        <v>128.43175289133333</v>
      </c>
      <c r="K167" s="114">
        <v>10185.088135384838</v>
      </c>
      <c r="L167" s="114"/>
      <c r="M167" s="114">
        <v>10274.54023130667</v>
      </c>
      <c r="N167" s="114">
        <v>102745.40231306666</v>
      </c>
      <c r="O167" s="114">
        <v>9201.1150802447373</v>
      </c>
      <c r="P167" s="114">
        <v>475.45583333333343</v>
      </c>
      <c r="Q167" s="114">
        <f t="shared" si="10"/>
        <v>18162.033193726838</v>
      </c>
      <c r="R167" s="114">
        <f t="shared" si="11"/>
        <v>217944.39832472207</v>
      </c>
      <c r="S167" s="114" t="s">
        <v>794</v>
      </c>
    </row>
    <row r="168" spans="1:19" ht="23.25" thickBot="1">
      <c r="A168" s="127" t="s">
        <v>810</v>
      </c>
      <c r="B168" s="124">
        <v>22</v>
      </c>
      <c r="C168" s="114">
        <f t="shared" si="8"/>
        <v>5366.4452842330911</v>
      </c>
      <c r="D168" s="114">
        <f t="shared" si="9"/>
        <v>15498.167885387356</v>
      </c>
      <c r="E168" s="114">
        <v>5366.4452842330911</v>
      </c>
      <c r="F168" s="114">
        <v>258.33333333333331</v>
      </c>
      <c r="G168" s="114">
        <v>950</v>
      </c>
      <c r="H168" s="114">
        <v>613.30803248378186</v>
      </c>
      <c r="I168" s="114">
        <v>153.32700812094546</v>
      </c>
      <c r="J168" s="114">
        <v>127.7725067674546</v>
      </c>
      <c r="K168" s="114">
        <v>10131.722601154264</v>
      </c>
      <c r="L168" s="114"/>
      <c r="M168" s="114">
        <v>18739.967659226666</v>
      </c>
      <c r="N168" s="114">
        <v>187399.67659226662</v>
      </c>
      <c r="O168" s="114">
        <v>16758.25297390054</v>
      </c>
      <c r="P168" s="114">
        <v>476.35772727272746</v>
      </c>
      <c r="Q168" s="114">
        <f t="shared" si="10"/>
        <v>18077.266493365598</v>
      </c>
      <c r="R168" s="114">
        <f t="shared" si="11"/>
        <v>397699.86285404314</v>
      </c>
      <c r="S168" s="114" t="s">
        <v>794</v>
      </c>
    </row>
    <row r="169" spans="1:19" ht="23.25" thickBot="1">
      <c r="A169" s="127" t="s">
        <v>810</v>
      </c>
      <c r="B169" s="124">
        <v>1</v>
      </c>
      <c r="C169" s="114">
        <f t="shared" si="8"/>
        <v>6229.554794736001</v>
      </c>
      <c r="D169" s="114">
        <f t="shared" si="9"/>
        <v>18024.804526101463</v>
      </c>
      <c r="E169" s="114">
        <v>6229.554794736001</v>
      </c>
      <c r="F169" s="114">
        <v>258.33333333333331</v>
      </c>
      <c r="G169" s="114">
        <v>950</v>
      </c>
      <c r="H169" s="114">
        <v>711.94911939840006</v>
      </c>
      <c r="I169" s="114">
        <v>177.98727984960001</v>
      </c>
      <c r="J169" s="114">
        <v>148.32273320800002</v>
      </c>
      <c r="K169" s="114">
        <v>11795.249731365464</v>
      </c>
      <c r="L169" s="114"/>
      <c r="M169" s="114">
        <v>988.81822138666678</v>
      </c>
      <c r="N169" s="114">
        <v>9888.1822138666685</v>
      </c>
      <c r="O169" s="114">
        <v>918.24929611212804</v>
      </c>
      <c r="P169" s="114">
        <v>493.33</v>
      </c>
      <c r="Q169" s="114">
        <f t="shared" si="10"/>
        <v>20764.726991890799</v>
      </c>
      <c r="R169" s="114">
        <f t="shared" si="11"/>
        <v>20764.726991890799</v>
      </c>
      <c r="S169" s="114" t="s">
        <v>794</v>
      </c>
    </row>
    <row r="170" spans="1:19" ht="23.25" thickBot="1">
      <c r="A170" s="127" t="s">
        <v>810</v>
      </c>
      <c r="B170" s="124">
        <v>1</v>
      </c>
      <c r="C170" s="114">
        <f t="shared" si="8"/>
        <v>5026.0543962720012</v>
      </c>
      <c r="D170" s="114">
        <f t="shared" si="9"/>
        <v>14501.719486635993</v>
      </c>
      <c r="E170" s="114">
        <v>5026.0543962720012</v>
      </c>
      <c r="F170" s="114">
        <v>258.33333333333331</v>
      </c>
      <c r="G170" s="114">
        <v>950</v>
      </c>
      <c r="H170" s="114">
        <v>574.40621671680003</v>
      </c>
      <c r="I170" s="114">
        <v>143.60155417920001</v>
      </c>
      <c r="J170" s="114">
        <v>119.66796181600004</v>
      </c>
      <c r="K170" s="114">
        <v>9475.6650903639911</v>
      </c>
      <c r="L170" s="114"/>
      <c r="M170" s="114">
        <v>797.78641210666683</v>
      </c>
      <c r="N170" s="114">
        <v>7977.8641210666674</v>
      </c>
      <c r="O170" s="114">
        <v>700.01455719065541</v>
      </c>
      <c r="P170" s="114">
        <v>470.6</v>
      </c>
      <c r="Q170" s="114">
        <f t="shared" si="10"/>
        <v>17018.328552681323</v>
      </c>
      <c r="R170" s="114">
        <f t="shared" si="11"/>
        <v>17018.328552681323</v>
      </c>
      <c r="S170" s="114" t="s">
        <v>794</v>
      </c>
    </row>
    <row r="171" spans="1:19" ht="23.25" thickBot="1">
      <c r="A171" s="127" t="s">
        <v>811</v>
      </c>
      <c r="B171" s="124">
        <v>4</v>
      </c>
      <c r="C171" s="114">
        <f t="shared" si="8"/>
        <v>6210.6159733800014</v>
      </c>
      <c r="D171" s="114">
        <f t="shared" si="9"/>
        <v>17969.363681819577</v>
      </c>
      <c r="E171" s="114">
        <v>6210.6159733800014</v>
      </c>
      <c r="F171" s="114">
        <v>258.33333333333331</v>
      </c>
      <c r="G171" s="114">
        <v>950</v>
      </c>
      <c r="H171" s="114">
        <v>709.78468267200014</v>
      </c>
      <c r="I171" s="114">
        <v>177.44617066800004</v>
      </c>
      <c r="J171" s="114">
        <v>147.87180889000004</v>
      </c>
      <c r="K171" s="114">
        <v>11758.747708439576</v>
      </c>
      <c r="L171" s="114"/>
      <c r="M171" s="114">
        <v>3943.2482370666676</v>
      </c>
      <c r="N171" s="114">
        <v>39432.482370666672</v>
      </c>
      <c r="O171" s="114">
        <v>3659.2602260249614</v>
      </c>
      <c r="P171" s="114">
        <v>492.84</v>
      </c>
      <c r="Q171" s="114">
        <f t="shared" si="10"/>
        <v>20705.639677382911</v>
      </c>
      <c r="R171" s="114">
        <f t="shared" si="11"/>
        <v>82822.558709531644</v>
      </c>
      <c r="S171" s="114" t="s">
        <v>794</v>
      </c>
    </row>
    <row r="172" spans="1:19" ht="23.25" thickBot="1">
      <c r="A172" s="127" t="s">
        <v>811</v>
      </c>
      <c r="B172" s="124">
        <v>1</v>
      </c>
      <c r="C172" s="114">
        <f t="shared" si="8"/>
        <v>7224.2238159000008</v>
      </c>
      <c r="D172" s="114">
        <f t="shared" si="9"/>
        <v>21346.402771545898</v>
      </c>
      <c r="E172" s="114">
        <v>7224.2238159000008</v>
      </c>
      <c r="F172" s="114">
        <v>258.33333333333331</v>
      </c>
      <c r="G172" s="114">
        <v>950</v>
      </c>
      <c r="H172" s="114">
        <v>825.6255789600001</v>
      </c>
      <c r="I172" s="114">
        <v>206.40639474000002</v>
      </c>
      <c r="J172" s="114">
        <v>172.00532895000003</v>
      </c>
      <c r="K172" s="114">
        <v>14122.178955645897</v>
      </c>
      <c r="L172" s="114"/>
      <c r="M172" s="114">
        <v>1146.7021930000001</v>
      </c>
      <c r="N172" s="114">
        <v>11467.021930000001</v>
      </c>
      <c r="O172" s="114">
        <v>1508.4548326458962</v>
      </c>
      <c r="P172" s="114">
        <v>519.13</v>
      </c>
      <c r="Q172" s="114">
        <f t="shared" si="10"/>
        <v>24277.903407529233</v>
      </c>
      <c r="R172" s="114">
        <f t="shared" si="11"/>
        <v>24277.903407529233</v>
      </c>
      <c r="S172" s="114" t="s">
        <v>794</v>
      </c>
    </row>
    <row r="173" spans="1:19" ht="23.25" thickBot="1">
      <c r="A173" s="127" t="s">
        <v>811</v>
      </c>
      <c r="B173" s="124">
        <v>2</v>
      </c>
      <c r="C173" s="114">
        <f t="shared" si="8"/>
        <v>7477.1581575600012</v>
      </c>
      <c r="D173" s="114">
        <f t="shared" si="9"/>
        <v>22166.447478981827</v>
      </c>
      <c r="E173" s="114">
        <v>7477.1581575600012</v>
      </c>
      <c r="F173" s="114">
        <v>258.33333333333331</v>
      </c>
      <c r="G173" s="114">
        <v>950</v>
      </c>
      <c r="H173" s="114">
        <v>854.53236086400011</v>
      </c>
      <c r="I173" s="114">
        <v>213.63309021600003</v>
      </c>
      <c r="J173" s="114">
        <v>178.02757518000001</v>
      </c>
      <c r="K173" s="114">
        <v>14689.289321421827</v>
      </c>
      <c r="L173" s="114"/>
      <c r="M173" s="114">
        <v>2373.7010024000001</v>
      </c>
      <c r="N173" s="114">
        <v>23737.010024000003</v>
      </c>
      <c r="O173" s="114">
        <v>3267.867616443652</v>
      </c>
      <c r="P173" s="114">
        <v>525.69499999999994</v>
      </c>
      <c r="Q173" s="114">
        <f t="shared" si="10"/>
        <v>25146.668838575162</v>
      </c>
      <c r="R173" s="114">
        <f t="shared" si="11"/>
        <v>50293.337677150324</v>
      </c>
      <c r="S173" s="114" t="s">
        <v>794</v>
      </c>
    </row>
    <row r="174" spans="1:19" ht="23.25" thickBot="1">
      <c r="A174" s="127" t="s">
        <v>811</v>
      </c>
      <c r="B174" s="124">
        <v>7</v>
      </c>
      <c r="C174" s="114">
        <f t="shared" si="8"/>
        <v>7204.937003160002</v>
      </c>
      <c r="D174" s="114">
        <f t="shared" si="9"/>
        <v>21276.883548657315</v>
      </c>
      <c r="E174" s="114">
        <v>7204.937003160002</v>
      </c>
      <c r="F174" s="114">
        <v>258.33333333333331</v>
      </c>
      <c r="G174" s="114">
        <v>950</v>
      </c>
      <c r="H174" s="114">
        <v>823.42137178971427</v>
      </c>
      <c r="I174" s="114">
        <v>205.85534294742857</v>
      </c>
      <c r="J174" s="114">
        <v>171.54611912285714</v>
      </c>
      <c r="K174" s="114">
        <v>14071.946545497314</v>
      </c>
      <c r="L174" s="114"/>
      <c r="M174" s="114">
        <v>8005.4855590666666</v>
      </c>
      <c r="N174" s="114">
        <v>80054.855590666673</v>
      </c>
      <c r="O174" s="114">
        <v>10443.284668747854</v>
      </c>
      <c r="P174" s="114">
        <v>518.63142857142861</v>
      </c>
      <c r="Q174" s="114">
        <f t="shared" si="10"/>
        <v>24204.671144422078</v>
      </c>
      <c r="R174" s="114">
        <f t="shared" si="11"/>
        <v>169432.69801095454</v>
      </c>
      <c r="S174" s="114" t="s">
        <v>794</v>
      </c>
    </row>
    <row r="175" spans="1:19" ht="23.25" thickBot="1">
      <c r="A175" s="127" t="s">
        <v>811</v>
      </c>
      <c r="B175" s="124">
        <v>1</v>
      </c>
      <c r="C175" s="114">
        <f t="shared" si="8"/>
        <v>6229.5555000000004</v>
      </c>
      <c r="D175" s="114">
        <f t="shared" si="9"/>
        <v>18024.806590666667</v>
      </c>
      <c r="E175" s="114">
        <v>6229.5555000000004</v>
      </c>
      <c r="F175" s="114">
        <v>258.33333333333331</v>
      </c>
      <c r="G175" s="114">
        <v>950</v>
      </c>
      <c r="H175" s="114">
        <v>711.94920000000002</v>
      </c>
      <c r="I175" s="114">
        <v>177.9873</v>
      </c>
      <c r="J175" s="114">
        <v>148.32275000000001</v>
      </c>
      <c r="K175" s="114">
        <v>11795.251090666665</v>
      </c>
      <c r="L175" s="114"/>
      <c r="M175" s="114">
        <v>988.81833333333338</v>
      </c>
      <c r="N175" s="114">
        <v>9888.1833333333325</v>
      </c>
      <c r="O175" s="114">
        <v>918.24942399999986</v>
      </c>
      <c r="P175" s="114">
        <v>493.31</v>
      </c>
      <c r="Q175" s="114">
        <f t="shared" si="10"/>
        <v>20764.709174</v>
      </c>
      <c r="R175" s="114">
        <f t="shared" si="11"/>
        <v>20764.709174</v>
      </c>
      <c r="S175" s="114" t="s">
        <v>794</v>
      </c>
    </row>
    <row r="176" spans="1:19" ht="23.25" thickBot="1">
      <c r="A176" s="127" t="s">
        <v>811</v>
      </c>
      <c r="B176" s="124">
        <v>2</v>
      </c>
      <c r="C176" s="114">
        <f t="shared" si="8"/>
        <v>7730.0915246100003</v>
      </c>
      <c r="D176" s="114">
        <f t="shared" si="9"/>
        <v>22986.488994350984</v>
      </c>
      <c r="E176" s="114">
        <v>7730.0915246100003</v>
      </c>
      <c r="F176" s="114">
        <v>258.33333333333331</v>
      </c>
      <c r="G176" s="114">
        <v>950</v>
      </c>
      <c r="H176" s="114">
        <v>883.43903138399992</v>
      </c>
      <c r="I176" s="114">
        <v>220.85975784599998</v>
      </c>
      <c r="J176" s="114">
        <v>184.049798205</v>
      </c>
      <c r="K176" s="114">
        <v>15256.397469740983</v>
      </c>
      <c r="L176" s="114"/>
      <c r="M176" s="114">
        <v>2453.9973093999997</v>
      </c>
      <c r="N176" s="114">
        <v>24539.973094000001</v>
      </c>
      <c r="O176" s="114">
        <v>3518.8245360819647</v>
      </c>
      <c r="P176" s="114">
        <v>532.26</v>
      </c>
      <c r="Q176" s="114">
        <f t="shared" si="10"/>
        <v>26015.430915119312</v>
      </c>
      <c r="R176" s="114">
        <f t="shared" si="11"/>
        <v>52030.861830238624</v>
      </c>
      <c r="S176" s="114" t="s">
        <v>794</v>
      </c>
    </row>
    <row r="177" spans="1:19" ht="23.25" thickBot="1">
      <c r="A177" s="127" t="s">
        <v>811</v>
      </c>
      <c r="B177" s="124">
        <v>3</v>
      </c>
      <c r="C177" s="114">
        <f t="shared" si="8"/>
        <v>7306.5619639600009</v>
      </c>
      <c r="D177" s="114">
        <f t="shared" si="9"/>
        <v>21630.172050002409</v>
      </c>
      <c r="E177" s="114">
        <v>7306.5619639600009</v>
      </c>
      <c r="F177" s="114">
        <v>258.33333333333331</v>
      </c>
      <c r="G177" s="114">
        <v>950</v>
      </c>
      <c r="H177" s="114">
        <v>835.035653024</v>
      </c>
      <c r="I177" s="114">
        <v>208.758913256</v>
      </c>
      <c r="J177" s="114">
        <v>173.96576104666667</v>
      </c>
      <c r="K177" s="114">
        <v>14323.610086042409</v>
      </c>
      <c r="L177" s="114"/>
      <c r="M177" s="114">
        <v>3479.3152209333339</v>
      </c>
      <c r="N177" s="114">
        <v>34793.152209333341</v>
      </c>
      <c r="O177" s="114">
        <v>4698.3628278605493</v>
      </c>
      <c r="P177" s="114">
        <v>521.27</v>
      </c>
      <c r="Q177" s="114">
        <f t="shared" si="10"/>
        <v>24577.535710662411</v>
      </c>
      <c r="R177" s="114">
        <f t="shared" si="11"/>
        <v>73732.607131987228</v>
      </c>
      <c r="S177" s="114" t="s">
        <v>794</v>
      </c>
    </row>
    <row r="178" spans="1:19" ht="23.25" thickBot="1">
      <c r="A178" s="127" t="s">
        <v>811</v>
      </c>
      <c r="B178" s="124">
        <v>1</v>
      </c>
      <c r="C178" s="114">
        <f t="shared" si="8"/>
        <v>7224.2238159000008</v>
      </c>
      <c r="D178" s="114">
        <f t="shared" si="9"/>
        <v>21346.402771545898</v>
      </c>
      <c r="E178" s="114">
        <v>7224.2238159000008</v>
      </c>
      <c r="F178" s="114">
        <v>258.33333333333331</v>
      </c>
      <c r="G178" s="114">
        <v>950</v>
      </c>
      <c r="H178" s="114">
        <v>825.6255789600001</v>
      </c>
      <c r="I178" s="114">
        <v>206.40639474000002</v>
      </c>
      <c r="J178" s="114">
        <v>172.00532895000003</v>
      </c>
      <c r="K178" s="114">
        <v>14122.178955645897</v>
      </c>
      <c r="L178" s="114"/>
      <c r="M178" s="114">
        <v>1146.7021930000001</v>
      </c>
      <c r="N178" s="114">
        <v>11467.021930000001</v>
      </c>
      <c r="O178" s="114">
        <v>1508.4548326458962</v>
      </c>
      <c r="P178" s="114">
        <v>519.13</v>
      </c>
      <c r="Q178" s="114">
        <f t="shared" si="10"/>
        <v>24277.903407529233</v>
      </c>
      <c r="R178" s="114">
        <f t="shared" si="11"/>
        <v>24277.903407529233</v>
      </c>
      <c r="S178" s="114" t="s">
        <v>794</v>
      </c>
    </row>
    <row r="179" spans="1:19" ht="23.25" thickBot="1">
      <c r="A179" s="127" t="s">
        <v>811</v>
      </c>
      <c r="B179" s="124">
        <v>1</v>
      </c>
      <c r="C179" s="114">
        <f t="shared" si="8"/>
        <v>9521.9250000000011</v>
      </c>
      <c r="D179" s="114">
        <f t="shared" si="9"/>
        <v>28801.577189517549</v>
      </c>
      <c r="E179" s="114">
        <v>9521.9250000000011</v>
      </c>
      <c r="F179" s="114">
        <v>258.33333333333331</v>
      </c>
      <c r="G179" s="114">
        <v>950</v>
      </c>
      <c r="H179" s="114">
        <v>1088.22</v>
      </c>
      <c r="I179" s="114">
        <v>272.05500000000001</v>
      </c>
      <c r="J179" s="114">
        <v>226.71250000000001</v>
      </c>
      <c r="K179" s="114">
        <v>19279.652189517547</v>
      </c>
      <c r="L179" s="114"/>
      <c r="M179" s="114">
        <v>1511.4166666666667</v>
      </c>
      <c r="N179" s="114">
        <v>15114.166666666668</v>
      </c>
      <c r="O179" s="114">
        <v>2654.0688561842094</v>
      </c>
      <c r="P179" s="114">
        <v>532.27</v>
      </c>
      <c r="Q179" s="114">
        <f t="shared" si="10"/>
        <v>32129.168022850881</v>
      </c>
      <c r="R179" s="114">
        <f t="shared" si="11"/>
        <v>32129.168022850881</v>
      </c>
      <c r="S179" s="114" t="s">
        <v>794</v>
      </c>
    </row>
    <row r="180" spans="1:19" ht="23.25" thickBot="1">
      <c r="A180" s="127" t="s">
        <v>811</v>
      </c>
      <c r="B180" s="124">
        <v>38</v>
      </c>
      <c r="C180" s="114">
        <f t="shared" si="8"/>
        <v>6300.8978499246323</v>
      </c>
      <c r="D180" s="114">
        <f t="shared" si="9"/>
        <v>18309.302993904708</v>
      </c>
      <c r="E180" s="114">
        <v>6300.8978499246323</v>
      </c>
      <c r="F180" s="114">
        <v>258.33333333333331</v>
      </c>
      <c r="G180" s="114">
        <v>950</v>
      </c>
      <c r="H180" s="114">
        <v>720.10261141995807</v>
      </c>
      <c r="I180" s="114">
        <v>180.02565285498952</v>
      </c>
      <c r="J180" s="114">
        <v>150.02137737915797</v>
      </c>
      <c r="K180" s="114">
        <v>12008.405143980075</v>
      </c>
      <c r="L180" s="114"/>
      <c r="M180" s="114">
        <v>38005.415602720001</v>
      </c>
      <c r="N180" s="114">
        <v>380054.15602719993</v>
      </c>
      <c r="O180" s="114">
        <v>38259.823841322912</v>
      </c>
      <c r="P180" s="114">
        <v>493.92921052631556</v>
      </c>
      <c r="Q180" s="114">
        <f t="shared" si="10"/>
        <v>21061.715179418461</v>
      </c>
      <c r="R180" s="114">
        <f t="shared" si="11"/>
        <v>800345.17681790155</v>
      </c>
      <c r="S180" s="114" t="s">
        <v>794</v>
      </c>
    </row>
    <row r="181" spans="1:19" ht="23.25" thickBot="1">
      <c r="A181" s="127" t="s">
        <v>811</v>
      </c>
      <c r="B181" s="124">
        <v>91</v>
      </c>
      <c r="C181" s="114">
        <f t="shared" si="8"/>
        <v>6759.1905425529312</v>
      </c>
      <c r="D181" s="114">
        <f t="shared" si="9"/>
        <v>19771.487428316443</v>
      </c>
      <c r="E181" s="114">
        <v>6759.1905425529312</v>
      </c>
      <c r="F181" s="114">
        <v>258.33333333333331</v>
      </c>
      <c r="G181" s="114">
        <v>950</v>
      </c>
      <c r="H181" s="114">
        <v>772.47891914890522</v>
      </c>
      <c r="I181" s="114">
        <v>193.11972978722631</v>
      </c>
      <c r="J181" s="114">
        <v>160.93310815602212</v>
      </c>
      <c r="K181" s="114">
        <v>13012.296885763511</v>
      </c>
      <c r="L181" s="114"/>
      <c r="M181" s="114">
        <v>97632.752281320048</v>
      </c>
      <c r="N181" s="114">
        <v>976327.52281320048</v>
      </c>
      <c r="O181" s="114">
        <v>110158.7415099589</v>
      </c>
      <c r="P181" s="114">
        <v>507.06032967033013</v>
      </c>
      <c r="Q181" s="114">
        <f t="shared" si="10"/>
        <v>22613.412848412259</v>
      </c>
      <c r="R181" s="114">
        <f t="shared" si="11"/>
        <v>2057820.5692055156</v>
      </c>
      <c r="S181" s="114" t="s">
        <v>794</v>
      </c>
    </row>
    <row r="182" spans="1:19" ht="23.25" thickBot="1">
      <c r="A182" s="127" t="s">
        <v>811</v>
      </c>
      <c r="B182" s="124">
        <v>3</v>
      </c>
      <c r="C182" s="114">
        <f t="shared" si="8"/>
        <v>7736.5432326000009</v>
      </c>
      <c r="D182" s="114">
        <f t="shared" si="9"/>
        <v>23006.604304267938</v>
      </c>
      <c r="E182" s="114">
        <v>7736.5432326000009</v>
      </c>
      <c r="F182" s="114">
        <v>258.33333333333331</v>
      </c>
      <c r="G182" s="114">
        <v>950</v>
      </c>
      <c r="H182" s="114">
        <v>884.17636944000014</v>
      </c>
      <c r="I182" s="114">
        <v>221.04409236000004</v>
      </c>
      <c r="J182" s="114">
        <v>184.20341030000006</v>
      </c>
      <c r="K182" s="114">
        <v>15270.061071667935</v>
      </c>
      <c r="L182" s="114"/>
      <c r="M182" s="114">
        <v>3684.0682059999999</v>
      </c>
      <c r="N182" s="114">
        <v>36840.682060000006</v>
      </c>
      <c r="O182" s="114">
        <v>5285.4329490037944</v>
      </c>
      <c r="P182" s="114">
        <v>532.42666666666662</v>
      </c>
      <c r="Q182" s="114">
        <f t="shared" si="10"/>
        <v>26036.788176367932</v>
      </c>
      <c r="R182" s="114">
        <f t="shared" si="11"/>
        <v>78110.364529103797</v>
      </c>
      <c r="S182" s="114" t="s">
        <v>794</v>
      </c>
    </row>
    <row r="183" spans="1:19" ht="23.25" thickBot="1">
      <c r="A183" s="127" t="s">
        <v>811</v>
      </c>
      <c r="B183" s="124">
        <v>8</v>
      </c>
      <c r="C183" s="114">
        <f t="shared" si="8"/>
        <v>6358.2193332315001</v>
      </c>
      <c r="D183" s="114">
        <f t="shared" si="9"/>
        <v>18556.955116778572</v>
      </c>
      <c r="E183" s="114">
        <v>6358.2193332315001</v>
      </c>
      <c r="F183" s="114">
        <v>258.33333333333331</v>
      </c>
      <c r="G183" s="114">
        <v>950</v>
      </c>
      <c r="H183" s="114">
        <v>726.65363808359996</v>
      </c>
      <c r="I183" s="114">
        <v>181.66340952089999</v>
      </c>
      <c r="J183" s="114">
        <v>151.38617460075002</v>
      </c>
      <c r="K183" s="114">
        <v>12198.735783547072</v>
      </c>
      <c r="L183" s="114"/>
      <c r="M183" s="114">
        <v>8073.9293120400007</v>
      </c>
      <c r="N183" s="114">
        <v>80739.29312040002</v>
      </c>
      <c r="O183" s="114">
        <v>8776.6638359365625</v>
      </c>
      <c r="P183" s="114">
        <v>496.65875</v>
      </c>
      <c r="Q183" s="114">
        <f t="shared" si="10"/>
        <v>21321.650422317154</v>
      </c>
      <c r="R183" s="114">
        <f t="shared" si="11"/>
        <v>170573.20337853723</v>
      </c>
      <c r="S183" s="114" t="s">
        <v>794</v>
      </c>
    </row>
    <row r="184" spans="1:19" ht="23.25" thickBot="1">
      <c r="A184" s="127" t="s">
        <v>811</v>
      </c>
      <c r="B184" s="124">
        <v>5</v>
      </c>
      <c r="C184" s="114">
        <f t="shared" si="8"/>
        <v>7756.5327000000007</v>
      </c>
      <c r="D184" s="114">
        <f t="shared" si="9"/>
        <v>23106.729538933338</v>
      </c>
      <c r="E184" s="114">
        <v>7756.5327000000007</v>
      </c>
      <c r="F184" s="114">
        <v>258.33333333333337</v>
      </c>
      <c r="G184" s="114">
        <v>950</v>
      </c>
      <c r="H184" s="114">
        <v>886.46087999999997</v>
      </c>
      <c r="I184" s="114">
        <v>221.61521999999999</v>
      </c>
      <c r="J184" s="114">
        <v>184.67935</v>
      </c>
      <c r="K184" s="114">
        <v>15350.196838933336</v>
      </c>
      <c r="L184" s="114"/>
      <c r="M184" s="114">
        <v>6155.9783333333344</v>
      </c>
      <c r="N184" s="114">
        <v>61559.78333333334</v>
      </c>
      <c r="O184" s="114">
        <v>9035.2225280000039</v>
      </c>
      <c r="P184" s="114">
        <v>525.54999999999995</v>
      </c>
      <c r="Q184" s="114">
        <f t="shared" si="10"/>
        <v>26133.36832226667</v>
      </c>
      <c r="R184" s="114">
        <f t="shared" si="11"/>
        <v>130666.84161133335</v>
      </c>
      <c r="S184" s="114" t="s">
        <v>794</v>
      </c>
    </row>
    <row r="185" spans="1:19" ht="23.25" thickBot="1">
      <c r="A185" s="127" t="s">
        <v>811</v>
      </c>
      <c r="B185" s="124">
        <v>3</v>
      </c>
      <c r="C185" s="114">
        <f t="shared" si="8"/>
        <v>7885.0058796600015</v>
      </c>
      <c r="D185" s="114">
        <f t="shared" si="9"/>
        <v>23489.596482417488</v>
      </c>
      <c r="E185" s="114">
        <v>7885.0058796600015</v>
      </c>
      <c r="F185" s="114">
        <v>258.33333333333331</v>
      </c>
      <c r="G185" s="114">
        <v>950</v>
      </c>
      <c r="H185" s="114">
        <v>901.14352910400009</v>
      </c>
      <c r="I185" s="114">
        <v>225.28588227600002</v>
      </c>
      <c r="J185" s="114">
        <v>187.73823523000007</v>
      </c>
      <c r="K185" s="114">
        <v>15604.590602757486</v>
      </c>
      <c r="L185" s="114"/>
      <c r="M185" s="114">
        <v>3754.7647046000002</v>
      </c>
      <c r="N185" s="114">
        <v>37547.647045999998</v>
      </c>
      <c r="O185" s="114">
        <v>5511.3600576724548</v>
      </c>
      <c r="P185" s="114">
        <v>536.28000000000009</v>
      </c>
      <c r="Q185" s="114">
        <f t="shared" si="10"/>
        <v>26548.377462360819</v>
      </c>
      <c r="R185" s="114">
        <f t="shared" si="11"/>
        <v>79645.132387082456</v>
      </c>
      <c r="S185" s="114" t="s">
        <v>794</v>
      </c>
    </row>
    <row r="186" spans="1:19" ht="23.25" thickBot="1">
      <c r="A186" s="127" t="s">
        <v>811</v>
      </c>
      <c r="B186" s="124">
        <v>1</v>
      </c>
      <c r="C186" s="114">
        <f t="shared" si="8"/>
        <v>6318.9016800000009</v>
      </c>
      <c r="D186" s="114">
        <f t="shared" si="9"/>
        <v>18286.355477973335</v>
      </c>
      <c r="E186" s="114">
        <v>6318.9016800000009</v>
      </c>
      <c r="F186" s="114">
        <v>258.33333333333331</v>
      </c>
      <c r="G186" s="114">
        <v>950</v>
      </c>
      <c r="H186" s="114">
        <v>722.16019200000017</v>
      </c>
      <c r="I186" s="114">
        <v>180.54004800000004</v>
      </c>
      <c r="J186" s="114">
        <v>150.45004000000003</v>
      </c>
      <c r="K186" s="114">
        <v>11967.453797973334</v>
      </c>
      <c r="L186" s="114"/>
      <c r="M186" s="114">
        <v>1003.0002666666668</v>
      </c>
      <c r="N186" s="114">
        <v>10030.002666666669</v>
      </c>
      <c r="O186" s="114">
        <v>934.45086463999962</v>
      </c>
      <c r="P186" s="114">
        <v>495.65</v>
      </c>
      <c r="Q186" s="114">
        <f t="shared" si="10"/>
        <v>21043.48909130667</v>
      </c>
      <c r="R186" s="114">
        <f t="shared" si="11"/>
        <v>21043.48909130667</v>
      </c>
      <c r="S186" s="114" t="s">
        <v>794</v>
      </c>
    </row>
    <row r="187" spans="1:19" ht="23.25" thickBot="1">
      <c r="A187" s="127" t="s">
        <v>811</v>
      </c>
      <c r="B187" s="124">
        <v>2</v>
      </c>
      <c r="C187" s="114">
        <f t="shared" si="8"/>
        <v>7224.2297208900009</v>
      </c>
      <c r="D187" s="114">
        <f t="shared" si="9"/>
        <v>21346.424191514805</v>
      </c>
      <c r="E187" s="114">
        <v>7224.2297208900009</v>
      </c>
      <c r="F187" s="114">
        <v>258.33333333333331</v>
      </c>
      <c r="G187" s="114">
        <v>950</v>
      </c>
      <c r="H187" s="114">
        <v>825.62625381600003</v>
      </c>
      <c r="I187" s="114">
        <v>206.40656345400001</v>
      </c>
      <c r="J187" s="114">
        <v>172.00546954500001</v>
      </c>
      <c r="K187" s="114">
        <v>14122.194470624803</v>
      </c>
      <c r="L187" s="114"/>
      <c r="M187" s="114">
        <v>2293.4062606000002</v>
      </c>
      <c r="N187" s="114">
        <v>22934.062606000003</v>
      </c>
      <c r="O187" s="114">
        <v>3016.9200746496026</v>
      </c>
      <c r="P187" s="114">
        <v>519.13</v>
      </c>
      <c r="Q187" s="114">
        <f t="shared" si="10"/>
        <v>24277.925811663139</v>
      </c>
      <c r="R187" s="114">
        <f t="shared" si="11"/>
        <v>48555.851623326278</v>
      </c>
      <c r="S187" s="114" t="s">
        <v>794</v>
      </c>
    </row>
    <row r="188" spans="1:19" ht="23.25" thickBot="1">
      <c r="A188" s="127" t="s">
        <v>811</v>
      </c>
      <c r="B188" s="124">
        <v>2</v>
      </c>
      <c r="C188" s="114">
        <f t="shared" si="8"/>
        <v>7730.0909996099999</v>
      </c>
      <c r="D188" s="114">
        <f t="shared" si="9"/>
        <v>22986.487274858002</v>
      </c>
      <c r="E188" s="114">
        <v>7730.0909996099999</v>
      </c>
      <c r="F188" s="114">
        <v>258.33333333333331</v>
      </c>
      <c r="G188" s="114">
        <v>950</v>
      </c>
      <c r="H188" s="114">
        <v>883.43897138400007</v>
      </c>
      <c r="I188" s="114">
        <v>220.85974284600002</v>
      </c>
      <c r="J188" s="114">
        <v>184.04978570500001</v>
      </c>
      <c r="K188" s="114">
        <v>15256.396275248</v>
      </c>
      <c r="L188" s="114"/>
      <c r="M188" s="114">
        <v>2453.997142733333</v>
      </c>
      <c r="N188" s="114">
        <v>24539.971427333334</v>
      </c>
      <c r="O188" s="114">
        <v>3518.8239804293353</v>
      </c>
      <c r="P188" s="114">
        <v>532.26</v>
      </c>
      <c r="Q188" s="114">
        <f t="shared" si="10"/>
        <v>26015.429108126333</v>
      </c>
      <c r="R188" s="114">
        <f t="shared" si="11"/>
        <v>52030.858216252665</v>
      </c>
      <c r="S188" s="114" t="s">
        <v>794</v>
      </c>
    </row>
    <row r="189" spans="1:19" ht="34.5" thickBot="1">
      <c r="A189" s="127" t="s">
        <v>812</v>
      </c>
      <c r="B189" s="124">
        <v>15</v>
      </c>
      <c r="C189" s="114">
        <f t="shared" si="8"/>
        <v>9747.5953192799989</v>
      </c>
      <c r="D189" s="114">
        <f t="shared" si="9"/>
        <v>29594.821464616471</v>
      </c>
      <c r="E189" s="114">
        <v>9747.5953192799989</v>
      </c>
      <c r="F189" s="114">
        <v>258.33333333333331</v>
      </c>
      <c r="G189" s="114">
        <v>950</v>
      </c>
      <c r="H189" s="114">
        <v>1114.010893632</v>
      </c>
      <c r="I189" s="114">
        <v>278.50272340800001</v>
      </c>
      <c r="J189" s="114">
        <v>232.08560284000012</v>
      </c>
      <c r="K189" s="114">
        <v>19847.22614533647</v>
      </c>
      <c r="L189" s="114"/>
      <c r="M189" s="114">
        <v>23208.560283999999</v>
      </c>
      <c r="N189" s="114">
        <v>232085.60283999998</v>
      </c>
      <c r="O189" s="114">
        <v>42414.229056047079</v>
      </c>
      <c r="P189" s="114">
        <v>584.60666666666668</v>
      </c>
      <c r="Q189" s="114">
        <f t="shared" si="10"/>
        <v>33012.360684496467</v>
      </c>
      <c r="R189" s="114">
        <f t="shared" si="11"/>
        <v>495185.41026744701</v>
      </c>
      <c r="S189" s="114" t="s">
        <v>790</v>
      </c>
    </row>
    <row r="190" spans="1:19" ht="34.5" thickBot="1">
      <c r="A190" s="127" t="s">
        <v>813</v>
      </c>
      <c r="B190" s="124">
        <v>4</v>
      </c>
      <c r="C190" s="114">
        <f t="shared" si="8"/>
        <v>9878.6605203300005</v>
      </c>
      <c r="D190" s="114">
        <f t="shared" si="9"/>
        <v>30055.523256191496</v>
      </c>
      <c r="E190" s="114">
        <v>9878.6605203300005</v>
      </c>
      <c r="F190" s="114">
        <v>258.33333333333331</v>
      </c>
      <c r="G190" s="114">
        <v>950</v>
      </c>
      <c r="H190" s="114">
        <v>1128.989773752</v>
      </c>
      <c r="I190" s="114">
        <v>282.247443438</v>
      </c>
      <c r="J190" s="114">
        <v>235.20620286500002</v>
      </c>
      <c r="K190" s="114">
        <v>20176.862735861498</v>
      </c>
      <c r="L190" s="114"/>
      <c r="M190" s="114">
        <v>6272.1654097333339</v>
      </c>
      <c r="N190" s="114">
        <v>62721.654097333332</v>
      </c>
      <c r="O190" s="114">
        <v>11713.631436379314</v>
      </c>
      <c r="P190" s="114">
        <v>588.005</v>
      </c>
      <c r="Q190" s="114">
        <f t="shared" si="10"/>
        <v>33498.305009579832</v>
      </c>
      <c r="R190" s="114">
        <f t="shared" si="11"/>
        <v>133993.22003831933</v>
      </c>
      <c r="S190" s="114" t="s">
        <v>794</v>
      </c>
    </row>
    <row r="191" spans="1:19" ht="34.5" thickBot="1">
      <c r="A191" s="127" t="s">
        <v>813</v>
      </c>
      <c r="B191" s="124">
        <v>3</v>
      </c>
      <c r="C191" s="114">
        <f t="shared" si="8"/>
        <v>8945.020571760002</v>
      </c>
      <c r="D191" s="114">
        <f t="shared" si="9"/>
        <v>26886.740176392326</v>
      </c>
      <c r="E191" s="114">
        <v>8945.020571760002</v>
      </c>
      <c r="F191" s="114">
        <v>258.33333333333331</v>
      </c>
      <c r="G191" s="114">
        <v>950</v>
      </c>
      <c r="H191" s="114">
        <v>1022.2880653440001</v>
      </c>
      <c r="I191" s="114">
        <v>255.57201633600002</v>
      </c>
      <c r="J191" s="114">
        <v>212.97668028000001</v>
      </c>
      <c r="K191" s="114">
        <v>17941.719604632322</v>
      </c>
      <c r="L191" s="114"/>
      <c r="M191" s="114">
        <v>4259.5336056000006</v>
      </c>
      <c r="N191" s="114">
        <v>42595.336056000007</v>
      </c>
      <c r="O191" s="114">
        <v>6970.2891522969576</v>
      </c>
      <c r="P191" s="114">
        <v>563.79999999999995</v>
      </c>
      <c r="Q191" s="114">
        <f t="shared" si="10"/>
        <v>30149.710271685657</v>
      </c>
      <c r="R191" s="114">
        <f t="shared" si="11"/>
        <v>90449.130815056968</v>
      </c>
      <c r="S191" s="114" t="s">
        <v>794</v>
      </c>
    </row>
    <row r="192" spans="1:19" ht="34.5" thickBot="1">
      <c r="A192" s="127" t="s">
        <v>813</v>
      </c>
      <c r="B192" s="124">
        <v>2</v>
      </c>
      <c r="C192" s="114">
        <f t="shared" si="8"/>
        <v>9878.6605203300005</v>
      </c>
      <c r="D192" s="114">
        <f t="shared" si="9"/>
        <v>30055.523256191496</v>
      </c>
      <c r="E192" s="114">
        <v>9878.6605203300005</v>
      </c>
      <c r="F192" s="114">
        <v>258.33333333333331</v>
      </c>
      <c r="G192" s="114">
        <v>950</v>
      </c>
      <c r="H192" s="114">
        <v>1128.989773752</v>
      </c>
      <c r="I192" s="114">
        <v>282.247443438</v>
      </c>
      <c r="J192" s="114">
        <v>235.20620286500002</v>
      </c>
      <c r="K192" s="114">
        <v>20176.862735861498</v>
      </c>
      <c r="L192" s="114"/>
      <c r="M192" s="114">
        <v>3136.082704866667</v>
      </c>
      <c r="N192" s="114">
        <v>31360.827048666666</v>
      </c>
      <c r="O192" s="114">
        <v>5856.8157181896568</v>
      </c>
      <c r="P192" s="114">
        <v>588.01</v>
      </c>
      <c r="Q192" s="114">
        <f t="shared" si="10"/>
        <v>33498.310009579836</v>
      </c>
      <c r="R192" s="114">
        <f t="shared" si="11"/>
        <v>66996.620019159673</v>
      </c>
      <c r="S192" s="114" t="s">
        <v>794</v>
      </c>
    </row>
    <row r="193" spans="1:19" ht="34.5" thickBot="1">
      <c r="A193" s="127" t="s">
        <v>813</v>
      </c>
      <c r="B193" s="124">
        <v>2</v>
      </c>
      <c r="C193" s="114">
        <f t="shared" si="8"/>
        <v>11369.474769895201</v>
      </c>
      <c r="D193" s="114">
        <f t="shared" si="9"/>
        <v>34853.489591921898</v>
      </c>
      <c r="E193" s="114">
        <v>11369.474769895201</v>
      </c>
      <c r="F193" s="114">
        <v>258.33333333333331</v>
      </c>
      <c r="G193" s="114">
        <v>950</v>
      </c>
      <c r="H193" s="114">
        <v>1299.3685451308802</v>
      </c>
      <c r="I193" s="114">
        <v>324.84213628272005</v>
      </c>
      <c r="J193" s="114">
        <v>270.7017802356001</v>
      </c>
      <c r="K193" s="114">
        <v>23484.014822026693</v>
      </c>
      <c r="L193" s="114"/>
      <c r="M193" s="114">
        <v>3609.3570698080002</v>
      </c>
      <c r="N193" s="114">
        <v>36093.570698080002</v>
      </c>
      <c r="O193" s="114">
        <v>7265.1018761653822</v>
      </c>
      <c r="P193" s="114">
        <v>626.71</v>
      </c>
      <c r="Q193" s="114">
        <f t="shared" si="10"/>
        <v>38583.44538690443</v>
      </c>
      <c r="R193" s="114">
        <f t="shared" si="11"/>
        <v>77166.89077380886</v>
      </c>
      <c r="S193" s="114" t="s">
        <v>794</v>
      </c>
    </row>
    <row r="194" spans="1:19" ht="34.5" thickBot="1">
      <c r="A194" s="127" t="s">
        <v>813</v>
      </c>
      <c r="B194" s="124">
        <v>1</v>
      </c>
      <c r="C194" s="114">
        <f t="shared" si="8"/>
        <v>11369.473414790402</v>
      </c>
      <c r="D194" s="114">
        <f t="shared" si="9"/>
        <v>34853.485388343783</v>
      </c>
      <c r="E194" s="114">
        <v>11369.473414790402</v>
      </c>
      <c r="F194" s="114">
        <v>258.33333333333331</v>
      </c>
      <c r="G194" s="114">
        <v>950</v>
      </c>
      <c r="H194" s="114">
        <v>1299.3683902617602</v>
      </c>
      <c r="I194" s="114">
        <v>324.84209756544004</v>
      </c>
      <c r="J194" s="114">
        <v>270.70174797120006</v>
      </c>
      <c r="K194" s="114">
        <v>23484.011973553381</v>
      </c>
      <c r="L194" s="114"/>
      <c r="M194" s="114">
        <v>1804.6783198080002</v>
      </c>
      <c r="N194" s="114">
        <v>18046.78319808</v>
      </c>
      <c r="O194" s="114">
        <v>3632.5504556653796</v>
      </c>
      <c r="P194" s="114">
        <v>626.70000000000005</v>
      </c>
      <c r="Q194" s="114">
        <f t="shared" si="10"/>
        <v>38583.430957475517</v>
      </c>
      <c r="R194" s="114">
        <f t="shared" si="11"/>
        <v>38583.430957475517</v>
      </c>
      <c r="S194" s="114" t="s">
        <v>790</v>
      </c>
    </row>
    <row r="195" spans="1:19" ht="34.5" thickBot="1">
      <c r="A195" s="127" t="s">
        <v>813</v>
      </c>
      <c r="B195" s="124">
        <v>3</v>
      </c>
      <c r="C195" s="114">
        <f t="shared" si="8"/>
        <v>9521.8803632399995</v>
      </c>
      <c r="D195" s="114">
        <f t="shared" si="9"/>
        <v>28801.420288714449</v>
      </c>
      <c r="E195" s="114">
        <v>9521.8803632399995</v>
      </c>
      <c r="F195" s="114">
        <v>258.33333333333331</v>
      </c>
      <c r="G195" s="114">
        <v>950</v>
      </c>
      <c r="H195" s="114">
        <v>1088.2148986559998</v>
      </c>
      <c r="I195" s="114">
        <v>272.05372466399996</v>
      </c>
      <c r="J195" s="114">
        <v>226.71143722000002</v>
      </c>
      <c r="K195" s="114">
        <v>19279.539925474452</v>
      </c>
      <c r="L195" s="114"/>
      <c r="M195" s="114">
        <v>4534.2287444000003</v>
      </c>
      <c r="N195" s="114">
        <v>45342.287444000001</v>
      </c>
      <c r="O195" s="114">
        <v>7962.1035880233558</v>
      </c>
      <c r="P195" s="114">
        <v>578.75666666666666</v>
      </c>
      <c r="Q195" s="114">
        <f t="shared" si="10"/>
        <v>32175.490349254454</v>
      </c>
      <c r="R195" s="114">
        <f t="shared" si="11"/>
        <v>96526.471047763363</v>
      </c>
      <c r="S195" s="114" t="s">
        <v>794</v>
      </c>
    </row>
    <row r="196" spans="1:19" ht="34.5" thickBot="1">
      <c r="A196" s="127" t="s">
        <v>813</v>
      </c>
      <c r="B196" s="124">
        <v>4</v>
      </c>
      <c r="C196" s="114">
        <f t="shared" si="8"/>
        <v>10502.511638115002</v>
      </c>
      <c r="D196" s="114">
        <f t="shared" si="9"/>
        <v>32009.099181557198</v>
      </c>
      <c r="E196" s="114">
        <v>10502.511638115002</v>
      </c>
      <c r="F196" s="114">
        <v>258.33333333333331</v>
      </c>
      <c r="G196" s="114">
        <v>950</v>
      </c>
      <c r="H196" s="114">
        <v>1200.287044356</v>
      </c>
      <c r="I196" s="114">
        <v>300.07176108900001</v>
      </c>
      <c r="J196" s="114">
        <v>250.05980090750003</v>
      </c>
      <c r="K196" s="114">
        <v>21506.587543442194</v>
      </c>
      <c r="L196" s="114"/>
      <c r="M196" s="114">
        <v>6668.2613575333344</v>
      </c>
      <c r="N196" s="114">
        <v>66682.613575333336</v>
      </c>
      <c r="O196" s="114">
        <v>12675.475240902098</v>
      </c>
      <c r="P196" s="114">
        <v>604.19500000000005</v>
      </c>
      <c r="Q196" s="114">
        <f t="shared" si="10"/>
        <v>35572.046121243031</v>
      </c>
      <c r="R196" s="114">
        <f t="shared" si="11"/>
        <v>142288.18448497212</v>
      </c>
      <c r="S196" s="114" t="s">
        <v>794</v>
      </c>
    </row>
    <row r="197" spans="1:19" ht="34.5" thickBot="1">
      <c r="A197" s="127" t="s">
        <v>813</v>
      </c>
      <c r="B197" s="124">
        <v>7</v>
      </c>
      <c r="C197" s="114">
        <f t="shared" si="8"/>
        <v>8759.0168294400009</v>
      </c>
      <c r="D197" s="114">
        <f t="shared" si="9"/>
        <v>26326.766867473605</v>
      </c>
      <c r="E197" s="114">
        <v>8759.0168294400009</v>
      </c>
      <c r="F197" s="114">
        <v>258.33333333333331</v>
      </c>
      <c r="G197" s="114">
        <v>950</v>
      </c>
      <c r="H197" s="114">
        <v>1001.0304947931429</v>
      </c>
      <c r="I197" s="114">
        <v>250.25762369828573</v>
      </c>
      <c r="J197" s="114">
        <v>208.54801974857145</v>
      </c>
      <c r="K197" s="114">
        <v>17567.750038033606</v>
      </c>
      <c r="L197" s="114"/>
      <c r="M197" s="114">
        <v>9732.2409216000015</v>
      </c>
      <c r="N197" s="114">
        <v>97322.409216000029</v>
      </c>
      <c r="O197" s="114">
        <v>15919.600128635209</v>
      </c>
      <c r="P197" s="114">
        <v>558.96285714285727</v>
      </c>
      <c r="Q197" s="114">
        <f t="shared" si="10"/>
        <v>29553.899196189803</v>
      </c>
      <c r="R197" s="114">
        <f t="shared" si="11"/>
        <v>206877.29437332862</v>
      </c>
      <c r="S197" s="114" t="s">
        <v>794</v>
      </c>
    </row>
    <row r="198" spans="1:19" ht="34.5" thickBot="1">
      <c r="A198" s="127" t="s">
        <v>813</v>
      </c>
      <c r="B198" s="124">
        <v>3</v>
      </c>
      <c r="C198" s="114">
        <f t="shared" ref="C198:C261" si="12">E198</f>
        <v>9331.4065821200002</v>
      </c>
      <c r="D198" s="114">
        <f t="shared" ref="D198:D261" si="13">E198+K198</f>
        <v>28166.536028161085</v>
      </c>
      <c r="E198" s="114">
        <v>9331.4065821200002</v>
      </c>
      <c r="F198" s="114">
        <v>258.33333333333331</v>
      </c>
      <c r="G198" s="114">
        <v>633.33333333333337</v>
      </c>
      <c r="H198" s="114">
        <v>1066.446466528</v>
      </c>
      <c r="I198" s="114">
        <v>266.61161663199999</v>
      </c>
      <c r="J198" s="114">
        <v>222.17634719333333</v>
      </c>
      <c r="K198" s="114">
        <v>18835.129446041086</v>
      </c>
      <c r="L198" s="114"/>
      <c r="M198" s="114">
        <v>4443.5269438666674</v>
      </c>
      <c r="N198" s="114">
        <v>44435.26943866667</v>
      </c>
      <c r="O198" s="114">
        <v>7626.5919555899181</v>
      </c>
      <c r="P198" s="114">
        <v>573.81666666666661</v>
      </c>
      <c r="Q198" s="114">
        <f t="shared" ref="Q198:Q261" si="14">E198+F198+G198+H198+I198+J198+K198+P198</f>
        <v>31187.253791847754</v>
      </c>
      <c r="R198" s="114">
        <f t="shared" ref="R198:R261" si="15">Q198*B198</f>
        <v>93561.761375543254</v>
      </c>
      <c r="S198" s="114" t="s">
        <v>794</v>
      </c>
    </row>
    <row r="199" spans="1:19" ht="34.5" thickBot="1">
      <c r="A199" s="127" t="s">
        <v>813</v>
      </c>
      <c r="B199" s="124">
        <v>1</v>
      </c>
      <c r="C199" s="114">
        <f t="shared" si="12"/>
        <v>8945.020571760002</v>
      </c>
      <c r="D199" s="114">
        <f t="shared" si="13"/>
        <v>26886.740176392326</v>
      </c>
      <c r="E199" s="114">
        <v>8945.020571760002</v>
      </c>
      <c r="F199" s="114">
        <v>258.33333333333331</v>
      </c>
      <c r="G199" s="114">
        <v>950</v>
      </c>
      <c r="H199" s="114">
        <v>1022.2880653440001</v>
      </c>
      <c r="I199" s="114">
        <v>255.57201633600002</v>
      </c>
      <c r="J199" s="114">
        <v>212.97668028000001</v>
      </c>
      <c r="K199" s="114">
        <v>17941.719604632322</v>
      </c>
      <c r="L199" s="114"/>
      <c r="M199" s="114">
        <v>1419.8445352000001</v>
      </c>
      <c r="N199" s="114">
        <v>14198.445352000002</v>
      </c>
      <c r="O199" s="114">
        <v>2323.4297174323192</v>
      </c>
      <c r="P199" s="114">
        <v>563.79999999999995</v>
      </c>
      <c r="Q199" s="114">
        <f t="shared" si="14"/>
        <v>30149.710271685657</v>
      </c>
      <c r="R199" s="114">
        <f t="shared" si="15"/>
        <v>30149.710271685657</v>
      </c>
      <c r="S199" s="114" t="s">
        <v>794</v>
      </c>
    </row>
    <row r="200" spans="1:19" ht="34.5" thickBot="1">
      <c r="A200" s="127" t="s">
        <v>813</v>
      </c>
      <c r="B200" s="124">
        <v>4</v>
      </c>
      <c r="C200" s="114">
        <f t="shared" si="12"/>
        <v>10863.758385165</v>
      </c>
      <c r="D200" s="114">
        <f t="shared" si="13"/>
        <v>33161.199215096844</v>
      </c>
      <c r="E200" s="114">
        <v>10863.758385165</v>
      </c>
      <c r="F200" s="114">
        <v>258.33333333333331</v>
      </c>
      <c r="G200" s="114">
        <v>950</v>
      </c>
      <c r="H200" s="114">
        <v>1241.5723868759999</v>
      </c>
      <c r="I200" s="114">
        <v>310.39309671899997</v>
      </c>
      <c r="J200" s="114">
        <v>258.66091393250002</v>
      </c>
      <c r="K200" s="114">
        <v>22297.440829931842</v>
      </c>
      <c r="L200" s="114"/>
      <c r="M200" s="114">
        <v>6897.624371533333</v>
      </c>
      <c r="N200" s="114">
        <v>68976.24371533333</v>
      </c>
      <c r="O200" s="114">
        <v>13315.895232860712</v>
      </c>
      <c r="P200" s="114">
        <v>613.57749999999999</v>
      </c>
      <c r="Q200" s="114">
        <f t="shared" si="14"/>
        <v>36793.736445957678</v>
      </c>
      <c r="R200" s="114">
        <f t="shared" si="15"/>
        <v>147174.94578383071</v>
      </c>
      <c r="S200" s="114" t="s">
        <v>794</v>
      </c>
    </row>
    <row r="201" spans="1:19" ht="34.5" thickBot="1">
      <c r="A201" s="127" t="s">
        <v>813</v>
      </c>
      <c r="B201" s="124">
        <v>1</v>
      </c>
      <c r="C201" s="114">
        <f t="shared" si="12"/>
        <v>10617.075000000001</v>
      </c>
      <c r="D201" s="114">
        <f t="shared" si="13"/>
        <v>32519.52162</v>
      </c>
      <c r="E201" s="114">
        <v>10617.075000000001</v>
      </c>
      <c r="F201" s="114">
        <v>258.33333333333331</v>
      </c>
      <c r="G201" s="114">
        <v>950</v>
      </c>
      <c r="H201" s="114">
        <v>1213.3799999999999</v>
      </c>
      <c r="I201" s="114">
        <v>303.34499999999997</v>
      </c>
      <c r="J201" s="114">
        <v>252.78750000000002</v>
      </c>
      <c r="K201" s="114">
        <v>21902.446619999999</v>
      </c>
      <c r="L201" s="114"/>
      <c r="M201" s="114">
        <v>1685.25</v>
      </c>
      <c r="N201" s="114">
        <v>16852.5</v>
      </c>
      <c r="O201" s="114">
        <v>3364.6966199999993</v>
      </c>
      <c r="P201" s="114">
        <v>607.17999999999995</v>
      </c>
      <c r="Q201" s="114">
        <f t="shared" si="14"/>
        <v>36104.547453333333</v>
      </c>
      <c r="R201" s="114">
        <f t="shared" si="15"/>
        <v>36104.547453333333</v>
      </c>
      <c r="S201" s="114" t="s">
        <v>794</v>
      </c>
    </row>
    <row r="202" spans="1:19" ht="34.5" thickBot="1">
      <c r="A202" s="127" t="s">
        <v>813</v>
      </c>
      <c r="B202" s="124">
        <v>1</v>
      </c>
      <c r="C202" s="114">
        <f t="shared" si="12"/>
        <v>10617.07754016</v>
      </c>
      <c r="D202" s="114">
        <f t="shared" si="13"/>
        <v>32519.529499656954</v>
      </c>
      <c r="E202" s="114">
        <v>10617.07754016</v>
      </c>
      <c r="F202" s="114">
        <v>258.33333333333331</v>
      </c>
      <c r="G202" s="114">
        <v>950</v>
      </c>
      <c r="H202" s="114">
        <v>1213.380290304</v>
      </c>
      <c r="I202" s="114">
        <v>303.34507257600001</v>
      </c>
      <c r="J202" s="114">
        <v>252.78756048000002</v>
      </c>
      <c r="K202" s="114">
        <v>21902.451959496953</v>
      </c>
      <c r="L202" s="114"/>
      <c r="M202" s="114">
        <v>1685.2504031999999</v>
      </c>
      <c r="N202" s="114">
        <v>16852.504031999997</v>
      </c>
      <c r="O202" s="114">
        <v>3364.6975242969584</v>
      </c>
      <c r="P202" s="114">
        <v>607.17999999999995</v>
      </c>
      <c r="Q202" s="114">
        <f t="shared" si="14"/>
        <v>36104.555756350288</v>
      </c>
      <c r="R202" s="114">
        <f t="shared" si="15"/>
        <v>36104.555756350288</v>
      </c>
      <c r="S202" s="114" t="s">
        <v>790</v>
      </c>
    </row>
    <row r="203" spans="1:19" ht="34.5" thickBot="1">
      <c r="A203" s="127" t="s">
        <v>813</v>
      </c>
      <c r="B203" s="124">
        <v>1</v>
      </c>
      <c r="C203" s="114">
        <f t="shared" si="12"/>
        <v>8945.020571760002</v>
      </c>
      <c r="D203" s="114">
        <f t="shared" si="13"/>
        <v>26886.740176392326</v>
      </c>
      <c r="E203" s="114">
        <v>8945.020571760002</v>
      </c>
      <c r="F203" s="114">
        <v>258.33333333333331</v>
      </c>
      <c r="G203" s="114">
        <v>950</v>
      </c>
      <c r="H203" s="114">
        <v>1022.2880653440001</v>
      </c>
      <c r="I203" s="114">
        <v>255.57201633600002</v>
      </c>
      <c r="J203" s="114">
        <v>212.97668028000001</v>
      </c>
      <c r="K203" s="114">
        <v>17941.719604632322</v>
      </c>
      <c r="L203" s="114"/>
      <c r="M203" s="114">
        <v>1419.8445352000001</v>
      </c>
      <c r="N203" s="114">
        <v>14198.445352000002</v>
      </c>
      <c r="O203" s="114">
        <v>2323.4297174323192</v>
      </c>
      <c r="P203" s="114">
        <v>563.79999999999995</v>
      </c>
      <c r="Q203" s="114">
        <f t="shared" si="14"/>
        <v>30149.710271685657</v>
      </c>
      <c r="R203" s="114">
        <f t="shared" si="15"/>
        <v>30149.710271685657</v>
      </c>
      <c r="S203" s="114" t="s">
        <v>794</v>
      </c>
    </row>
    <row r="204" spans="1:19" ht="34.5" thickBot="1">
      <c r="A204" s="127" t="s">
        <v>813</v>
      </c>
      <c r="B204" s="124">
        <v>5</v>
      </c>
      <c r="C204" s="114">
        <f t="shared" si="12"/>
        <v>10030.233183852</v>
      </c>
      <c r="D204" s="114">
        <f t="shared" si="13"/>
        <v>30456.559123780073</v>
      </c>
      <c r="E204" s="114">
        <v>10030.233183852</v>
      </c>
      <c r="F204" s="114">
        <v>258.33333333333337</v>
      </c>
      <c r="G204" s="114">
        <v>950</v>
      </c>
      <c r="H204" s="114">
        <v>1146.3123638687998</v>
      </c>
      <c r="I204" s="114">
        <v>286.57809096719996</v>
      </c>
      <c r="J204" s="114">
        <v>238.81507580600001</v>
      </c>
      <c r="K204" s="114">
        <v>20426.325939928072</v>
      </c>
      <c r="L204" s="114"/>
      <c r="M204" s="114">
        <v>7960.5025268666668</v>
      </c>
      <c r="N204" s="114">
        <v>79605.025268666679</v>
      </c>
      <c r="O204" s="114">
        <v>14566.101904107025</v>
      </c>
      <c r="P204" s="114">
        <v>591.952</v>
      </c>
      <c r="Q204" s="114">
        <f t="shared" si="14"/>
        <v>33928.549987755403</v>
      </c>
      <c r="R204" s="114">
        <f t="shared" si="15"/>
        <v>169642.74993877701</v>
      </c>
      <c r="S204" s="114" t="s">
        <v>794</v>
      </c>
    </row>
    <row r="205" spans="1:19" ht="34.5" thickBot="1">
      <c r="A205" s="127" t="s">
        <v>813</v>
      </c>
      <c r="B205" s="124">
        <v>5</v>
      </c>
      <c r="C205" s="114">
        <f t="shared" si="12"/>
        <v>9878.6617081320001</v>
      </c>
      <c r="D205" s="114">
        <f t="shared" si="13"/>
        <v>30055.527431384489</v>
      </c>
      <c r="E205" s="114">
        <v>9878.6617081320001</v>
      </c>
      <c r="F205" s="114">
        <v>258.33333333333337</v>
      </c>
      <c r="G205" s="114">
        <v>950</v>
      </c>
      <c r="H205" s="114">
        <v>1128.9899095008</v>
      </c>
      <c r="I205" s="114">
        <v>282.24747737519999</v>
      </c>
      <c r="J205" s="114">
        <v>235.20623114600002</v>
      </c>
      <c r="K205" s="114">
        <v>20176.865723252489</v>
      </c>
      <c r="L205" s="114"/>
      <c r="M205" s="114">
        <v>7840.2077048666679</v>
      </c>
      <c r="N205" s="114">
        <v>78402.077048666673</v>
      </c>
      <c r="O205" s="114">
        <v>14642.043862729121</v>
      </c>
      <c r="P205" s="114">
        <v>588.00200000000007</v>
      </c>
      <c r="Q205" s="114">
        <f t="shared" si="14"/>
        <v>33498.306382739822</v>
      </c>
      <c r="R205" s="114">
        <f t="shared" si="15"/>
        <v>167491.53191369912</v>
      </c>
      <c r="S205" s="114" t="s">
        <v>794</v>
      </c>
    </row>
    <row r="206" spans="1:19" ht="34.5" thickBot="1">
      <c r="A206" s="127" t="s">
        <v>813</v>
      </c>
      <c r="B206" s="124">
        <v>2</v>
      </c>
      <c r="C206" s="114">
        <f t="shared" si="12"/>
        <v>11101.890061080001</v>
      </c>
      <c r="D206" s="114">
        <f t="shared" si="13"/>
        <v>34023.433330424479</v>
      </c>
      <c r="E206" s="114">
        <v>11101.890061080001</v>
      </c>
      <c r="F206" s="114">
        <v>258.33333333333331</v>
      </c>
      <c r="G206" s="114">
        <v>950</v>
      </c>
      <c r="H206" s="114">
        <v>1268.787435552</v>
      </c>
      <c r="I206" s="114">
        <v>317.19685888800001</v>
      </c>
      <c r="J206" s="114">
        <v>264.33071574000002</v>
      </c>
      <c r="K206" s="114">
        <v>22921.543269344482</v>
      </c>
      <c r="L206" s="114"/>
      <c r="M206" s="114">
        <v>3524.4095432000004</v>
      </c>
      <c r="N206" s="114">
        <v>35244.095432000002</v>
      </c>
      <c r="O206" s="114">
        <v>7074.5815634889595</v>
      </c>
      <c r="P206" s="114">
        <v>619.755</v>
      </c>
      <c r="Q206" s="114">
        <f t="shared" si="14"/>
        <v>37701.836673937818</v>
      </c>
      <c r="R206" s="114">
        <f t="shared" si="15"/>
        <v>75403.673347875636</v>
      </c>
      <c r="S206" s="114" t="s">
        <v>794</v>
      </c>
    </row>
    <row r="207" spans="1:19" ht="34.5" thickBot="1">
      <c r="A207" s="127" t="s">
        <v>813</v>
      </c>
      <c r="B207" s="124">
        <v>1</v>
      </c>
      <c r="C207" s="114">
        <f t="shared" si="12"/>
        <v>11586.75</v>
      </c>
      <c r="D207" s="114">
        <f t="shared" si="13"/>
        <v>35527.484253333329</v>
      </c>
      <c r="E207" s="114">
        <v>11586.75</v>
      </c>
      <c r="F207" s="114">
        <v>258.33333333333331</v>
      </c>
      <c r="G207" s="114">
        <v>950</v>
      </c>
      <c r="H207" s="114">
        <v>1324.2</v>
      </c>
      <c r="I207" s="114">
        <v>331.05</v>
      </c>
      <c r="J207" s="114">
        <v>275.875</v>
      </c>
      <c r="K207" s="114">
        <v>23940.734253333332</v>
      </c>
      <c r="L207" s="114"/>
      <c r="M207" s="114">
        <v>1839.1666666666665</v>
      </c>
      <c r="N207" s="114">
        <v>18391.666666666664</v>
      </c>
      <c r="O207" s="114">
        <v>3709.90092</v>
      </c>
      <c r="P207" s="114">
        <v>632.32000000000005</v>
      </c>
      <c r="Q207" s="114">
        <f t="shared" si="14"/>
        <v>39299.262586666664</v>
      </c>
      <c r="R207" s="114">
        <f t="shared" si="15"/>
        <v>39299.262586666664</v>
      </c>
      <c r="S207" s="114" t="s">
        <v>794</v>
      </c>
    </row>
    <row r="208" spans="1:19" ht="34.5" thickBot="1">
      <c r="A208" s="127" t="s">
        <v>813</v>
      </c>
      <c r="B208" s="124">
        <v>3</v>
      </c>
      <c r="C208" s="114">
        <f t="shared" si="12"/>
        <v>10447.63666324</v>
      </c>
      <c r="D208" s="114">
        <f t="shared" si="13"/>
        <v>31878.156680522698</v>
      </c>
      <c r="E208" s="114">
        <v>10447.63666324</v>
      </c>
      <c r="F208" s="114">
        <v>258.33333333333331</v>
      </c>
      <c r="G208" s="114">
        <v>950</v>
      </c>
      <c r="H208" s="114">
        <v>1194.015618656</v>
      </c>
      <c r="I208" s="114">
        <v>298.503904664</v>
      </c>
      <c r="J208" s="114">
        <v>248.7532538866667</v>
      </c>
      <c r="K208" s="114">
        <v>21430.520017282695</v>
      </c>
      <c r="L208" s="114"/>
      <c r="M208" s="114">
        <v>4975.065077733334</v>
      </c>
      <c r="N208" s="114">
        <v>49750.650777333336</v>
      </c>
      <c r="O208" s="114">
        <v>9565.8441967814215</v>
      </c>
      <c r="P208" s="114">
        <v>602.77</v>
      </c>
      <c r="Q208" s="114">
        <f t="shared" si="14"/>
        <v>35430.532791062695</v>
      </c>
      <c r="R208" s="114">
        <f t="shared" si="15"/>
        <v>106291.59837318808</v>
      </c>
      <c r="S208" s="114" t="s">
        <v>794</v>
      </c>
    </row>
    <row r="209" spans="1:19" ht="34.5" thickBot="1">
      <c r="A209" s="127" t="s">
        <v>813</v>
      </c>
      <c r="B209" s="124">
        <v>1</v>
      </c>
      <c r="C209" s="114">
        <f t="shared" si="12"/>
        <v>11586.75</v>
      </c>
      <c r="D209" s="114">
        <f t="shared" si="13"/>
        <v>35527.484253333329</v>
      </c>
      <c r="E209" s="114">
        <v>11586.75</v>
      </c>
      <c r="F209" s="114">
        <v>258.33333333333331</v>
      </c>
      <c r="G209" s="114">
        <v>950</v>
      </c>
      <c r="H209" s="114">
        <v>1324.2</v>
      </c>
      <c r="I209" s="114">
        <v>331.05</v>
      </c>
      <c r="J209" s="114">
        <v>275.875</v>
      </c>
      <c r="K209" s="114">
        <v>23940.734253333332</v>
      </c>
      <c r="L209" s="114"/>
      <c r="M209" s="114">
        <v>1839.1666666666665</v>
      </c>
      <c r="N209" s="114">
        <v>18391.666666666664</v>
      </c>
      <c r="O209" s="114">
        <v>3709.90092</v>
      </c>
      <c r="P209" s="114">
        <v>632.32000000000005</v>
      </c>
      <c r="Q209" s="114">
        <f t="shared" si="14"/>
        <v>39299.262586666664</v>
      </c>
      <c r="R209" s="114">
        <f t="shared" si="15"/>
        <v>39299.262586666664</v>
      </c>
      <c r="S209" s="114" t="s">
        <v>794</v>
      </c>
    </row>
    <row r="210" spans="1:19" ht="34.5" thickBot="1">
      <c r="A210" s="127" t="s">
        <v>813</v>
      </c>
      <c r="B210" s="124">
        <v>1</v>
      </c>
      <c r="C210" s="114">
        <f t="shared" si="12"/>
        <v>9878.6585406600007</v>
      </c>
      <c r="D210" s="114">
        <f t="shared" si="13"/>
        <v>30055.516297536502</v>
      </c>
      <c r="E210" s="114">
        <v>9878.6585406600007</v>
      </c>
      <c r="F210" s="114">
        <v>258.33333333333331</v>
      </c>
      <c r="G210" s="114">
        <v>950</v>
      </c>
      <c r="H210" s="114">
        <v>1128.989547504</v>
      </c>
      <c r="I210" s="114">
        <v>282.24738687600001</v>
      </c>
      <c r="J210" s="114">
        <v>235.20615573000001</v>
      </c>
      <c r="K210" s="114">
        <v>20176.857756876499</v>
      </c>
      <c r="L210" s="114"/>
      <c r="M210" s="114">
        <v>1568.0410382</v>
      </c>
      <c r="N210" s="114">
        <v>15680.410382</v>
      </c>
      <c r="O210" s="114">
        <v>2928.4063366765017</v>
      </c>
      <c r="P210" s="114">
        <v>588.01</v>
      </c>
      <c r="Q210" s="114">
        <f t="shared" si="14"/>
        <v>33498.302720979838</v>
      </c>
      <c r="R210" s="114">
        <f t="shared" si="15"/>
        <v>33498.302720979838</v>
      </c>
      <c r="S210" s="114" t="s">
        <v>794</v>
      </c>
    </row>
    <row r="211" spans="1:19" ht="34.5" thickBot="1">
      <c r="A211" s="127" t="s">
        <v>813</v>
      </c>
      <c r="B211" s="124">
        <v>1</v>
      </c>
      <c r="C211" s="114">
        <f t="shared" si="12"/>
        <v>8958.1650795000023</v>
      </c>
      <c r="D211" s="114">
        <f t="shared" si="13"/>
        <v>26926.761238244006</v>
      </c>
      <c r="E211" s="114">
        <v>8958.1650795000023</v>
      </c>
      <c r="F211" s="114">
        <v>258.33333333333331</v>
      </c>
      <c r="G211" s="114">
        <v>950</v>
      </c>
      <c r="H211" s="114">
        <v>1023.7902948000001</v>
      </c>
      <c r="I211" s="114">
        <v>255.94757370000002</v>
      </c>
      <c r="J211" s="114">
        <v>213.28964475000006</v>
      </c>
      <c r="K211" s="114">
        <v>17968.596158744003</v>
      </c>
      <c r="L211" s="114"/>
      <c r="M211" s="114">
        <v>1421.9309650000002</v>
      </c>
      <c r="N211" s="114">
        <v>14219.309650000003</v>
      </c>
      <c r="O211" s="114">
        <v>2327.355543744</v>
      </c>
      <c r="P211" s="114">
        <v>564.13</v>
      </c>
      <c r="Q211" s="114">
        <f t="shared" si="14"/>
        <v>30192.252084827338</v>
      </c>
      <c r="R211" s="114">
        <f t="shared" si="15"/>
        <v>30192.252084827338</v>
      </c>
      <c r="S211" s="114" t="s">
        <v>794</v>
      </c>
    </row>
    <row r="212" spans="1:19" ht="34.5" thickBot="1">
      <c r="A212" s="127" t="s">
        <v>813</v>
      </c>
      <c r="B212" s="124">
        <v>1</v>
      </c>
      <c r="C212" s="114">
        <f t="shared" si="12"/>
        <v>9878.1034716000013</v>
      </c>
      <c r="D212" s="114">
        <f t="shared" si="13"/>
        <v>30053.565197562282</v>
      </c>
      <c r="E212" s="114">
        <v>9878.1034716000013</v>
      </c>
      <c r="F212" s="114">
        <v>258.33333333333331</v>
      </c>
      <c r="G212" s="114">
        <v>950</v>
      </c>
      <c r="H212" s="114">
        <v>1128.92611104</v>
      </c>
      <c r="I212" s="114">
        <v>282.23152776000001</v>
      </c>
      <c r="J212" s="114">
        <v>235.19293980000006</v>
      </c>
      <c r="K212" s="114">
        <v>20175.461725962283</v>
      </c>
      <c r="L212" s="114"/>
      <c r="M212" s="114">
        <v>1567.9529320000001</v>
      </c>
      <c r="N212" s="114">
        <v>15679.52932</v>
      </c>
      <c r="O212" s="114">
        <v>2927.9794739622821</v>
      </c>
      <c r="P212" s="114">
        <v>588</v>
      </c>
      <c r="Q212" s="114">
        <f t="shared" si="14"/>
        <v>33496.24910949562</v>
      </c>
      <c r="R212" s="114">
        <f t="shared" si="15"/>
        <v>33496.24910949562</v>
      </c>
      <c r="S212" s="114" t="s">
        <v>794</v>
      </c>
    </row>
    <row r="213" spans="1:19" ht="34.5" thickBot="1">
      <c r="A213" s="127" t="s">
        <v>813</v>
      </c>
      <c r="B213" s="124">
        <v>1</v>
      </c>
      <c r="C213" s="114">
        <f t="shared" si="12"/>
        <v>11586.702582000004</v>
      </c>
      <c r="D213" s="114">
        <f t="shared" si="13"/>
        <v>35527.337161192008</v>
      </c>
      <c r="E213" s="114">
        <v>11586.702582000004</v>
      </c>
      <c r="F213" s="114">
        <v>258.33333333333331</v>
      </c>
      <c r="G213" s="114">
        <v>950</v>
      </c>
      <c r="H213" s="114">
        <v>1324.1945808</v>
      </c>
      <c r="I213" s="114">
        <v>331.04864520000001</v>
      </c>
      <c r="J213" s="114">
        <v>275.87387100000007</v>
      </c>
      <c r="K213" s="114">
        <v>23940.634579192007</v>
      </c>
      <c r="L213" s="114"/>
      <c r="M213" s="114">
        <v>1839.1591400000004</v>
      </c>
      <c r="N213" s="114">
        <v>18391.591400000005</v>
      </c>
      <c r="O213" s="114">
        <v>3709.8840391920012</v>
      </c>
      <c r="P213" s="114">
        <v>632.30999999999995</v>
      </c>
      <c r="Q213" s="114">
        <f t="shared" si="14"/>
        <v>39299.097591525344</v>
      </c>
      <c r="R213" s="114">
        <f t="shared" si="15"/>
        <v>39299.097591525344</v>
      </c>
      <c r="S213" s="114" t="s">
        <v>790</v>
      </c>
    </row>
    <row r="214" spans="1:19" ht="45.75" thickBot="1">
      <c r="A214" s="127" t="s">
        <v>814</v>
      </c>
      <c r="B214" s="124">
        <v>13</v>
      </c>
      <c r="C214" s="114">
        <f t="shared" si="12"/>
        <v>9482.5236938208</v>
      </c>
      <c r="D214" s="114">
        <f t="shared" si="13"/>
        <v>29490.918680681527</v>
      </c>
      <c r="E214" s="114">
        <v>9482.5236938208</v>
      </c>
      <c r="F214" s="114">
        <v>258.33333333333337</v>
      </c>
      <c r="G214" s="114">
        <v>950</v>
      </c>
      <c r="H214" s="114">
        <v>1137.9028432584957</v>
      </c>
      <c r="I214" s="114">
        <v>284.47571081462394</v>
      </c>
      <c r="J214" s="114">
        <v>237.06309234552003</v>
      </c>
      <c r="K214" s="114">
        <v>20008.394986860727</v>
      </c>
      <c r="L214" s="114"/>
      <c r="M214" s="114">
        <v>20545.468003278402</v>
      </c>
      <c r="N214" s="114">
        <v>205454.68003278403</v>
      </c>
      <c r="O214" s="114">
        <v>34108.986793127013</v>
      </c>
      <c r="P214" s="114">
        <v>590.0392307692307</v>
      </c>
      <c r="Q214" s="114">
        <f t="shared" si="14"/>
        <v>32948.73289120273</v>
      </c>
      <c r="R214" s="114">
        <f t="shared" si="15"/>
        <v>428333.52758563549</v>
      </c>
      <c r="S214" s="114" t="s">
        <v>790</v>
      </c>
    </row>
    <row r="215" spans="1:19" ht="34.5" thickBot="1">
      <c r="A215" s="127" t="s">
        <v>815</v>
      </c>
      <c r="B215" s="124">
        <v>1</v>
      </c>
      <c r="C215" s="114">
        <f t="shared" si="12"/>
        <v>12884.834398800002</v>
      </c>
      <c r="D215" s="114">
        <f t="shared" si="13"/>
        <v>40679.049762572802</v>
      </c>
      <c r="E215" s="114">
        <v>12884.834398800002</v>
      </c>
      <c r="F215" s="114">
        <v>258.33333333333331</v>
      </c>
      <c r="G215" s="114">
        <v>0</v>
      </c>
      <c r="H215" s="114">
        <v>1546.1801278560004</v>
      </c>
      <c r="I215" s="114">
        <v>386.54503196400009</v>
      </c>
      <c r="J215" s="114">
        <v>322.12085997000008</v>
      </c>
      <c r="K215" s="114">
        <v>27794.215363772801</v>
      </c>
      <c r="L215" s="114"/>
      <c r="M215" s="114">
        <v>2147.4723997999999</v>
      </c>
      <c r="N215" s="114">
        <v>21474.723998000001</v>
      </c>
      <c r="O215" s="114">
        <v>4172.0189659727976</v>
      </c>
      <c r="P215" s="114">
        <v>682.74</v>
      </c>
      <c r="Q215" s="114">
        <f t="shared" si="14"/>
        <v>43874.969115696134</v>
      </c>
      <c r="R215" s="114">
        <f t="shared" si="15"/>
        <v>43874.969115696134</v>
      </c>
      <c r="S215" s="114" t="s">
        <v>794</v>
      </c>
    </row>
    <row r="216" spans="1:19" ht="34.5" thickBot="1">
      <c r="A216" s="127" t="s">
        <v>815</v>
      </c>
      <c r="B216" s="124">
        <v>1</v>
      </c>
      <c r="C216" s="114">
        <f t="shared" si="12"/>
        <v>8195.4152280000017</v>
      </c>
      <c r="D216" s="114">
        <f t="shared" si="13"/>
        <v>24510.528694445478</v>
      </c>
      <c r="E216" s="114">
        <v>8195.4152280000017</v>
      </c>
      <c r="F216" s="114">
        <v>258.33333333333331</v>
      </c>
      <c r="G216" s="114">
        <v>950</v>
      </c>
      <c r="H216" s="114">
        <v>936.61888320000014</v>
      </c>
      <c r="I216" s="114">
        <v>234.15472080000004</v>
      </c>
      <c r="J216" s="114">
        <v>195.12893400000004</v>
      </c>
      <c r="K216" s="114">
        <v>16315.113466445477</v>
      </c>
      <c r="L216" s="114"/>
      <c r="M216" s="114">
        <v>1300.8595600000001</v>
      </c>
      <c r="N216" s="114">
        <v>13008.595600000001</v>
      </c>
      <c r="O216" s="114">
        <v>2005.6583064454758</v>
      </c>
      <c r="P216" s="114">
        <v>544.34</v>
      </c>
      <c r="Q216" s="114">
        <f t="shared" si="14"/>
        <v>27629.104565778813</v>
      </c>
      <c r="R216" s="114">
        <f t="shared" si="15"/>
        <v>27629.104565778813</v>
      </c>
      <c r="S216" s="114" t="s">
        <v>790</v>
      </c>
    </row>
    <row r="217" spans="1:19" ht="34.5" thickBot="1">
      <c r="A217" s="127" t="s">
        <v>815</v>
      </c>
      <c r="B217" s="124">
        <v>1</v>
      </c>
      <c r="C217" s="114">
        <f t="shared" si="12"/>
        <v>7224.1647660000017</v>
      </c>
      <c r="D217" s="114">
        <f t="shared" si="13"/>
        <v>21346.188571856845</v>
      </c>
      <c r="E217" s="114">
        <v>7224.1647660000017</v>
      </c>
      <c r="F217" s="114">
        <v>258.33333333333331</v>
      </c>
      <c r="G217" s="114">
        <v>950</v>
      </c>
      <c r="H217" s="114">
        <v>825.61883040000009</v>
      </c>
      <c r="I217" s="114">
        <v>206.40470760000002</v>
      </c>
      <c r="J217" s="114">
        <v>172.00392300000001</v>
      </c>
      <c r="K217" s="114">
        <v>14122.023805856845</v>
      </c>
      <c r="L217" s="114"/>
      <c r="M217" s="114">
        <v>1146.6928200000002</v>
      </c>
      <c r="N217" s="114">
        <v>11466.928200000002</v>
      </c>
      <c r="O217" s="114">
        <v>1508.4027858568427</v>
      </c>
      <c r="P217" s="114">
        <v>519.13</v>
      </c>
      <c r="Q217" s="114">
        <f t="shared" si="14"/>
        <v>24277.679366190179</v>
      </c>
      <c r="R217" s="114">
        <f t="shared" si="15"/>
        <v>24277.679366190179</v>
      </c>
      <c r="S217" s="114" t="s">
        <v>790</v>
      </c>
    </row>
    <row r="218" spans="1:19" ht="34.5" thickBot="1">
      <c r="A218" s="127" t="s">
        <v>815</v>
      </c>
      <c r="B218" s="124">
        <v>4</v>
      </c>
      <c r="C218" s="114">
        <f t="shared" si="12"/>
        <v>10118.864041335</v>
      </c>
      <c r="D218" s="114">
        <f t="shared" si="13"/>
        <v>30834.066613929208</v>
      </c>
      <c r="E218" s="114">
        <v>10118.864041335</v>
      </c>
      <c r="F218" s="114">
        <v>258.33333333333331</v>
      </c>
      <c r="G218" s="114">
        <v>950</v>
      </c>
      <c r="H218" s="114">
        <v>1156.4416047239999</v>
      </c>
      <c r="I218" s="114">
        <v>289.11040118099999</v>
      </c>
      <c r="J218" s="114">
        <v>240.92533431750005</v>
      </c>
      <c r="K218" s="114">
        <v>20715.202572594208</v>
      </c>
      <c r="L218" s="114"/>
      <c r="M218" s="114">
        <v>6424.6755818000001</v>
      </c>
      <c r="N218" s="114">
        <v>64246.755818000005</v>
      </c>
      <c r="O218" s="114">
        <v>12189.378890576827</v>
      </c>
      <c r="P218" s="114">
        <v>594.25249999999994</v>
      </c>
      <c r="Q218" s="114">
        <f t="shared" si="14"/>
        <v>34323.129787485042</v>
      </c>
      <c r="R218" s="114">
        <f t="shared" si="15"/>
        <v>137292.51914994017</v>
      </c>
      <c r="S218" s="114" t="s">
        <v>794</v>
      </c>
    </row>
    <row r="219" spans="1:19" ht="34.5" thickBot="1">
      <c r="A219" s="127" t="s">
        <v>815</v>
      </c>
      <c r="B219" s="124">
        <v>2</v>
      </c>
      <c r="C219" s="114">
        <f t="shared" si="12"/>
        <v>9521.9262847800019</v>
      </c>
      <c r="D219" s="114">
        <f t="shared" si="13"/>
        <v>28801.58170559385</v>
      </c>
      <c r="E219" s="114">
        <v>9521.9262847800019</v>
      </c>
      <c r="F219" s="114">
        <v>258.33333333333331</v>
      </c>
      <c r="G219" s="114">
        <v>950</v>
      </c>
      <c r="H219" s="114">
        <v>1088.2201468320002</v>
      </c>
      <c r="I219" s="114">
        <v>272.05503670800005</v>
      </c>
      <c r="J219" s="114">
        <v>226.71253059000006</v>
      </c>
      <c r="K219" s="114">
        <v>19279.655420813848</v>
      </c>
      <c r="L219" s="114"/>
      <c r="M219" s="114">
        <v>3022.833741200001</v>
      </c>
      <c r="N219" s="114">
        <v>30228.337412000008</v>
      </c>
      <c r="O219" s="114">
        <v>5308.1396884276801</v>
      </c>
      <c r="P219" s="114">
        <v>578.75</v>
      </c>
      <c r="Q219" s="114">
        <f t="shared" si="14"/>
        <v>32175.652753057184</v>
      </c>
      <c r="R219" s="114">
        <f t="shared" si="15"/>
        <v>64351.305506114368</v>
      </c>
      <c r="S219" s="114" t="s">
        <v>794</v>
      </c>
    </row>
    <row r="220" spans="1:19" ht="34.5" thickBot="1">
      <c r="A220" s="127" t="s">
        <v>816</v>
      </c>
      <c r="B220" s="124">
        <v>1</v>
      </c>
      <c r="C220" s="114">
        <f t="shared" si="12"/>
        <v>8975.8209996000005</v>
      </c>
      <c r="D220" s="114">
        <f t="shared" si="13"/>
        <v>26980.518190147199</v>
      </c>
      <c r="E220" s="114">
        <v>8975.8209996000005</v>
      </c>
      <c r="F220" s="114">
        <v>258.33333333333331</v>
      </c>
      <c r="G220" s="114">
        <v>950</v>
      </c>
      <c r="H220" s="114">
        <v>1025.8081142399999</v>
      </c>
      <c r="I220" s="114">
        <v>256.45202855999997</v>
      </c>
      <c r="J220" s="114">
        <v>213.71002380000002</v>
      </c>
      <c r="K220" s="114">
        <v>18004.697190547198</v>
      </c>
      <c r="L220" s="114"/>
      <c r="M220" s="114">
        <v>1424.7334920000001</v>
      </c>
      <c r="N220" s="114">
        <v>14247.334919999999</v>
      </c>
      <c r="O220" s="114">
        <v>2332.6287785472009</v>
      </c>
      <c r="P220" s="114">
        <v>564.59</v>
      </c>
      <c r="Q220" s="114">
        <f t="shared" si="14"/>
        <v>30249.411690080535</v>
      </c>
      <c r="R220" s="114">
        <f t="shared" si="15"/>
        <v>30249.411690080535</v>
      </c>
      <c r="S220" s="114" t="s">
        <v>794</v>
      </c>
    </row>
    <row r="221" spans="1:19" ht="34.5" thickBot="1">
      <c r="A221" s="127" t="s">
        <v>816</v>
      </c>
      <c r="B221" s="124">
        <v>16</v>
      </c>
      <c r="C221" s="114">
        <f t="shared" si="12"/>
        <v>8073.1994259000012</v>
      </c>
      <c r="D221" s="114">
        <f t="shared" si="13"/>
        <v>24105.887588780854</v>
      </c>
      <c r="E221" s="114">
        <v>8073.1994259000012</v>
      </c>
      <c r="F221" s="114">
        <v>258.33333333333331</v>
      </c>
      <c r="G221" s="114">
        <v>950</v>
      </c>
      <c r="H221" s="114">
        <v>922.65136296000003</v>
      </c>
      <c r="I221" s="114">
        <v>230.66284074000001</v>
      </c>
      <c r="J221" s="114">
        <v>192.21903395000001</v>
      </c>
      <c r="K221" s="114">
        <v>16032.688162880851</v>
      </c>
      <c r="L221" s="114"/>
      <c r="M221" s="114">
        <v>20503.36362133333</v>
      </c>
      <c r="N221" s="114">
        <v>205033.63621333335</v>
      </c>
      <c r="O221" s="114">
        <v>30986.010771426965</v>
      </c>
      <c r="P221" s="114">
        <v>546.79250000000013</v>
      </c>
      <c r="Q221" s="114">
        <f t="shared" si="14"/>
        <v>27206.546659764183</v>
      </c>
      <c r="R221" s="114">
        <f t="shared" si="15"/>
        <v>435304.74655622692</v>
      </c>
      <c r="S221" s="114" t="s">
        <v>794</v>
      </c>
    </row>
    <row r="222" spans="1:19" ht="34.5" thickBot="1">
      <c r="A222" s="127" t="s">
        <v>816</v>
      </c>
      <c r="B222" s="124">
        <v>1</v>
      </c>
      <c r="C222" s="114">
        <f t="shared" si="12"/>
        <v>8084.0550000000003</v>
      </c>
      <c r="D222" s="114">
        <f t="shared" si="13"/>
        <v>24145.798921929825</v>
      </c>
      <c r="E222" s="114">
        <v>8084.0550000000003</v>
      </c>
      <c r="F222" s="114">
        <v>258.33333333333331</v>
      </c>
      <c r="G222" s="114">
        <v>950</v>
      </c>
      <c r="H222" s="114">
        <v>923.89200000000017</v>
      </c>
      <c r="I222" s="114">
        <v>230.97300000000004</v>
      </c>
      <c r="J222" s="114">
        <v>192.47750000000005</v>
      </c>
      <c r="K222" s="114">
        <v>16061.743921929825</v>
      </c>
      <c r="L222" s="114"/>
      <c r="M222" s="114">
        <v>1283.1833333333334</v>
      </c>
      <c r="N222" s="114">
        <v>12831.833333333332</v>
      </c>
      <c r="O222" s="114">
        <v>1946.7272552631591</v>
      </c>
      <c r="P222" s="114">
        <v>543.5</v>
      </c>
      <c r="Q222" s="114">
        <f t="shared" si="14"/>
        <v>27244.97475526316</v>
      </c>
      <c r="R222" s="114">
        <f t="shared" si="15"/>
        <v>27244.97475526316</v>
      </c>
      <c r="S222" s="114" t="s">
        <v>790</v>
      </c>
    </row>
    <row r="223" spans="1:19" ht="34.5" thickBot="1">
      <c r="A223" s="127" t="s">
        <v>816</v>
      </c>
      <c r="B223" s="124">
        <v>1</v>
      </c>
      <c r="C223" s="114">
        <f t="shared" si="12"/>
        <v>11369.620499999999</v>
      </c>
      <c r="D223" s="114">
        <f t="shared" si="13"/>
        <v>34853.941651333327</v>
      </c>
      <c r="E223" s="114">
        <v>11369.620499999999</v>
      </c>
      <c r="F223" s="114">
        <v>258.33333333333331</v>
      </c>
      <c r="G223" s="114">
        <v>950</v>
      </c>
      <c r="H223" s="114">
        <v>1299.3851999999999</v>
      </c>
      <c r="I223" s="114">
        <v>324.84629999999999</v>
      </c>
      <c r="J223" s="114">
        <v>270.70524999999998</v>
      </c>
      <c r="K223" s="114">
        <v>23484.32115133333</v>
      </c>
      <c r="L223" s="114"/>
      <c r="M223" s="114">
        <v>1804.7016666666664</v>
      </c>
      <c r="N223" s="114">
        <v>18047.016666666663</v>
      </c>
      <c r="O223" s="114">
        <v>3632.6028179999989</v>
      </c>
      <c r="P223" s="114">
        <v>626.69000000000005</v>
      </c>
      <c r="Q223" s="114">
        <f t="shared" si="14"/>
        <v>38583.901734666666</v>
      </c>
      <c r="R223" s="114">
        <f t="shared" si="15"/>
        <v>38583.901734666666</v>
      </c>
      <c r="S223" s="114" t="s">
        <v>794</v>
      </c>
    </row>
    <row r="224" spans="1:19" ht="34.5" thickBot="1">
      <c r="A224" s="127" t="s">
        <v>816</v>
      </c>
      <c r="B224" s="124">
        <v>1</v>
      </c>
      <c r="C224" s="114">
        <f t="shared" si="12"/>
        <v>8897.5208322000017</v>
      </c>
      <c r="D224" s="114">
        <f t="shared" si="13"/>
        <v>26742.117794750404</v>
      </c>
      <c r="E224" s="114">
        <v>8897.5208322000017</v>
      </c>
      <c r="F224" s="114">
        <v>258.33333333333331</v>
      </c>
      <c r="G224" s="114">
        <v>950</v>
      </c>
      <c r="H224" s="114">
        <v>1016.8595236800002</v>
      </c>
      <c r="I224" s="114">
        <v>254.21488092000004</v>
      </c>
      <c r="J224" s="114">
        <v>211.84573410000004</v>
      </c>
      <c r="K224" s="114">
        <v>17844.5969625504</v>
      </c>
      <c r="L224" s="114"/>
      <c r="M224" s="114">
        <v>1412.3048940000001</v>
      </c>
      <c r="N224" s="114">
        <v>14123.048940000001</v>
      </c>
      <c r="O224" s="114">
        <v>2309.2431285504008</v>
      </c>
      <c r="P224" s="114">
        <v>562.55999999999995</v>
      </c>
      <c r="Q224" s="114">
        <f t="shared" si="14"/>
        <v>29995.931266783737</v>
      </c>
      <c r="R224" s="114">
        <f t="shared" si="15"/>
        <v>29995.931266783737</v>
      </c>
      <c r="S224" s="114" t="s">
        <v>790</v>
      </c>
    </row>
    <row r="225" spans="1:19" ht="34.5" thickBot="1">
      <c r="A225" s="127" t="s">
        <v>816</v>
      </c>
      <c r="B225" s="124">
        <v>2</v>
      </c>
      <c r="C225" s="114">
        <f t="shared" si="12"/>
        <v>9680.7468958199988</v>
      </c>
      <c r="D225" s="114">
        <f t="shared" si="13"/>
        <v>29359.845374813354</v>
      </c>
      <c r="E225" s="114">
        <v>9680.7468958199988</v>
      </c>
      <c r="F225" s="114">
        <v>258.33333333333331</v>
      </c>
      <c r="G225" s="114">
        <v>950</v>
      </c>
      <c r="H225" s="114">
        <v>1106.3710738079997</v>
      </c>
      <c r="I225" s="114">
        <v>276.59276845199992</v>
      </c>
      <c r="J225" s="114">
        <v>230.49397370999998</v>
      </c>
      <c r="K225" s="114">
        <v>19679.098478993357</v>
      </c>
      <c r="L225" s="114"/>
      <c r="M225" s="114">
        <v>3073.2529827999992</v>
      </c>
      <c r="N225" s="114">
        <v>30732.529827999992</v>
      </c>
      <c r="O225" s="114">
        <v>5552.4141471867288</v>
      </c>
      <c r="P225" s="114">
        <v>582.88</v>
      </c>
      <c r="Q225" s="114">
        <f t="shared" si="14"/>
        <v>32764.516524116687</v>
      </c>
      <c r="R225" s="114">
        <f t="shared" si="15"/>
        <v>65529.033048233374</v>
      </c>
      <c r="S225" s="114" t="s">
        <v>794</v>
      </c>
    </row>
    <row r="226" spans="1:19" ht="34.5" thickBot="1">
      <c r="A226" s="127" t="s">
        <v>816</v>
      </c>
      <c r="B226" s="124">
        <v>5</v>
      </c>
      <c r="C226" s="114">
        <f t="shared" si="12"/>
        <v>9092.6218807200003</v>
      </c>
      <c r="D226" s="114">
        <f t="shared" si="13"/>
        <v>27336.141647495038</v>
      </c>
      <c r="E226" s="114">
        <v>9092.6218807200003</v>
      </c>
      <c r="F226" s="114">
        <v>258.33333333333337</v>
      </c>
      <c r="G226" s="114">
        <v>950</v>
      </c>
      <c r="H226" s="114">
        <v>1039.1567863679998</v>
      </c>
      <c r="I226" s="114">
        <v>259.78919659199994</v>
      </c>
      <c r="J226" s="114">
        <v>216.49099716000001</v>
      </c>
      <c r="K226" s="114">
        <v>18243.519766775036</v>
      </c>
      <c r="L226" s="114"/>
      <c r="M226" s="114">
        <v>7216.366571999999</v>
      </c>
      <c r="N226" s="114">
        <v>72163.66571999999</v>
      </c>
      <c r="O226" s="114">
        <v>11837.5665418752</v>
      </c>
      <c r="P226" s="114">
        <v>567.62</v>
      </c>
      <c r="Q226" s="114">
        <f t="shared" si="14"/>
        <v>30627.53196094837</v>
      </c>
      <c r="R226" s="114">
        <f t="shared" si="15"/>
        <v>153137.65980474185</v>
      </c>
      <c r="S226" s="114" t="s">
        <v>794</v>
      </c>
    </row>
    <row r="227" spans="1:19" ht="34.5" thickBot="1">
      <c r="A227" s="127" t="s">
        <v>817</v>
      </c>
      <c r="B227" s="124">
        <v>7</v>
      </c>
      <c r="C227" s="114">
        <f t="shared" si="12"/>
        <v>9482.5250389583998</v>
      </c>
      <c r="D227" s="114">
        <f t="shared" si="13"/>
        <v>29490.92352635094</v>
      </c>
      <c r="E227" s="114">
        <v>9482.5250389583998</v>
      </c>
      <c r="F227" s="114">
        <v>258.33333333333331</v>
      </c>
      <c r="G227" s="114">
        <v>950</v>
      </c>
      <c r="H227" s="114">
        <v>1137.9030046750079</v>
      </c>
      <c r="I227" s="114">
        <v>284.47575116875197</v>
      </c>
      <c r="J227" s="114">
        <v>237.06312597396004</v>
      </c>
      <c r="K227" s="114">
        <v>20008.39848739254</v>
      </c>
      <c r="L227" s="114"/>
      <c r="M227" s="114">
        <v>11062.945878784802</v>
      </c>
      <c r="N227" s="114">
        <v>110629.45878784801</v>
      </c>
      <c r="O227" s="114">
        <v>18366.38474511497</v>
      </c>
      <c r="P227" s="114">
        <v>590.03857142857134</v>
      </c>
      <c r="Q227" s="114">
        <f t="shared" si="14"/>
        <v>32948.737312930563</v>
      </c>
      <c r="R227" s="114">
        <f t="shared" si="15"/>
        <v>230641.16119051393</v>
      </c>
      <c r="S227" s="114" t="s">
        <v>790</v>
      </c>
    </row>
    <row r="228" spans="1:19" ht="15.75" thickBot="1">
      <c r="A228" s="127" t="s">
        <v>818</v>
      </c>
      <c r="B228" s="124">
        <v>35</v>
      </c>
      <c r="C228" s="114">
        <f t="shared" si="12"/>
        <v>9388.917600000008</v>
      </c>
      <c r="D228" s="114">
        <f t="shared" si="13"/>
        <v>28334.048455865675</v>
      </c>
      <c r="E228" s="114">
        <v>9388.917600000008</v>
      </c>
      <c r="F228" s="114">
        <v>258.33333333333331</v>
      </c>
      <c r="G228" s="114">
        <v>950</v>
      </c>
      <c r="H228" s="114">
        <v>1073.0191542857146</v>
      </c>
      <c r="I228" s="114">
        <v>268.25478857142866</v>
      </c>
      <c r="J228" s="114">
        <v>223.54565714285712</v>
      </c>
      <c r="K228" s="114">
        <v>18945.130855865667</v>
      </c>
      <c r="L228" s="114"/>
      <c r="M228" s="114">
        <v>52160.653333333343</v>
      </c>
      <c r="N228" s="114">
        <v>521606.53333333344</v>
      </c>
      <c r="O228" s="114">
        <v>89312.393288631589</v>
      </c>
      <c r="P228" s="114">
        <v>574.9785714285714</v>
      </c>
      <c r="Q228" s="114">
        <f t="shared" si="14"/>
        <v>31682.179960627582</v>
      </c>
      <c r="R228" s="114">
        <f t="shared" si="15"/>
        <v>1108876.2986219653</v>
      </c>
      <c r="S228" s="114" t="s">
        <v>790</v>
      </c>
    </row>
    <row r="229" spans="1:19" ht="23.25" thickBot="1">
      <c r="A229" s="127" t="s">
        <v>819</v>
      </c>
      <c r="B229" s="124">
        <v>1</v>
      </c>
      <c r="C229" s="114">
        <f t="shared" si="12"/>
        <v>12651.594604740003</v>
      </c>
      <c r="D229" s="114">
        <f t="shared" si="13"/>
        <v>38830.666021827448</v>
      </c>
      <c r="E229" s="114">
        <v>12651.594604740003</v>
      </c>
      <c r="F229" s="114">
        <v>258.33333333333331</v>
      </c>
      <c r="G229" s="114">
        <v>0</v>
      </c>
      <c r="H229" s="114">
        <v>1445.8965262560002</v>
      </c>
      <c r="I229" s="114">
        <v>361.47413156400006</v>
      </c>
      <c r="J229" s="114">
        <v>301.22844297000006</v>
      </c>
      <c r="K229" s="114">
        <v>26179.071417087445</v>
      </c>
      <c r="L229" s="114"/>
      <c r="M229" s="114">
        <v>2008.1896198000004</v>
      </c>
      <c r="N229" s="114">
        <v>20081.896198000002</v>
      </c>
      <c r="O229" s="114">
        <v>4088.9855992874445</v>
      </c>
      <c r="P229" s="114">
        <v>659.98</v>
      </c>
      <c r="Q229" s="114">
        <f t="shared" si="14"/>
        <v>41857.578455950781</v>
      </c>
      <c r="R229" s="114">
        <f t="shared" si="15"/>
        <v>41857.578455950781</v>
      </c>
      <c r="S229" s="114" t="s">
        <v>790</v>
      </c>
    </row>
    <row r="230" spans="1:19" ht="15.75" thickBot="1">
      <c r="A230" s="127" t="s">
        <v>820</v>
      </c>
      <c r="B230" s="124">
        <v>1</v>
      </c>
      <c r="C230" s="114">
        <f t="shared" si="12"/>
        <v>49101.32</v>
      </c>
      <c r="D230" s="114">
        <f t="shared" si="13"/>
        <v>163088.22666666663</v>
      </c>
      <c r="E230" s="114">
        <v>49101.32</v>
      </c>
      <c r="F230" s="114">
        <v>0</v>
      </c>
      <c r="G230" s="114">
        <v>0</v>
      </c>
      <c r="H230" s="114">
        <v>5892.1583999999993</v>
      </c>
      <c r="I230" s="114">
        <v>1473.0395999999998</v>
      </c>
      <c r="J230" s="114">
        <v>1227.5330000000001</v>
      </c>
      <c r="K230" s="114">
        <v>113986.90666666663</v>
      </c>
      <c r="L230" s="114"/>
      <c r="M230" s="114">
        <v>8183.5533333333333</v>
      </c>
      <c r="N230" s="114">
        <v>81835.533333333326</v>
      </c>
      <c r="O230" s="114">
        <v>23967.819999999982</v>
      </c>
      <c r="P230" s="114">
        <v>1361.01</v>
      </c>
      <c r="Q230" s="114">
        <f t="shared" si="14"/>
        <v>173041.96766666663</v>
      </c>
      <c r="R230" s="114">
        <f t="shared" si="15"/>
        <v>173041.96766666663</v>
      </c>
      <c r="S230" s="114" t="s">
        <v>790</v>
      </c>
    </row>
    <row r="231" spans="1:19" ht="15.75" thickBot="1">
      <c r="A231" s="127" t="s">
        <v>691</v>
      </c>
      <c r="B231" s="124">
        <v>1</v>
      </c>
      <c r="C231" s="114">
        <f t="shared" si="12"/>
        <v>44762</v>
      </c>
      <c r="D231" s="114">
        <f t="shared" si="13"/>
        <v>148623.82666666666</v>
      </c>
      <c r="E231" s="114">
        <v>44762</v>
      </c>
      <c r="F231" s="114">
        <v>0</v>
      </c>
      <c r="G231" s="114">
        <v>0</v>
      </c>
      <c r="H231" s="114">
        <v>5371.44</v>
      </c>
      <c r="I231" s="114">
        <v>1342.86</v>
      </c>
      <c r="J231" s="114">
        <v>1119.05</v>
      </c>
      <c r="K231" s="114">
        <v>103861.82666666666</v>
      </c>
      <c r="L231" s="114"/>
      <c r="M231" s="114">
        <v>7460.333333333333</v>
      </c>
      <c r="N231" s="114">
        <v>74603.333333333328</v>
      </c>
      <c r="O231" s="114">
        <v>21798.159999999996</v>
      </c>
      <c r="P231" s="114">
        <v>1526.69</v>
      </c>
      <c r="Q231" s="114">
        <f t="shared" si="14"/>
        <v>157983.86666666667</v>
      </c>
      <c r="R231" s="114">
        <f t="shared" si="15"/>
        <v>157983.86666666667</v>
      </c>
      <c r="S231" s="114" t="s">
        <v>790</v>
      </c>
    </row>
    <row r="232" spans="1:19" ht="23.25" thickBot="1">
      <c r="A232" s="127" t="s">
        <v>821</v>
      </c>
      <c r="B232" s="124">
        <v>1</v>
      </c>
      <c r="C232" s="114">
        <f t="shared" si="12"/>
        <v>17550</v>
      </c>
      <c r="D232" s="114">
        <f t="shared" si="13"/>
        <v>55557.817920000001</v>
      </c>
      <c r="E232" s="114">
        <v>17550</v>
      </c>
      <c r="F232" s="114">
        <v>0</v>
      </c>
      <c r="G232" s="114">
        <v>0</v>
      </c>
      <c r="H232" s="114">
        <v>2106</v>
      </c>
      <c r="I232" s="114">
        <v>526.5</v>
      </c>
      <c r="J232" s="114">
        <v>438.75</v>
      </c>
      <c r="K232" s="114">
        <v>38007.817920000001</v>
      </c>
      <c r="L232" s="114"/>
      <c r="M232" s="114">
        <v>2925</v>
      </c>
      <c r="N232" s="114">
        <v>29250</v>
      </c>
      <c r="O232" s="114">
        <v>5832.8179199999995</v>
      </c>
      <c r="P232" s="114">
        <v>809.86</v>
      </c>
      <c r="Q232" s="114">
        <f t="shared" si="14"/>
        <v>59438.927920000002</v>
      </c>
      <c r="R232" s="114">
        <f t="shared" si="15"/>
        <v>59438.927920000002</v>
      </c>
      <c r="S232" s="114" t="s">
        <v>790</v>
      </c>
    </row>
    <row r="233" spans="1:19" ht="23.25" thickBot="1">
      <c r="A233" s="127" t="s">
        <v>822</v>
      </c>
      <c r="B233" s="124">
        <v>1</v>
      </c>
      <c r="C233" s="114">
        <f t="shared" si="12"/>
        <v>17550</v>
      </c>
      <c r="D233" s="114">
        <f t="shared" si="13"/>
        <v>55557.817920000001</v>
      </c>
      <c r="E233" s="114">
        <v>17550</v>
      </c>
      <c r="F233" s="114">
        <v>0</v>
      </c>
      <c r="G233" s="114">
        <v>0</v>
      </c>
      <c r="H233" s="114">
        <v>2106</v>
      </c>
      <c r="I233" s="114">
        <v>526.5</v>
      </c>
      <c r="J233" s="114">
        <v>438.75</v>
      </c>
      <c r="K233" s="114">
        <v>38007.817920000001</v>
      </c>
      <c r="L233" s="114"/>
      <c r="M233" s="114">
        <v>2925</v>
      </c>
      <c r="N233" s="114">
        <v>29250</v>
      </c>
      <c r="O233" s="114">
        <v>5832.8179199999995</v>
      </c>
      <c r="P233" s="114">
        <v>809.82</v>
      </c>
      <c r="Q233" s="114">
        <f t="shared" si="14"/>
        <v>59438.887920000001</v>
      </c>
      <c r="R233" s="114">
        <f t="shared" si="15"/>
        <v>59438.887920000001</v>
      </c>
      <c r="S233" s="114" t="s">
        <v>790</v>
      </c>
    </row>
    <row r="234" spans="1:19" ht="23.25" thickBot="1">
      <c r="A234" s="127" t="s">
        <v>823</v>
      </c>
      <c r="B234" s="124">
        <v>1</v>
      </c>
      <c r="C234" s="114">
        <f t="shared" si="12"/>
        <v>17550</v>
      </c>
      <c r="D234" s="114">
        <f t="shared" si="13"/>
        <v>55557.817920000001</v>
      </c>
      <c r="E234" s="114">
        <v>17550</v>
      </c>
      <c r="F234" s="114">
        <v>0</v>
      </c>
      <c r="G234" s="114">
        <v>0</v>
      </c>
      <c r="H234" s="114">
        <v>2106</v>
      </c>
      <c r="I234" s="114">
        <v>526.5</v>
      </c>
      <c r="J234" s="114">
        <v>438.75</v>
      </c>
      <c r="K234" s="114">
        <v>38007.817920000001</v>
      </c>
      <c r="L234" s="114"/>
      <c r="M234" s="114">
        <v>2925</v>
      </c>
      <c r="N234" s="114">
        <v>29250</v>
      </c>
      <c r="O234" s="114">
        <v>5832.8179199999995</v>
      </c>
      <c r="P234" s="114">
        <v>809.86</v>
      </c>
      <c r="Q234" s="114">
        <f t="shared" si="14"/>
        <v>59438.927920000002</v>
      </c>
      <c r="R234" s="114">
        <f t="shared" si="15"/>
        <v>59438.927920000002</v>
      </c>
      <c r="S234" s="114" t="s">
        <v>790</v>
      </c>
    </row>
    <row r="235" spans="1:19" ht="23.25" thickBot="1">
      <c r="A235" s="127" t="s">
        <v>824</v>
      </c>
      <c r="B235" s="124">
        <v>1</v>
      </c>
      <c r="C235" s="114">
        <f t="shared" si="12"/>
        <v>17550</v>
      </c>
      <c r="D235" s="114">
        <f t="shared" si="13"/>
        <v>55557.817920000001</v>
      </c>
      <c r="E235" s="114">
        <v>17550</v>
      </c>
      <c r="F235" s="114">
        <v>0</v>
      </c>
      <c r="G235" s="114">
        <v>0</v>
      </c>
      <c r="H235" s="114">
        <v>2106</v>
      </c>
      <c r="I235" s="114">
        <v>526.5</v>
      </c>
      <c r="J235" s="114">
        <v>438.75</v>
      </c>
      <c r="K235" s="114">
        <v>38007.817920000001</v>
      </c>
      <c r="L235" s="114"/>
      <c r="M235" s="114">
        <v>2925</v>
      </c>
      <c r="N235" s="114">
        <v>29250</v>
      </c>
      <c r="O235" s="114">
        <v>5832.8179199999995</v>
      </c>
      <c r="P235" s="114">
        <v>809.82</v>
      </c>
      <c r="Q235" s="114">
        <f t="shared" si="14"/>
        <v>59438.887920000001</v>
      </c>
      <c r="R235" s="114">
        <f t="shared" si="15"/>
        <v>59438.887920000001</v>
      </c>
      <c r="S235" s="114" t="s">
        <v>790</v>
      </c>
    </row>
    <row r="236" spans="1:19" ht="15.75" thickBot="1">
      <c r="A236" s="127" t="s">
        <v>692</v>
      </c>
      <c r="B236" s="124">
        <v>1</v>
      </c>
      <c r="C236" s="114">
        <f t="shared" si="12"/>
        <v>12513.21708</v>
      </c>
      <c r="D236" s="114">
        <f t="shared" si="13"/>
        <v>39493.838260479999</v>
      </c>
      <c r="E236" s="114">
        <v>12513.21708</v>
      </c>
      <c r="F236" s="114">
        <v>258.33333333333331</v>
      </c>
      <c r="G236" s="114">
        <v>0</v>
      </c>
      <c r="H236" s="114">
        <v>1501.5860495999998</v>
      </c>
      <c r="I236" s="114">
        <v>375.39651239999995</v>
      </c>
      <c r="J236" s="114">
        <v>312.83042700000004</v>
      </c>
      <c r="K236" s="114">
        <v>26980.621180479997</v>
      </c>
      <c r="L236" s="114"/>
      <c r="M236" s="114">
        <v>2085.5361800000001</v>
      </c>
      <c r="N236" s="114">
        <v>20855.361799999999</v>
      </c>
      <c r="O236" s="114">
        <v>4039.7232004800003</v>
      </c>
      <c r="P236" s="114">
        <v>672.62</v>
      </c>
      <c r="Q236" s="114">
        <f t="shared" si="14"/>
        <v>42614.604582813336</v>
      </c>
      <c r="R236" s="114">
        <f t="shared" si="15"/>
        <v>42614.604582813336</v>
      </c>
      <c r="S236" s="114" t="s">
        <v>790</v>
      </c>
    </row>
    <row r="237" spans="1:19" ht="15.75" thickBot="1">
      <c r="A237" s="127" t="s">
        <v>692</v>
      </c>
      <c r="B237" s="124">
        <v>2</v>
      </c>
      <c r="C237" s="114">
        <f t="shared" si="12"/>
        <v>11938.93259832</v>
      </c>
      <c r="D237" s="114">
        <f t="shared" si="13"/>
        <v>36619.965853721922</v>
      </c>
      <c r="E237" s="114">
        <v>11938.93259832</v>
      </c>
      <c r="F237" s="114">
        <v>258.33333333333331</v>
      </c>
      <c r="G237" s="114">
        <v>0</v>
      </c>
      <c r="H237" s="114">
        <v>1364.4494398079999</v>
      </c>
      <c r="I237" s="114">
        <v>341.11235995199996</v>
      </c>
      <c r="J237" s="114">
        <v>284.26029996000005</v>
      </c>
      <c r="K237" s="114">
        <v>24681.033255401919</v>
      </c>
      <c r="L237" s="114"/>
      <c r="M237" s="114">
        <v>3790.1373328</v>
      </c>
      <c r="N237" s="114">
        <v>37901.373328000001</v>
      </c>
      <c r="O237" s="114">
        <v>7670.5558500038396</v>
      </c>
      <c r="P237" s="114">
        <v>642.51</v>
      </c>
      <c r="Q237" s="114">
        <f t="shared" si="14"/>
        <v>39510.631286775257</v>
      </c>
      <c r="R237" s="114">
        <f t="shared" si="15"/>
        <v>79021.262573550513</v>
      </c>
      <c r="S237" s="114" t="s">
        <v>790</v>
      </c>
    </row>
    <row r="238" spans="1:19" ht="15.75" thickBot="1">
      <c r="A238" s="127" t="s">
        <v>692</v>
      </c>
      <c r="B238" s="124">
        <v>2</v>
      </c>
      <c r="C238" s="114">
        <f t="shared" si="12"/>
        <v>13740</v>
      </c>
      <c r="D238" s="114">
        <f t="shared" si="13"/>
        <v>43406.457920000001</v>
      </c>
      <c r="E238" s="114">
        <v>13740</v>
      </c>
      <c r="F238" s="114">
        <v>0</v>
      </c>
      <c r="G238" s="114">
        <v>0</v>
      </c>
      <c r="H238" s="114">
        <v>1648.8</v>
      </c>
      <c r="I238" s="114">
        <v>412.2</v>
      </c>
      <c r="J238" s="114">
        <v>343.5</v>
      </c>
      <c r="K238" s="114">
        <v>29666.457920000001</v>
      </c>
      <c r="L238" s="114"/>
      <c r="M238" s="114">
        <v>4580</v>
      </c>
      <c r="N238" s="114">
        <v>45800</v>
      </c>
      <c r="O238" s="114">
        <v>8952.9158400000015</v>
      </c>
      <c r="P238" s="114">
        <v>706.04</v>
      </c>
      <c r="Q238" s="114">
        <f t="shared" si="14"/>
        <v>46516.997920000002</v>
      </c>
      <c r="R238" s="114">
        <f t="shared" si="15"/>
        <v>93033.995840000003</v>
      </c>
      <c r="S238" s="114" t="s">
        <v>790</v>
      </c>
    </row>
    <row r="239" spans="1:19" ht="15.75" thickBot="1">
      <c r="A239" s="127" t="s">
        <v>692</v>
      </c>
      <c r="B239" s="124">
        <v>4</v>
      </c>
      <c r="C239" s="114">
        <f t="shared" si="12"/>
        <v>15490.45</v>
      </c>
      <c r="D239" s="114">
        <f t="shared" si="13"/>
        <v>48989.226453333336</v>
      </c>
      <c r="E239" s="114">
        <v>15490.45</v>
      </c>
      <c r="F239" s="114">
        <v>0</v>
      </c>
      <c r="G239" s="114">
        <v>0</v>
      </c>
      <c r="H239" s="114">
        <v>1858.854</v>
      </c>
      <c r="I239" s="114">
        <v>464.71350000000001</v>
      </c>
      <c r="J239" s="114">
        <v>387.26125000000002</v>
      </c>
      <c r="K239" s="114">
        <v>33498.776453333332</v>
      </c>
      <c r="L239" s="114"/>
      <c r="M239" s="114">
        <v>10326.966666666667</v>
      </c>
      <c r="N239" s="114">
        <v>103269.66666666667</v>
      </c>
      <c r="O239" s="114">
        <v>20398.472480000004</v>
      </c>
      <c r="P239" s="114">
        <v>753.71</v>
      </c>
      <c r="Q239" s="114">
        <f t="shared" si="14"/>
        <v>52453.765203333336</v>
      </c>
      <c r="R239" s="114">
        <f t="shared" si="15"/>
        <v>209815.06081333334</v>
      </c>
      <c r="S239" s="114" t="s">
        <v>790</v>
      </c>
    </row>
    <row r="240" spans="1:19" ht="15.75" thickBot="1">
      <c r="A240" s="127" t="s">
        <v>692</v>
      </c>
      <c r="B240" s="124">
        <v>1</v>
      </c>
      <c r="C240" s="114">
        <f t="shared" si="12"/>
        <v>13825.58</v>
      </c>
      <c r="D240" s="114">
        <f t="shared" si="13"/>
        <v>43679.401066666665</v>
      </c>
      <c r="E240" s="114">
        <v>13825.58</v>
      </c>
      <c r="F240" s="114">
        <v>0</v>
      </c>
      <c r="G240" s="114">
        <v>0</v>
      </c>
      <c r="H240" s="114">
        <v>1659.0695999999998</v>
      </c>
      <c r="I240" s="114">
        <v>414.76739999999995</v>
      </c>
      <c r="J240" s="114">
        <v>345.6395</v>
      </c>
      <c r="K240" s="114">
        <v>29853.821066666664</v>
      </c>
      <c r="L240" s="114"/>
      <c r="M240" s="114">
        <v>2304.2633333333333</v>
      </c>
      <c r="N240" s="114">
        <v>23042.633333333331</v>
      </c>
      <c r="O240" s="114">
        <v>4506.9243999999981</v>
      </c>
      <c r="P240" s="114">
        <v>708.35</v>
      </c>
      <c r="Q240" s="114">
        <f t="shared" si="14"/>
        <v>46807.227566666661</v>
      </c>
      <c r="R240" s="114">
        <f t="shared" si="15"/>
        <v>46807.227566666661</v>
      </c>
      <c r="S240" s="114" t="s">
        <v>790</v>
      </c>
    </row>
    <row r="241" spans="1:19" ht="15.75" thickBot="1">
      <c r="A241" s="127" t="s">
        <v>692</v>
      </c>
      <c r="B241" s="124">
        <v>1</v>
      </c>
      <c r="C241" s="114">
        <f t="shared" si="12"/>
        <v>12651.594604740003</v>
      </c>
      <c r="D241" s="114">
        <f t="shared" si="13"/>
        <v>38830.666021827448</v>
      </c>
      <c r="E241" s="114">
        <v>12651.594604740003</v>
      </c>
      <c r="F241" s="114">
        <v>258.33333333333331</v>
      </c>
      <c r="G241" s="114">
        <v>0</v>
      </c>
      <c r="H241" s="114">
        <v>1445.8965262560002</v>
      </c>
      <c r="I241" s="114">
        <v>361.47413156400006</v>
      </c>
      <c r="J241" s="114">
        <v>301.22844297000006</v>
      </c>
      <c r="K241" s="114">
        <v>26179.071417087445</v>
      </c>
      <c r="L241" s="114"/>
      <c r="M241" s="114">
        <v>2008.1896198000004</v>
      </c>
      <c r="N241" s="114">
        <v>20081.896198000002</v>
      </c>
      <c r="O241" s="114">
        <v>4088.9855992874445</v>
      </c>
      <c r="P241" s="114">
        <v>659.98</v>
      </c>
      <c r="Q241" s="114">
        <f t="shared" si="14"/>
        <v>41857.578455950781</v>
      </c>
      <c r="R241" s="114">
        <f t="shared" si="15"/>
        <v>41857.578455950781</v>
      </c>
      <c r="S241" s="114" t="s">
        <v>790</v>
      </c>
    </row>
    <row r="242" spans="1:19" ht="15.75" thickBot="1">
      <c r="A242" s="127" t="s">
        <v>692</v>
      </c>
      <c r="B242" s="124">
        <v>1</v>
      </c>
      <c r="C242" s="114">
        <f t="shared" si="12"/>
        <v>12746.14</v>
      </c>
      <c r="D242" s="114">
        <f t="shared" si="13"/>
        <v>40236.707093333331</v>
      </c>
      <c r="E242" s="114">
        <v>12746.14</v>
      </c>
      <c r="F242" s="114">
        <v>258.33333333333331</v>
      </c>
      <c r="G242" s="114">
        <v>0</v>
      </c>
      <c r="H242" s="114">
        <v>1529.5367999999999</v>
      </c>
      <c r="I242" s="114">
        <v>382.38419999999996</v>
      </c>
      <c r="J242" s="114">
        <v>318.65350000000001</v>
      </c>
      <c r="K242" s="114">
        <v>27490.567093333335</v>
      </c>
      <c r="L242" s="114"/>
      <c r="M242" s="114">
        <v>2124.3566666666666</v>
      </c>
      <c r="N242" s="114">
        <v>21243.566666666666</v>
      </c>
      <c r="O242" s="114">
        <v>4122.6437600000017</v>
      </c>
      <c r="P242" s="114">
        <v>678.96</v>
      </c>
      <c r="Q242" s="114">
        <f t="shared" si="14"/>
        <v>43404.574926666668</v>
      </c>
      <c r="R242" s="114">
        <f t="shared" si="15"/>
        <v>43404.574926666668</v>
      </c>
      <c r="S242" s="114" t="s">
        <v>790</v>
      </c>
    </row>
    <row r="243" spans="1:19" ht="15.75" thickBot="1">
      <c r="A243" s="127" t="s">
        <v>692</v>
      </c>
      <c r="B243" s="124">
        <v>5</v>
      </c>
      <c r="C243" s="114">
        <f t="shared" si="12"/>
        <v>13287.735999999999</v>
      </c>
      <c r="D243" s="114">
        <f t="shared" si="13"/>
        <v>41964.037269333334</v>
      </c>
      <c r="E243" s="114">
        <v>13287.735999999999</v>
      </c>
      <c r="F243" s="114">
        <v>103.33333333333333</v>
      </c>
      <c r="G243" s="114">
        <v>0</v>
      </c>
      <c r="H243" s="114">
        <v>1594.5283199999999</v>
      </c>
      <c r="I243" s="114">
        <v>398.63207999999997</v>
      </c>
      <c r="J243" s="114">
        <v>332.1934</v>
      </c>
      <c r="K243" s="114">
        <v>28676.301269333333</v>
      </c>
      <c r="L243" s="114"/>
      <c r="M243" s="114">
        <v>11073.113333333333</v>
      </c>
      <c r="N243" s="114">
        <v>110731.13333333333</v>
      </c>
      <c r="O243" s="114">
        <v>21577.259680000006</v>
      </c>
      <c r="P243" s="114">
        <v>693.69600000000014</v>
      </c>
      <c r="Q243" s="114">
        <f t="shared" si="14"/>
        <v>45086.42040266667</v>
      </c>
      <c r="R243" s="114">
        <f t="shared" si="15"/>
        <v>225432.10201333335</v>
      </c>
      <c r="S243" s="114" t="s">
        <v>790</v>
      </c>
    </row>
    <row r="244" spans="1:19" ht="15.75" thickBot="1">
      <c r="A244" s="127" t="s">
        <v>692</v>
      </c>
      <c r="B244" s="124">
        <v>1</v>
      </c>
      <c r="C244" s="114">
        <f t="shared" si="12"/>
        <v>13825.58</v>
      </c>
      <c r="D244" s="114">
        <f t="shared" si="13"/>
        <v>43679.401066666665</v>
      </c>
      <c r="E244" s="114">
        <v>13825.58</v>
      </c>
      <c r="F244" s="114">
        <v>0</v>
      </c>
      <c r="G244" s="114">
        <v>0</v>
      </c>
      <c r="H244" s="114">
        <v>1659.0695999999998</v>
      </c>
      <c r="I244" s="114">
        <v>414.76739999999995</v>
      </c>
      <c r="J244" s="114">
        <v>345.6395</v>
      </c>
      <c r="K244" s="114">
        <v>29853.821066666664</v>
      </c>
      <c r="L244" s="114"/>
      <c r="M244" s="114">
        <v>2304.2633333333333</v>
      </c>
      <c r="N244" s="114">
        <v>23042.633333333331</v>
      </c>
      <c r="O244" s="114">
        <v>4506.9243999999981</v>
      </c>
      <c r="P244" s="114">
        <v>708.38</v>
      </c>
      <c r="Q244" s="114">
        <f t="shared" si="14"/>
        <v>46807.25756666666</v>
      </c>
      <c r="R244" s="114">
        <f t="shared" si="15"/>
        <v>46807.25756666666</v>
      </c>
      <c r="S244" s="114" t="s">
        <v>790</v>
      </c>
    </row>
    <row r="245" spans="1:19" ht="15.75" thickBot="1">
      <c r="A245" s="127" t="s">
        <v>692</v>
      </c>
      <c r="B245" s="124">
        <v>2</v>
      </c>
      <c r="C245" s="114">
        <f t="shared" si="12"/>
        <v>16002.19</v>
      </c>
      <c r="D245" s="114">
        <f t="shared" si="13"/>
        <v>50621.335893333337</v>
      </c>
      <c r="E245" s="114">
        <v>16002.19</v>
      </c>
      <c r="F245" s="114">
        <v>0</v>
      </c>
      <c r="G245" s="114">
        <v>0</v>
      </c>
      <c r="H245" s="114">
        <v>1920.2628000000002</v>
      </c>
      <c r="I245" s="114">
        <v>480.06570000000005</v>
      </c>
      <c r="J245" s="114">
        <v>400.05475000000007</v>
      </c>
      <c r="K245" s="114">
        <v>34619.145893333334</v>
      </c>
      <c r="L245" s="114"/>
      <c r="M245" s="114">
        <v>5334.0633333333335</v>
      </c>
      <c r="N245" s="114">
        <v>53340.633333333339</v>
      </c>
      <c r="O245" s="114">
        <v>10563.595119999998</v>
      </c>
      <c r="P245" s="114">
        <v>767.65</v>
      </c>
      <c r="Q245" s="114">
        <f t="shared" si="14"/>
        <v>54189.369143333337</v>
      </c>
      <c r="R245" s="114">
        <f t="shared" si="15"/>
        <v>108378.73828666667</v>
      </c>
      <c r="S245" s="114" t="s">
        <v>790</v>
      </c>
    </row>
    <row r="246" spans="1:19" ht="15.75" thickBot="1">
      <c r="A246" s="127" t="s">
        <v>692</v>
      </c>
      <c r="B246" s="124">
        <v>1</v>
      </c>
      <c r="C246" s="114">
        <f t="shared" si="12"/>
        <v>11366.869550400001</v>
      </c>
      <c r="D246" s="114">
        <f t="shared" si="13"/>
        <v>34845.408118342399</v>
      </c>
      <c r="E246" s="114">
        <v>11366.869550400001</v>
      </c>
      <c r="F246" s="114">
        <v>258.33333333333331</v>
      </c>
      <c r="G246" s="114">
        <v>950</v>
      </c>
      <c r="H246" s="114">
        <v>1299.07080576</v>
      </c>
      <c r="I246" s="114">
        <v>324.76770144</v>
      </c>
      <c r="J246" s="114">
        <v>270.63975120000003</v>
      </c>
      <c r="K246" s="114">
        <v>23478.5385679424</v>
      </c>
      <c r="L246" s="114"/>
      <c r="M246" s="114">
        <v>1804.2650080000001</v>
      </c>
      <c r="N246" s="114">
        <v>18042.650080000003</v>
      </c>
      <c r="O246" s="114">
        <v>3631.6234799423987</v>
      </c>
      <c r="P246" s="114">
        <v>626.64</v>
      </c>
      <c r="Q246" s="114">
        <f t="shared" si="14"/>
        <v>38574.859710075732</v>
      </c>
      <c r="R246" s="114">
        <f t="shared" si="15"/>
        <v>38574.859710075732</v>
      </c>
      <c r="S246" s="114" t="s">
        <v>790</v>
      </c>
    </row>
    <row r="247" spans="1:19" ht="15.75" thickBot="1">
      <c r="A247" s="127" t="s">
        <v>692</v>
      </c>
      <c r="B247" s="124">
        <v>1</v>
      </c>
      <c r="C247" s="114">
        <f t="shared" si="12"/>
        <v>12884.83</v>
      </c>
      <c r="D247" s="114">
        <f t="shared" si="13"/>
        <v>40679.03573333333</v>
      </c>
      <c r="E247" s="114">
        <v>12884.83</v>
      </c>
      <c r="F247" s="114">
        <v>258.33333333333331</v>
      </c>
      <c r="G247" s="114">
        <v>0</v>
      </c>
      <c r="H247" s="114">
        <v>1546.1795999999997</v>
      </c>
      <c r="I247" s="114">
        <v>386.54489999999993</v>
      </c>
      <c r="J247" s="114">
        <v>322.12074999999999</v>
      </c>
      <c r="K247" s="114">
        <v>27794.205733333332</v>
      </c>
      <c r="L247" s="114"/>
      <c r="M247" s="114">
        <v>2147.4716666666664</v>
      </c>
      <c r="N247" s="114">
        <v>21474.716666666667</v>
      </c>
      <c r="O247" s="114">
        <v>4172.0173999999997</v>
      </c>
      <c r="P247" s="114">
        <v>682.74</v>
      </c>
      <c r="Q247" s="114">
        <f t="shared" si="14"/>
        <v>43874.954316666663</v>
      </c>
      <c r="R247" s="114">
        <f t="shared" si="15"/>
        <v>43874.954316666663</v>
      </c>
      <c r="S247" s="114" t="s">
        <v>790</v>
      </c>
    </row>
    <row r="248" spans="1:19" ht="15.75" thickBot="1">
      <c r="A248" s="127" t="s">
        <v>692</v>
      </c>
      <c r="B248" s="124">
        <v>1</v>
      </c>
      <c r="C248" s="114">
        <f t="shared" si="12"/>
        <v>12651.595425000001</v>
      </c>
      <c r="D248" s="114">
        <f t="shared" si="13"/>
        <v>38830.668566300003</v>
      </c>
      <c r="E248" s="114">
        <v>12651.595425000001</v>
      </c>
      <c r="F248" s="114">
        <v>258.33333333333331</v>
      </c>
      <c r="G248" s="114">
        <v>0</v>
      </c>
      <c r="H248" s="114">
        <v>1445.8966200000002</v>
      </c>
      <c r="I248" s="114">
        <v>361.47415500000005</v>
      </c>
      <c r="J248" s="114">
        <v>301.22846250000003</v>
      </c>
      <c r="K248" s="114">
        <v>26179.073141299999</v>
      </c>
      <c r="L248" s="114"/>
      <c r="M248" s="114">
        <v>2008.1897500000002</v>
      </c>
      <c r="N248" s="114">
        <v>20081.897500000003</v>
      </c>
      <c r="O248" s="114">
        <v>4088.9858912999962</v>
      </c>
      <c r="P248" s="114">
        <v>659.98</v>
      </c>
      <c r="Q248" s="114">
        <f t="shared" si="14"/>
        <v>41857.581137133333</v>
      </c>
      <c r="R248" s="114">
        <f t="shared" si="15"/>
        <v>41857.581137133333</v>
      </c>
      <c r="S248" s="114" t="s">
        <v>790</v>
      </c>
    </row>
    <row r="249" spans="1:19" ht="15.75" thickBot="1">
      <c r="A249" s="127" t="s">
        <v>692</v>
      </c>
      <c r="B249" s="124">
        <v>5</v>
      </c>
      <c r="C249" s="114">
        <f t="shared" si="12"/>
        <v>15040.609399999998</v>
      </c>
      <c r="D249" s="114">
        <f t="shared" si="13"/>
        <v>47456.088525487721</v>
      </c>
      <c r="E249" s="114">
        <v>15040.609399999998</v>
      </c>
      <c r="F249" s="114">
        <v>103.33333333333333</v>
      </c>
      <c r="G249" s="114">
        <v>0</v>
      </c>
      <c r="H249" s="114">
        <v>1790.4141599999998</v>
      </c>
      <c r="I249" s="114">
        <v>447.60353999999995</v>
      </c>
      <c r="J249" s="114">
        <v>373.00295000000006</v>
      </c>
      <c r="K249" s="114">
        <v>32415.479125487724</v>
      </c>
      <c r="L249" s="114"/>
      <c r="M249" s="114">
        <v>12433.431666666669</v>
      </c>
      <c r="N249" s="114">
        <v>124334.31666666665</v>
      </c>
      <c r="O249" s="114">
        <v>25309.647294105285</v>
      </c>
      <c r="P249" s="114">
        <v>738.19800000000009</v>
      </c>
      <c r="Q249" s="114">
        <f t="shared" si="14"/>
        <v>50908.640508821052</v>
      </c>
      <c r="R249" s="114">
        <f t="shared" si="15"/>
        <v>254543.20254410527</v>
      </c>
      <c r="S249" s="114" t="s">
        <v>790</v>
      </c>
    </row>
    <row r="250" spans="1:19" ht="15.75" thickBot="1">
      <c r="A250" s="127" t="s">
        <v>692</v>
      </c>
      <c r="B250" s="124">
        <v>2</v>
      </c>
      <c r="C250" s="114">
        <f t="shared" si="12"/>
        <v>13740</v>
      </c>
      <c r="D250" s="114">
        <f t="shared" si="13"/>
        <v>43406.457920000001</v>
      </c>
      <c r="E250" s="114">
        <v>13740</v>
      </c>
      <c r="F250" s="114">
        <v>0</v>
      </c>
      <c r="G250" s="114">
        <v>0</v>
      </c>
      <c r="H250" s="114">
        <v>1648.8</v>
      </c>
      <c r="I250" s="114">
        <v>412.2</v>
      </c>
      <c r="J250" s="114">
        <v>343.5</v>
      </c>
      <c r="K250" s="114">
        <v>29666.457920000001</v>
      </c>
      <c r="L250" s="114"/>
      <c r="M250" s="114">
        <v>4580</v>
      </c>
      <c r="N250" s="114">
        <v>45800</v>
      </c>
      <c r="O250" s="114">
        <v>8952.9158400000015</v>
      </c>
      <c r="P250" s="114">
        <v>706.04</v>
      </c>
      <c r="Q250" s="114">
        <f t="shared" si="14"/>
        <v>46516.997920000002</v>
      </c>
      <c r="R250" s="114">
        <f t="shared" si="15"/>
        <v>93033.995840000003</v>
      </c>
      <c r="S250" s="114" t="s">
        <v>790</v>
      </c>
    </row>
    <row r="251" spans="1:19" ht="15.75" thickBot="1">
      <c r="A251" s="127" t="s">
        <v>692</v>
      </c>
      <c r="B251" s="124">
        <v>1</v>
      </c>
      <c r="C251" s="114">
        <f t="shared" si="12"/>
        <v>17258.5</v>
      </c>
      <c r="D251" s="114">
        <f t="shared" si="13"/>
        <v>54628.127253333332</v>
      </c>
      <c r="E251" s="114">
        <v>17258.5</v>
      </c>
      <c r="F251" s="114">
        <v>0</v>
      </c>
      <c r="G251" s="114">
        <v>0</v>
      </c>
      <c r="H251" s="114">
        <v>2071.02</v>
      </c>
      <c r="I251" s="114">
        <v>517.755</v>
      </c>
      <c r="J251" s="114">
        <v>431.46250000000003</v>
      </c>
      <c r="K251" s="114">
        <v>37369.627253333332</v>
      </c>
      <c r="L251" s="114"/>
      <c r="M251" s="114">
        <v>2876.4166666666665</v>
      </c>
      <c r="N251" s="114">
        <v>28764.166666666664</v>
      </c>
      <c r="O251" s="114">
        <v>5729.0439200000001</v>
      </c>
      <c r="P251" s="114">
        <v>801.88</v>
      </c>
      <c r="Q251" s="114">
        <f t="shared" si="14"/>
        <v>58450.244753333332</v>
      </c>
      <c r="R251" s="114">
        <f t="shared" si="15"/>
        <v>58450.244753333332</v>
      </c>
      <c r="S251" s="114" t="s">
        <v>790</v>
      </c>
    </row>
    <row r="252" spans="1:19" ht="15.75" thickBot="1">
      <c r="A252" s="127" t="s">
        <v>692</v>
      </c>
      <c r="B252" s="124">
        <v>2</v>
      </c>
      <c r="C252" s="114">
        <f t="shared" si="12"/>
        <v>11583.688973220002</v>
      </c>
      <c r="D252" s="114">
        <f t="shared" si="13"/>
        <v>35517.988851086324</v>
      </c>
      <c r="E252" s="114">
        <v>11583.688973220002</v>
      </c>
      <c r="F252" s="114">
        <v>258.33333333333331</v>
      </c>
      <c r="G252" s="114">
        <v>475</v>
      </c>
      <c r="H252" s="114">
        <v>1323.8501683679999</v>
      </c>
      <c r="I252" s="114">
        <v>330.96254209199998</v>
      </c>
      <c r="J252" s="114">
        <v>275.80211840999999</v>
      </c>
      <c r="K252" s="114">
        <v>23934.299877866324</v>
      </c>
      <c r="L252" s="114"/>
      <c r="M252" s="114">
        <v>3677.3615788000006</v>
      </c>
      <c r="N252" s="114">
        <v>36773.615788000003</v>
      </c>
      <c r="O252" s="114">
        <v>7417.6223889326393</v>
      </c>
      <c r="P252" s="114">
        <v>632.26</v>
      </c>
      <c r="Q252" s="114">
        <f t="shared" si="14"/>
        <v>38814.19701328966</v>
      </c>
      <c r="R252" s="114">
        <f t="shared" si="15"/>
        <v>77628.394026579321</v>
      </c>
      <c r="S252" s="114" t="s">
        <v>790</v>
      </c>
    </row>
    <row r="253" spans="1:19" ht="15.75" thickBot="1">
      <c r="A253" s="127" t="s">
        <v>692</v>
      </c>
      <c r="B253" s="124">
        <v>5</v>
      </c>
      <c r="C253" s="114">
        <f t="shared" si="12"/>
        <v>14358.689999999999</v>
      </c>
      <c r="D253" s="114">
        <f t="shared" si="13"/>
        <v>45379.666559999998</v>
      </c>
      <c r="E253" s="114">
        <v>14358.689999999999</v>
      </c>
      <c r="F253" s="114">
        <v>598.27874999999995</v>
      </c>
      <c r="G253" s="114">
        <v>0</v>
      </c>
      <c r="H253" s="114">
        <v>1723.0427999999999</v>
      </c>
      <c r="I253" s="114">
        <v>430.76069999999999</v>
      </c>
      <c r="J253" s="114">
        <v>358.96725000000004</v>
      </c>
      <c r="K253" s="114">
        <v>31020.976560000003</v>
      </c>
      <c r="L253" s="114"/>
      <c r="M253" s="114">
        <v>11965.575000000001</v>
      </c>
      <c r="N253" s="114">
        <v>119655.74999999999</v>
      </c>
      <c r="O253" s="114">
        <v>23483.557800000006</v>
      </c>
      <c r="P253" s="114">
        <v>722.8839999999999</v>
      </c>
      <c r="Q253" s="114">
        <f t="shared" si="14"/>
        <v>49213.600060000004</v>
      </c>
      <c r="R253" s="114">
        <f t="shared" si="15"/>
        <v>246068.00030000001</v>
      </c>
      <c r="S253" s="114" t="s">
        <v>790</v>
      </c>
    </row>
    <row r="254" spans="1:19" ht="15.75" thickBot="1">
      <c r="A254" s="127" t="s">
        <v>692</v>
      </c>
      <c r="B254" s="124">
        <v>1</v>
      </c>
      <c r="C254" s="114">
        <f t="shared" si="12"/>
        <v>11824.977527999999</v>
      </c>
      <c r="D254" s="114">
        <f t="shared" si="13"/>
        <v>36266.473607968001</v>
      </c>
      <c r="E254" s="114">
        <v>11824.977527999999</v>
      </c>
      <c r="F254" s="114">
        <v>258.33333333333331</v>
      </c>
      <c r="G254" s="114">
        <v>0</v>
      </c>
      <c r="H254" s="114">
        <v>1351.4260032</v>
      </c>
      <c r="I254" s="114">
        <v>337.85650079999999</v>
      </c>
      <c r="J254" s="114">
        <v>281.54708399999998</v>
      </c>
      <c r="K254" s="114">
        <v>24441.496079967998</v>
      </c>
      <c r="L254" s="114"/>
      <c r="M254" s="114">
        <v>1876.98056</v>
      </c>
      <c r="N254" s="114">
        <v>18769.8056</v>
      </c>
      <c r="O254" s="114">
        <v>3794.7099199679978</v>
      </c>
      <c r="P254" s="114">
        <v>638.5</v>
      </c>
      <c r="Q254" s="114">
        <f t="shared" si="14"/>
        <v>39134.13652930133</v>
      </c>
      <c r="R254" s="114">
        <f t="shared" si="15"/>
        <v>39134.13652930133</v>
      </c>
      <c r="S254" s="114" t="s">
        <v>790</v>
      </c>
    </row>
    <row r="255" spans="1:19" ht="15.75" thickBot="1">
      <c r="A255" s="127" t="s">
        <v>692</v>
      </c>
      <c r="B255" s="124">
        <v>1</v>
      </c>
      <c r="C255" s="114">
        <f t="shared" si="12"/>
        <v>12513.213694800001</v>
      </c>
      <c r="D255" s="114">
        <f t="shared" si="13"/>
        <v>39493.827463948801</v>
      </c>
      <c r="E255" s="114">
        <v>12513.213694800001</v>
      </c>
      <c r="F255" s="114">
        <v>258.33333333333331</v>
      </c>
      <c r="G255" s="114">
        <v>0</v>
      </c>
      <c r="H255" s="114">
        <v>1501.5856433760002</v>
      </c>
      <c r="I255" s="114">
        <v>375.39641084400006</v>
      </c>
      <c r="J255" s="114">
        <v>312.8303423700001</v>
      </c>
      <c r="K255" s="114">
        <v>26980.6137691488</v>
      </c>
      <c r="L255" s="114"/>
      <c r="M255" s="114">
        <v>2085.5356158</v>
      </c>
      <c r="N255" s="114">
        <v>20855.356158000002</v>
      </c>
      <c r="O255" s="114">
        <v>4039.7219953487988</v>
      </c>
      <c r="P255" s="114">
        <v>672.62</v>
      </c>
      <c r="Q255" s="114">
        <f t="shared" si="14"/>
        <v>42614.593193872141</v>
      </c>
      <c r="R255" s="114">
        <f t="shared" si="15"/>
        <v>42614.593193872141</v>
      </c>
      <c r="S255" s="114" t="s">
        <v>790</v>
      </c>
    </row>
    <row r="256" spans="1:19" ht="15.75" thickBot="1">
      <c r="A256" s="127" t="s">
        <v>692</v>
      </c>
      <c r="B256" s="124">
        <v>6</v>
      </c>
      <c r="C256" s="114">
        <f t="shared" si="12"/>
        <v>12826.993350789999</v>
      </c>
      <c r="D256" s="114">
        <f t="shared" si="13"/>
        <v>39978.256039971238</v>
      </c>
      <c r="E256" s="114">
        <v>12826.993350789999</v>
      </c>
      <c r="F256" s="114">
        <v>129.16666666666666</v>
      </c>
      <c r="G256" s="114">
        <v>316.66666666666669</v>
      </c>
      <c r="H256" s="114">
        <v>1505.4437543760002</v>
      </c>
      <c r="I256" s="114">
        <v>376.36093859400006</v>
      </c>
      <c r="J256" s="114">
        <v>313.634115495</v>
      </c>
      <c r="K256" s="114">
        <v>27151.26268918124</v>
      </c>
      <c r="L256" s="114"/>
      <c r="M256" s="114">
        <v>12545.364619799999</v>
      </c>
      <c r="N256" s="114">
        <v>125453.646198</v>
      </c>
      <c r="O256" s="114">
        <v>24908.565317287437</v>
      </c>
      <c r="P256" s="114">
        <v>673.34333333333336</v>
      </c>
      <c r="Q256" s="114">
        <f t="shared" si="14"/>
        <v>43292.871515102903</v>
      </c>
      <c r="R256" s="114">
        <f t="shared" si="15"/>
        <v>259757.22909061742</v>
      </c>
      <c r="S256" s="114" t="s">
        <v>790</v>
      </c>
    </row>
    <row r="257" spans="1:19" ht="15.75" thickBot="1">
      <c r="A257" s="127" t="s">
        <v>692</v>
      </c>
      <c r="B257" s="124">
        <v>1</v>
      </c>
      <c r="C257" s="114">
        <f t="shared" si="12"/>
        <v>12513.213694800001</v>
      </c>
      <c r="D257" s="114">
        <f t="shared" si="13"/>
        <v>39493.827463948801</v>
      </c>
      <c r="E257" s="114">
        <v>12513.213694800001</v>
      </c>
      <c r="F257" s="114">
        <v>258.33333333333331</v>
      </c>
      <c r="G257" s="114">
        <v>0</v>
      </c>
      <c r="H257" s="114">
        <v>1501.5856433760002</v>
      </c>
      <c r="I257" s="114">
        <v>375.39641084400006</v>
      </c>
      <c r="J257" s="114">
        <v>312.8303423700001</v>
      </c>
      <c r="K257" s="114">
        <v>26980.6137691488</v>
      </c>
      <c r="L257" s="114"/>
      <c r="M257" s="114">
        <v>2085.5356158</v>
      </c>
      <c r="N257" s="114">
        <v>20855.356158000002</v>
      </c>
      <c r="O257" s="114">
        <v>4039.7219953487988</v>
      </c>
      <c r="P257" s="114">
        <v>672.6</v>
      </c>
      <c r="Q257" s="114">
        <f t="shared" si="14"/>
        <v>42614.573193872136</v>
      </c>
      <c r="R257" s="114">
        <f t="shared" si="15"/>
        <v>42614.573193872136</v>
      </c>
      <c r="S257" s="114" t="s">
        <v>790</v>
      </c>
    </row>
    <row r="258" spans="1:19" ht="15.75" thickBot="1">
      <c r="A258" s="127" t="s">
        <v>692</v>
      </c>
      <c r="B258" s="124">
        <v>1</v>
      </c>
      <c r="C258" s="114">
        <f t="shared" si="12"/>
        <v>13740</v>
      </c>
      <c r="D258" s="114">
        <f t="shared" si="13"/>
        <v>43406.457920000001</v>
      </c>
      <c r="E258" s="114">
        <v>13740</v>
      </c>
      <c r="F258" s="114">
        <v>0</v>
      </c>
      <c r="G258" s="114">
        <v>0</v>
      </c>
      <c r="H258" s="114">
        <v>1648.8</v>
      </c>
      <c r="I258" s="114">
        <v>412.2</v>
      </c>
      <c r="J258" s="114">
        <v>343.5</v>
      </c>
      <c r="K258" s="114">
        <v>29666.457920000001</v>
      </c>
      <c r="L258" s="114"/>
      <c r="M258" s="114">
        <v>2290</v>
      </c>
      <c r="N258" s="114">
        <v>22900</v>
      </c>
      <c r="O258" s="114">
        <v>4476.4579200000007</v>
      </c>
      <c r="P258" s="114">
        <v>706.04</v>
      </c>
      <c r="Q258" s="114">
        <f t="shared" si="14"/>
        <v>46516.997920000002</v>
      </c>
      <c r="R258" s="114">
        <f t="shared" si="15"/>
        <v>46516.997920000002</v>
      </c>
      <c r="S258" s="114" t="s">
        <v>790</v>
      </c>
    </row>
    <row r="259" spans="1:19" ht="15.75" thickBot="1">
      <c r="A259" s="127" t="s">
        <v>692</v>
      </c>
      <c r="B259" s="124">
        <v>3</v>
      </c>
      <c r="C259" s="114">
        <f t="shared" si="12"/>
        <v>13809.980000000001</v>
      </c>
      <c r="D259" s="114">
        <f t="shared" si="13"/>
        <v>43629.647466666669</v>
      </c>
      <c r="E259" s="114">
        <v>13809.980000000001</v>
      </c>
      <c r="F259" s="114">
        <v>86.1111111111111</v>
      </c>
      <c r="G259" s="114">
        <v>0</v>
      </c>
      <c r="H259" s="114">
        <v>1657.1975999999997</v>
      </c>
      <c r="I259" s="114">
        <v>414.29939999999993</v>
      </c>
      <c r="J259" s="114">
        <v>345.24949999999995</v>
      </c>
      <c r="K259" s="114">
        <v>29819.667466666666</v>
      </c>
      <c r="L259" s="114"/>
      <c r="M259" s="114">
        <v>6904.99</v>
      </c>
      <c r="N259" s="114">
        <v>69049.899999999994</v>
      </c>
      <c r="O259" s="114">
        <v>13504.112400000005</v>
      </c>
      <c r="P259" s="114">
        <v>707.93999999999994</v>
      </c>
      <c r="Q259" s="114">
        <f t="shared" si="14"/>
        <v>46840.445077777782</v>
      </c>
      <c r="R259" s="114">
        <f t="shared" si="15"/>
        <v>140521.33523333335</v>
      </c>
      <c r="S259" s="114" t="s">
        <v>790</v>
      </c>
    </row>
    <row r="260" spans="1:19" ht="15.75" thickBot="1">
      <c r="A260" s="127" t="s">
        <v>692</v>
      </c>
      <c r="B260" s="124">
        <v>5</v>
      </c>
      <c r="C260" s="114">
        <f t="shared" si="12"/>
        <v>13740</v>
      </c>
      <c r="D260" s="114">
        <f t="shared" si="13"/>
        <v>43406.457920000001</v>
      </c>
      <c r="E260" s="114">
        <v>13740</v>
      </c>
      <c r="F260" s="114">
        <v>0</v>
      </c>
      <c r="G260" s="114">
        <v>0</v>
      </c>
      <c r="H260" s="114">
        <v>1648.8</v>
      </c>
      <c r="I260" s="114">
        <v>412.2</v>
      </c>
      <c r="J260" s="114">
        <v>343.5</v>
      </c>
      <c r="K260" s="114">
        <v>29666.457920000001</v>
      </c>
      <c r="L260" s="114"/>
      <c r="M260" s="114">
        <v>11450</v>
      </c>
      <c r="N260" s="114">
        <v>114500</v>
      </c>
      <c r="O260" s="114">
        <v>22382.289600000004</v>
      </c>
      <c r="P260" s="114">
        <v>706.02800000000002</v>
      </c>
      <c r="Q260" s="114">
        <f t="shared" si="14"/>
        <v>46516.985919999999</v>
      </c>
      <c r="R260" s="114">
        <f t="shared" si="15"/>
        <v>232584.9296</v>
      </c>
      <c r="S260" s="114" t="s">
        <v>790</v>
      </c>
    </row>
    <row r="261" spans="1:19" ht="15.75" thickBot="1">
      <c r="A261" s="127" t="s">
        <v>692</v>
      </c>
      <c r="B261" s="124">
        <v>17</v>
      </c>
      <c r="C261" s="114">
        <f t="shared" si="12"/>
        <v>12597.312000000004</v>
      </c>
      <c r="D261" s="114">
        <f t="shared" si="13"/>
        <v>39762.04499200001</v>
      </c>
      <c r="E261" s="114">
        <v>12597.312000000004</v>
      </c>
      <c r="F261" s="114">
        <v>258.33333333333337</v>
      </c>
      <c r="G261" s="114">
        <v>0</v>
      </c>
      <c r="H261" s="114">
        <v>1511.6774399999997</v>
      </c>
      <c r="I261" s="114">
        <v>377.91935999999993</v>
      </c>
      <c r="J261" s="114">
        <v>314.93279999999993</v>
      </c>
      <c r="K261" s="114">
        <v>27164.732992000005</v>
      </c>
      <c r="L261" s="114"/>
      <c r="M261" s="114">
        <v>35692.384000000005</v>
      </c>
      <c r="N261" s="114">
        <v>356923.84</v>
      </c>
      <c r="O261" s="114">
        <v>69184.236864000064</v>
      </c>
      <c r="P261" s="114">
        <v>674.91</v>
      </c>
      <c r="Q261" s="114">
        <f t="shared" si="14"/>
        <v>42899.817925333344</v>
      </c>
      <c r="R261" s="114">
        <f t="shared" si="15"/>
        <v>729296.90473066689</v>
      </c>
      <c r="S261" s="114" t="s">
        <v>790</v>
      </c>
    </row>
    <row r="262" spans="1:19" ht="15.75" thickBot="1">
      <c r="A262" s="127" t="s">
        <v>692</v>
      </c>
      <c r="B262" s="124">
        <v>2</v>
      </c>
      <c r="C262" s="114">
        <f t="shared" ref="C262:C325" si="16">E262</f>
        <v>11880.816347400001</v>
      </c>
      <c r="D262" s="114">
        <f t="shared" ref="D262:D325" si="17">E262+K262</f>
        <v>36985.899107307741</v>
      </c>
      <c r="E262" s="114">
        <v>11880.816347400001</v>
      </c>
      <c r="F262" s="114">
        <v>258.33333333333331</v>
      </c>
      <c r="G262" s="114">
        <v>475</v>
      </c>
      <c r="H262" s="114">
        <v>1393.5596216880003</v>
      </c>
      <c r="I262" s="114">
        <v>348.38990542200008</v>
      </c>
      <c r="J262" s="114">
        <v>290.32492118500005</v>
      </c>
      <c r="K262" s="114">
        <v>25105.082759907738</v>
      </c>
      <c r="L262" s="114"/>
      <c r="M262" s="114">
        <v>3870.9989491333336</v>
      </c>
      <c r="N262" s="114">
        <v>38709.989491333341</v>
      </c>
      <c r="O262" s="114">
        <v>7629.1770793487995</v>
      </c>
      <c r="P262" s="114">
        <v>648.07999999999993</v>
      </c>
      <c r="Q262" s="114">
        <f t="shared" ref="Q262:Q325" si="18">E262+F262+G262+H262+I262+J262+K262+P262</f>
        <v>40399.586888936072</v>
      </c>
      <c r="R262" s="114">
        <f t="shared" ref="R262:R325" si="19">Q262*B262</f>
        <v>80799.173777872144</v>
      </c>
      <c r="S262" s="114" t="s">
        <v>790</v>
      </c>
    </row>
    <row r="263" spans="1:19" ht="15.75" thickBot="1">
      <c r="A263" s="127" t="s">
        <v>692</v>
      </c>
      <c r="B263" s="124">
        <v>15</v>
      </c>
      <c r="C263" s="114">
        <f t="shared" si="16"/>
        <v>12790.095462144</v>
      </c>
      <c r="D263" s="114">
        <f t="shared" si="17"/>
        <v>39939.980530738379</v>
      </c>
      <c r="E263" s="114">
        <v>12790.095462144</v>
      </c>
      <c r="F263" s="114">
        <v>206.66666666666666</v>
      </c>
      <c r="G263" s="114">
        <v>0</v>
      </c>
      <c r="H263" s="114">
        <v>1506.2133707391999</v>
      </c>
      <c r="I263" s="114">
        <v>376.55334268479999</v>
      </c>
      <c r="J263" s="114">
        <v>313.7944522373333</v>
      </c>
      <c r="K263" s="114">
        <v>27149.885068594383</v>
      </c>
      <c r="L263" s="114"/>
      <c r="M263" s="114">
        <v>31379.445223733332</v>
      </c>
      <c r="N263" s="114">
        <v>313794.4522373334</v>
      </c>
      <c r="O263" s="114">
        <v>62074.37856784898</v>
      </c>
      <c r="P263" s="114">
        <v>673.66466666666668</v>
      </c>
      <c r="Q263" s="114">
        <f t="shared" si="18"/>
        <v>43016.873029733048</v>
      </c>
      <c r="R263" s="114">
        <f t="shared" si="19"/>
        <v>645253.09544599568</v>
      </c>
      <c r="S263" s="114" t="s">
        <v>790</v>
      </c>
    </row>
    <row r="264" spans="1:19" ht="15.75" thickBot="1">
      <c r="A264" s="127" t="s">
        <v>692</v>
      </c>
      <c r="B264" s="124">
        <v>10</v>
      </c>
      <c r="C264" s="114">
        <f t="shared" si="16"/>
        <v>12732.813477920001</v>
      </c>
      <c r="D264" s="114">
        <f t="shared" si="17"/>
        <v>40194.204372246182</v>
      </c>
      <c r="E264" s="114">
        <v>12732.813477920001</v>
      </c>
      <c r="F264" s="114">
        <v>232.5</v>
      </c>
      <c r="G264" s="114">
        <v>0</v>
      </c>
      <c r="H264" s="114">
        <v>1527.9376173504002</v>
      </c>
      <c r="I264" s="114">
        <v>381.98440433760004</v>
      </c>
      <c r="J264" s="114">
        <v>318.32033694799998</v>
      </c>
      <c r="K264" s="114">
        <v>27461.390894326181</v>
      </c>
      <c r="L264" s="114"/>
      <c r="M264" s="114">
        <v>21221.355796533328</v>
      </c>
      <c r="N264" s="114">
        <v>212213.55796533331</v>
      </c>
      <c r="O264" s="114">
        <v>41178.995181395185</v>
      </c>
      <c r="P264" s="114">
        <v>678.59199999999998</v>
      </c>
      <c r="Q264" s="114">
        <f t="shared" si="18"/>
        <v>43333.538730882181</v>
      </c>
      <c r="R264" s="114">
        <f t="shared" si="19"/>
        <v>433335.38730882178</v>
      </c>
      <c r="S264" s="114" t="s">
        <v>790</v>
      </c>
    </row>
    <row r="265" spans="1:19" ht="15.75" thickBot="1">
      <c r="A265" s="127" t="s">
        <v>692</v>
      </c>
      <c r="B265" s="124">
        <v>4</v>
      </c>
      <c r="C265" s="114">
        <f t="shared" si="16"/>
        <v>14976.44</v>
      </c>
      <c r="D265" s="114">
        <f t="shared" si="17"/>
        <v>47349.877226666671</v>
      </c>
      <c r="E265" s="114">
        <v>14976.44</v>
      </c>
      <c r="F265" s="114">
        <v>64.583333333333329</v>
      </c>
      <c r="G265" s="114">
        <v>0</v>
      </c>
      <c r="H265" s="114">
        <v>1797.1728000000001</v>
      </c>
      <c r="I265" s="114">
        <v>449.29320000000001</v>
      </c>
      <c r="J265" s="114">
        <v>374.411</v>
      </c>
      <c r="K265" s="114">
        <v>32373.437226666669</v>
      </c>
      <c r="L265" s="114"/>
      <c r="M265" s="114">
        <v>9984.2933333333331</v>
      </c>
      <c r="N265" s="114">
        <v>99842.933333333334</v>
      </c>
      <c r="O265" s="114">
        <v>19666.522239999998</v>
      </c>
      <c r="P265" s="114">
        <v>739.7075000000001</v>
      </c>
      <c r="Q265" s="114">
        <f t="shared" si="18"/>
        <v>50775.045059999997</v>
      </c>
      <c r="R265" s="114">
        <f t="shared" si="19"/>
        <v>203100.18023999999</v>
      </c>
      <c r="S265" s="114" t="s">
        <v>790</v>
      </c>
    </row>
    <row r="266" spans="1:19" ht="15.75" thickBot="1">
      <c r="A266" s="127" t="s">
        <v>692</v>
      </c>
      <c r="B266" s="124">
        <v>8</v>
      </c>
      <c r="C266" s="114">
        <f t="shared" si="16"/>
        <v>12930.062669405001</v>
      </c>
      <c r="D266" s="114">
        <f t="shared" si="17"/>
        <v>40296.11252089651</v>
      </c>
      <c r="E266" s="114">
        <v>12930.062669405001</v>
      </c>
      <c r="F266" s="114">
        <v>129.16666666666666</v>
      </c>
      <c r="G266" s="114">
        <v>237.5</v>
      </c>
      <c r="H266" s="114">
        <v>1517.1008479320001</v>
      </c>
      <c r="I266" s="114">
        <v>379.27521198300002</v>
      </c>
      <c r="J266" s="114">
        <v>316.06267665249999</v>
      </c>
      <c r="K266" s="114">
        <v>27366.049851491509</v>
      </c>
      <c r="L266" s="114"/>
      <c r="M266" s="114">
        <v>16856.676088133332</v>
      </c>
      <c r="N266" s="114">
        <v>168566.76088133332</v>
      </c>
      <c r="O266" s="114">
        <v>33504.961842465425</v>
      </c>
      <c r="P266" s="114">
        <v>676.12500000000011</v>
      </c>
      <c r="Q266" s="114">
        <f t="shared" si="18"/>
        <v>43551.342924130673</v>
      </c>
      <c r="R266" s="114">
        <f t="shared" si="19"/>
        <v>348410.74339304538</v>
      </c>
      <c r="S266" s="114" t="s">
        <v>790</v>
      </c>
    </row>
    <row r="267" spans="1:19" ht="15.75" thickBot="1">
      <c r="A267" s="127" t="s">
        <v>692</v>
      </c>
      <c r="B267" s="124">
        <v>2</v>
      </c>
      <c r="C267" s="114">
        <f t="shared" si="16"/>
        <v>13717.885</v>
      </c>
      <c r="D267" s="114">
        <f t="shared" si="17"/>
        <v>43335.925813333342</v>
      </c>
      <c r="E267" s="114">
        <v>13717.885</v>
      </c>
      <c r="F267" s="114">
        <v>129.16666666666666</v>
      </c>
      <c r="G267" s="114">
        <v>0</v>
      </c>
      <c r="H267" s="114">
        <v>1646.1462000000001</v>
      </c>
      <c r="I267" s="114">
        <v>411.53655000000003</v>
      </c>
      <c r="J267" s="114">
        <v>342.94712500000009</v>
      </c>
      <c r="K267" s="114">
        <v>29618.04081333334</v>
      </c>
      <c r="L267" s="114"/>
      <c r="M267" s="114">
        <v>4572.628333333334</v>
      </c>
      <c r="N267" s="114">
        <v>45726.28333333334</v>
      </c>
      <c r="O267" s="114">
        <v>8937.1699600000029</v>
      </c>
      <c r="P267" s="114">
        <v>705.44</v>
      </c>
      <c r="Q267" s="114">
        <f t="shared" si="18"/>
        <v>46571.162355000008</v>
      </c>
      <c r="R267" s="114">
        <f t="shared" si="19"/>
        <v>93142.324710000015</v>
      </c>
      <c r="S267" s="114" t="s">
        <v>790</v>
      </c>
    </row>
    <row r="268" spans="1:19" ht="15.75" thickBot="1">
      <c r="A268" s="127" t="s">
        <v>692</v>
      </c>
      <c r="B268" s="124">
        <v>1</v>
      </c>
      <c r="C268" s="114">
        <f t="shared" si="16"/>
        <v>13740</v>
      </c>
      <c r="D268" s="114">
        <f t="shared" si="17"/>
        <v>43406.457920000001</v>
      </c>
      <c r="E268" s="114">
        <v>13740</v>
      </c>
      <c r="F268" s="114">
        <v>0</v>
      </c>
      <c r="G268" s="114">
        <v>0</v>
      </c>
      <c r="H268" s="114">
        <v>1648.8</v>
      </c>
      <c r="I268" s="114">
        <v>412.2</v>
      </c>
      <c r="J268" s="114">
        <v>343.5</v>
      </c>
      <c r="K268" s="114">
        <v>29666.457920000001</v>
      </c>
      <c r="L268" s="114"/>
      <c r="M268" s="114">
        <v>2290</v>
      </c>
      <c r="N268" s="114">
        <v>22900</v>
      </c>
      <c r="O268" s="114">
        <v>4476.4579200000007</v>
      </c>
      <c r="P268" s="114">
        <v>706.04</v>
      </c>
      <c r="Q268" s="114">
        <f t="shared" si="18"/>
        <v>46516.997920000002</v>
      </c>
      <c r="R268" s="114">
        <f t="shared" si="19"/>
        <v>46516.997920000002</v>
      </c>
      <c r="S268" s="114" t="s">
        <v>790</v>
      </c>
    </row>
    <row r="269" spans="1:19" ht="15.75" thickBot="1">
      <c r="A269" s="127" t="s">
        <v>692</v>
      </c>
      <c r="B269" s="124">
        <v>1</v>
      </c>
      <c r="C269" s="114">
        <f t="shared" si="16"/>
        <v>17550</v>
      </c>
      <c r="D269" s="114">
        <f t="shared" si="17"/>
        <v>55557.817920000001</v>
      </c>
      <c r="E269" s="114">
        <v>17550</v>
      </c>
      <c r="F269" s="114">
        <v>0</v>
      </c>
      <c r="G269" s="114">
        <v>0</v>
      </c>
      <c r="H269" s="114">
        <v>2106</v>
      </c>
      <c r="I269" s="114">
        <v>526.5</v>
      </c>
      <c r="J269" s="114">
        <v>438.75</v>
      </c>
      <c r="K269" s="114">
        <v>38007.817920000001</v>
      </c>
      <c r="L269" s="114"/>
      <c r="M269" s="114">
        <v>2925</v>
      </c>
      <c r="N269" s="114">
        <v>29250</v>
      </c>
      <c r="O269" s="114">
        <v>5832.8179199999995</v>
      </c>
      <c r="P269" s="114">
        <v>809.82</v>
      </c>
      <c r="Q269" s="114">
        <f t="shared" si="18"/>
        <v>59438.887920000001</v>
      </c>
      <c r="R269" s="114">
        <f t="shared" si="19"/>
        <v>59438.887920000001</v>
      </c>
      <c r="S269" s="114" t="s">
        <v>790</v>
      </c>
    </row>
    <row r="270" spans="1:19" ht="15.75" thickBot="1">
      <c r="A270" s="127" t="s">
        <v>692</v>
      </c>
      <c r="B270" s="124">
        <v>1</v>
      </c>
      <c r="C270" s="114">
        <f t="shared" si="16"/>
        <v>13740</v>
      </c>
      <c r="D270" s="114">
        <f t="shared" si="17"/>
        <v>43406.457920000001</v>
      </c>
      <c r="E270" s="114">
        <v>13740</v>
      </c>
      <c r="F270" s="114">
        <v>0</v>
      </c>
      <c r="G270" s="114">
        <v>0</v>
      </c>
      <c r="H270" s="114">
        <v>1648.8</v>
      </c>
      <c r="I270" s="114">
        <v>412.2</v>
      </c>
      <c r="J270" s="114">
        <v>343.5</v>
      </c>
      <c r="K270" s="114">
        <v>29666.457920000001</v>
      </c>
      <c r="L270" s="114"/>
      <c r="M270" s="114">
        <v>2290</v>
      </c>
      <c r="N270" s="114">
        <v>22900</v>
      </c>
      <c r="O270" s="114">
        <v>4476.4579200000007</v>
      </c>
      <c r="P270" s="114">
        <v>706.01</v>
      </c>
      <c r="Q270" s="114">
        <f t="shared" si="18"/>
        <v>46516.967920000003</v>
      </c>
      <c r="R270" s="114">
        <f t="shared" si="19"/>
        <v>46516.967920000003</v>
      </c>
      <c r="S270" s="114" t="s">
        <v>790</v>
      </c>
    </row>
    <row r="271" spans="1:19" ht="15.75" thickBot="1">
      <c r="A271" s="127" t="s">
        <v>692</v>
      </c>
      <c r="B271" s="124">
        <v>1</v>
      </c>
      <c r="C271" s="114">
        <f t="shared" si="16"/>
        <v>17550</v>
      </c>
      <c r="D271" s="114">
        <f t="shared" si="17"/>
        <v>55557.817920000001</v>
      </c>
      <c r="E271" s="114">
        <v>17550</v>
      </c>
      <c r="F271" s="114">
        <v>0</v>
      </c>
      <c r="G271" s="114">
        <v>0</v>
      </c>
      <c r="H271" s="114">
        <v>2106</v>
      </c>
      <c r="I271" s="114">
        <v>526.5</v>
      </c>
      <c r="J271" s="114">
        <v>438.75</v>
      </c>
      <c r="K271" s="114">
        <v>38007.817920000001</v>
      </c>
      <c r="L271" s="114"/>
      <c r="M271" s="114">
        <v>2925</v>
      </c>
      <c r="N271" s="114">
        <v>29250</v>
      </c>
      <c r="O271" s="114">
        <v>5832.8179199999995</v>
      </c>
      <c r="P271" s="114">
        <v>809.82</v>
      </c>
      <c r="Q271" s="114">
        <f t="shared" si="18"/>
        <v>59438.887920000001</v>
      </c>
      <c r="R271" s="114">
        <f t="shared" si="19"/>
        <v>59438.887920000001</v>
      </c>
      <c r="S271" s="114" t="s">
        <v>790</v>
      </c>
    </row>
    <row r="272" spans="1:19" ht="15.75" thickBot="1">
      <c r="A272" s="127" t="s">
        <v>692</v>
      </c>
      <c r="B272" s="124">
        <v>1</v>
      </c>
      <c r="C272" s="114">
        <f t="shared" si="16"/>
        <v>12689.95</v>
      </c>
      <c r="D272" s="114">
        <f t="shared" si="17"/>
        <v>40057.498453333334</v>
      </c>
      <c r="E272" s="114">
        <v>12689.95</v>
      </c>
      <c r="F272" s="114">
        <v>258.33333333333331</v>
      </c>
      <c r="G272" s="114">
        <v>0</v>
      </c>
      <c r="H272" s="114">
        <v>1522.7940000000001</v>
      </c>
      <c r="I272" s="114">
        <v>380.69850000000002</v>
      </c>
      <c r="J272" s="114">
        <v>317.24875000000003</v>
      </c>
      <c r="K272" s="114">
        <v>27367.548453333333</v>
      </c>
      <c r="L272" s="114"/>
      <c r="M272" s="114">
        <v>2114.9916666666668</v>
      </c>
      <c r="N272" s="114">
        <v>21149.916666666668</v>
      </c>
      <c r="O272" s="114">
        <v>4102.6401200000009</v>
      </c>
      <c r="P272" s="114">
        <v>677.41</v>
      </c>
      <c r="Q272" s="114">
        <f t="shared" si="18"/>
        <v>43213.983036666672</v>
      </c>
      <c r="R272" s="114">
        <f t="shared" si="19"/>
        <v>43213.983036666672</v>
      </c>
      <c r="S272" s="114" t="s">
        <v>790</v>
      </c>
    </row>
    <row r="273" spans="1:19" ht="15.75" thickBot="1">
      <c r="A273" s="127" t="s">
        <v>692</v>
      </c>
      <c r="B273" s="124">
        <v>1</v>
      </c>
      <c r="C273" s="114">
        <f t="shared" si="16"/>
        <v>17550</v>
      </c>
      <c r="D273" s="114">
        <f t="shared" si="17"/>
        <v>54845.817920000001</v>
      </c>
      <c r="E273" s="114">
        <v>17550</v>
      </c>
      <c r="F273" s="114">
        <v>0</v>
      </c>
      <c r="G273" s="114">
        <v>0</v>
      </c>
      <c r="H273" s="114">
        <v>2106</v>
      </c>
      <c r="I273" s="114">
        <v>526.5</v>
      </c>
      <c r="J273" s="114">
        <v>438.75</v>
      </c>
      <c r="K273" s="114">
        <v>37295.817920000001</v>
      </c>
      <c r="L273" s="114"/>
      <c r="M273" s="114">
        <v>2925</v>
      </c>
      <c r="N273" s="114">
        <v>29250</v>
      </c>
      <c r="O273" s="114">
        <v>5120.8179199999986</v>
      </c>
      <c r="P273" s="114">
        <v>801.9</v>
      </c>
      <c r="Q273" s="114">
        <f t="shared" si="18"/>
        <v>58718.967920000003</v>
      </c>
      <c r="R273" s="114">
        <f t="shared" si="19"/>
        <v>58718.967920000003</v>
      </c>
      <c r="S273" s="114" t="s">
        <v>790</v>
      </c>
    </row>
    <row r="274" spans="1:19" ht="15.75" thickBot="1">
      <c r="A274" s="127" t="s">
        <v>692</v>
      </c>
      <c r="B274" s="124">
        <v>1</v>
      </c>
      <c r="C274" s="114">
        <f t="shared" si="16"/>
        <v>17550</v>
      </c>
      <c r="D274" s="114">
        <f t="shared" si="17"/>
        <v>55557.817920000001</v>
      </c>
      <c r="E274" s="114">
        <v>17550</v>
      </c>
      <c r="F274" s="114">
        <v>0</v>
      </c>
      <c r="G274" s="114">
        <v>0</v>
      </c>
      <c r="H274" s="114">
        <v>2106</v>
      </c>
      <c r="I274" s="114">
        <v>526.5</v>
      </c>
      <c r="J274" s="114">
        <v>438.75</v>
      </c>
      <c r="K274" s="114">
        <v>38007.817920000001</v>
      </c>
      <c r="L274" s="114"/>
      <c r="M274" s="114">
        <v>2925</v>
      </c>
      <c r="N274" s="114">
        <v>29250</v>
      </c>
      <c r="O274" s="114">
        <v>5832.8179199999995</v>
      </c>
      <c r="P274" s="114">
        <v>809.82</v>
      </c>
      <c r="Q274" s="114">
        <f t="shared" si="18"/>
        <v>59438.887920000001</v>
      </c>
      <c r="R274" s="114">
        <f t="shared" si="19"/>
        <v>59438.887920000001</v>
      </c>
      <c r="S274" s="114" t="s">
        <v>790</v>
      </c>
    </row>
    <row r="275" spans="1:19" ht="15.75" thickBot="1">
      <c r="A275" s="127" t="s">
        <v>692</v>
      </c>
      <c r="B275" s="124">
        <v>1</v>
      </c>
      <c r="C275" s="114">
        <f t="shared" si="16"/>
        <v>14745.98</v>
      </c>
      <c r="D275" s="114">
        <f t="shared" si="17"/>
        <v>46614.863466666677</v>
      </c>
      <c r="E275" s="114">
        <v>14745.98</v>
      </c>
      <c r="F275" s="114">
        <v>0</v>
      </c>
      <c r="G275" s="114">
        <v>0</v>
      </c>
      <c r="H275" s="114">
        <v>1769.5176000000001</v>
      </c>
      <c r="I275" s="114">
        <v>442.37940000000003</v>
      </c>
      <c r="J275" s="114">
        <v>368.64950000000005</v>
      </c>
      <c r="K275" s="114">
        <v>31868.883466666673</v>
      </c>
      <c r="L275" s="114"/>
      <c r="M275" s="114">
        <v>2457.6633333333334</v>
      </c>
      <c r="N275" s="114">
        <v>24576.633333333335</v>
      </c>
      <c r="O275" s="114">
        <v>4834.5868000000055</v>
      </c>
      <c r="P275" s="114">
        <v>733.45</v>
      </c>
      <c r="Q275" s="114">
        <f t="shared" si="18"/>
        <v>49928.859966666671</v>
      </c>
      <c r="R275" s="114">
        <f t="shared" si="19"/>
        <v>49928.859966666671</v>
      </c>
      <c r="S275" s="114" t="s">
        <v>790</v>
      </c>
    </row>
    <row r="276" spans="1:19" ht="15.75" thickBot="1">
      <c r="A276" s="127" t="s">
        <v>692</v>
      </c>
      <c r="B276" s="124">
        <v>1</v>
      </c>
      <c r="C276" s="114">
        <f t="shared" si="16"/>
        <v>17550</v>
      </c>
      <c r="D276" s="114">
        <f t="shared" si="17"/>
        <v>55557.817920000001</v>
      </c>
      <c r="E276" s="114">
        <v>17550</v>
      </c>
      <c r="F276" s="114">
        <v>0</v>
      </c>
      <c r="G276" s="114">
        <v>0</v>
      </c>
      <c r="H276" s="114">
        <v>2106</v>
      </c>
      <c r="I276" s="114">
        <v>526.5</v>
      </c>
      <c r="J276" s="114">
        <v>438.75</v>
      </c>
      <c r="K276" s="114">
        <v>38007.817920000001</v>
      </c>
      <c r="L276" s="114"/>
      <c r="M276" s="114">
        <v>2925</v>
      </c>
      <c r="N276" s="114">
        <v>29250</v>
      </c>
      <c r="O276" s="114">
        <v>5832.8179199999995</v>
      </c>
      <c r="P276" s="114">
        <v>809.82</v>
      </c>
      <c r="Q276" s="114">
        <f t="shared" si="18"/>
        <v>59438.887920000001</v>
      </c>
      <c r="R276" s="114">
        <f t="shared" si="19"/>
        <v>59438.887920000001</v>
      </c>
      <c r="S276" s="114" t="s">
        <v>790</v>
      </c>
    </row>
    <row r="277" spans="1:19" ht="15.75" thickBot="1">
      <c r="A277" s="127" t="s">
        <v>692</v>
      </c>
      <c r="B277" s="124">
        <v>2</v>
      </c>
      <c r="C277" s="114">
        <f t="shared" si="16"/>
        <v>13782.79</v>
      </c>
      <c r="D277" s="114">
        <f t="shared" si="17"/>
        <v>43542.929493333329</v>
      </c>
      <c r="E277" s="114">
        <v>13782.79</v>
      </c>
      <c r="F277" s="114">
        <v>0</v>
      </c>
      <c r="G277" s="114">
        <v>0</v>
      </c>
      <c r="H277" s="114">
        <v>1653.9347999999998</v>
      </c>
      <c r="I277" s="114">
        <v>413.48369999999994</v>
      </c>
      <c r="J277" s="114">
        <v>344.56974999999994</v>
      </c>
      <c r="K277" s="114">
        <v>29760.139493333332</v>
      </c>
      <c r="L277" s="114"/>
      <c r="M277" s="114">
        <v>4594.2633333333333</v>
      </c>
      <c r="N277" s="114">
        <v>45942.633333333331</v>
      </c>
      <c r="O277" s="114">
        <v>8983.3823199999988</v>
      </c>
      <c r="P277" s="114">
        <v>707.18000000000006</v>
      </c>
      <c r="Q277" s="114">
        <f t="shared" si="18"/>
        <v>46662.097743333332</v>
      </c>
      <c r="R277" s="114">
        <f t="shared" si="19"/>
        <v>93324.195486666664</v>
      </c>
      <c r="S277" s="114" t="s">
        <v>790</v>
      </c>
    </row>
    <row r="278" spans="1:19" ht="23.25" thickBot="1">
      <c r="A278" s="127" t="s">
        <v>825</v>
      </c>
      <c r="B278" s="124">
        <v>4</v>
      </c>
      <c r="C278" s="114">
        <f t="shared" si="16"/>
        <v>12689.94</v>
      </c>
      <c r="D278" s="114">
        <f t="shared" si="17"/>
        <v>40057.466560000001</v>
      </c>
      <c r="E278" s="114">
        <v>12689.94</v>
      </c>
      <c r="F278" s="114">
        <v>258.33333333333331</v>
      </c>
      <c r="G278" s="114">
        <v>0</v>
      </c>
      <c r="H278" s="114">
        <v>1522.7927999999999</v>
      </c>
      <c r="I278" s="114">
        <v>380.69819999999999</v>
      </c>
      <c r="J278" s="114">
        <v>317.24849999999998</v>
      </c>
      <c r="K278" s="114">
        <v>27367.526559999998</v>
      </c>
      <c r="L278" s="114"/>
      <c r="M278" s="114">
        <v>8459.9599999999991</v>
      </c>
      <c r="N278" s="114">
        <v>84599.599999999991</v>
      </c>
      <c r="O278" s="114">
        <v>16410.546239999996</v>
      </c>
      <c r="P278" s="114">
        <v>677.41</v>
      </c>
      <c r="Q278" s="114">
        <f t="shared" si="18"/>
        <v>43213.949393333336</v>
      </c>
      <c r="R278" s="114">
        <f t="shared" si="19"/>
        <v>172855.79757333334</v>
      </c>
      <c r="S278" s="114" t="s">
        <v>790</v>
      </c>
    </row>
    <row r="279" spans="1:19" ht="23.25" thickBot="1">
      <c r="A279" s="127" t="s">
        <v>825</v>
      </c>
      <c r="B279" s="124">
        <v>4</v>
      </c>
      <c r="C279" s="114">
        <f t="shared" si="16"/>
        <v>17550</v>
      </c>
      <c r="D279" s="114">
        <f t="shared" si="17"/>
        <v>55557.817920000001</v>
      </c>
      <c r="E279" s="114">
        <v>17550</v>
      </c>
      <c r="F279" s="114">
        <v>0</v>
      </c>
      <c r="G279" s="114">
        <v>0</v>
      </c>
      <c r="H279" s="114">
        <v>2106</v>
      </c>
      <c r="I279" s="114">
        <v>526.5</v>
      </c>
      <c r="J279" s="114">
        <v>438.75</v>
      </c>
      <c r="K279" s="114">
        <v>38007.817920000001</v>
      </c>
      <c r="L279" s="114"/>
      <c r="M279" s="114">
        <v>11700</v>
      </c>
      <c r="N279" s="114">
        <v>117000</v>
      </c>
      <c r="O279" s="114">
        <v>23331.271679999998</v>
      </c>
      <c r="P279" s="114">
        <v>809.82</v>
      </c>
      <c r="Q279" s="114">
        <f t="shared" si="18"/>
        <v>59438.887920000001</v>
      </c>
      <c r="R279" s="114">
        <f t="shared" si="19"/>
        <v>237755.55168</v>
      </c>
      <c r="S279" s="114" t="s">
        <v>790</v>
      </c>
    </row>
    <row r="280" spans="1:19" ht="23.25" thickBot="1">
      <c r="A280" s="127" t="s">
        <v>825</v>
      </c>
      <c r="B280" s="124">
        <v>1</v>
      </c>
      <c r="C280" s="114">
        <f t="shared" si="16"/>
        <v>11830.056966</v>
      </c>
      <c r="D280" s="114">
        <f t="shared" si="17"/>
        <v>36282.230185896005</v>
      </c>
      <c r="E280" s="114">
        <v>11830.056966</v>
      </c>
      <c r="F280" s="114">
        <v>258.33333333333331</v>
      </c>
      <c r="G280" s="114">
        <v>0</v>
      </c>
      <c r="H280" s="114">
        <v>1352.0065103999998</v>
      </c>
      <c r="I280" s="114">
        <v>338.00162759999995</v>
      </c>
      <c r="J280" s="114">
        <v>281.66802300000001</v>
      </c>
      <c r="K280" s="114">
        <v>24452.173219896005</v>
      </c>
      <c r="L280" s="114"/>
      <c r="M280" s="114">
        <v>1877.78682</v>
      </c>
      <c r="N280" s="114">
        <v>18777.868200000001</v>
      </c>
      <c r="O280" s="114">
        <v>3796.518199896002</v>
      </c>
      <c r="P280" s="114">
        <v>638.65</v>
      </c>
      <c r="Q280" s="114">
        <f t="shared" si="18"/>
        <v>39150.889680229338</v>
      </c>
      <c r="R280" s="114">
        <f t="shared" si="19"/>
        <v>39150.889680229338</v>
      </c>
      <c r="S280" s="114" t="s">
        <v>790</v>
      </c>
    </row>
    <row r="281" spans="1:19" ht="23.25" thickBot="1">
      <c r="A281" s="127" t="s">
        <v>826</v>
      </c>
      <c r="B281" s="124">
        <v>1</v>
      </c>
      <c r="C281" s="114">
        <f t="shared" si="16"/>
        <v>14240.35</v>
      </c>
      <c r="D281" s="114">
        <f t="shared" si="17"/>
        <v>45002.240853333329</v>
      </c>
      <c r="E281" s="114">
        <v>14240.35</v>
      </c>
      <c r="F281" s="114">
        <v>0</v>
      </c>
      <c r="G281" s="114">
        <v>0</v>
      </c>
      <c r="H281" s="114">
        <v>1708.8419999999999</v>
      </c>
      <c r="I281" s="114">
        <v>427.21049999999997</v>
      </c>
      <c r="J281" s="114">
        <v>356.00875000000002</v>
      </c>
      <c r="K281" s="114">
        <v>30761.890853333331</v>
      </c>
      <c r="L281" s="114"/>
      <c r="M281" s="114">
        <v>2373.3916666666669</v>
      </c>
      <c r="N281" s="114">
        <v>23733.916666666668</v>
      </c>
      <c r="O281" s="114">
        <v>4654.5825199999981</v>
      </c>
      <c r="P281" s="114">
        <v>719.64</v>
      </c>
      <c r="Q281" s="114">
        <f t="shared" si="18"/>
        <v>48213.942103333335</v>
      </c>
      <c r="R281" s="114">
        <f t="shared" si="19"/>
        <v>48213.942103333335</v>
      </c>
      <c r="S281" s="114" t="s">
        <v>790</v>
      </c>
    </row>
    <row r="282" spans="1:19" ht="23.25" thickBot="1">
      <c r="A282" s="127" t="s">
        <v>827</v>
      </c>
      <c r="B282" s="124">
        <v>3</v>
      </c>
      <c r="C282" s="114">
        <f t="shared" si="16"/>
        <v>13825.58</v>
      </c>
      <c r="D282" s="114">
        <f t="shared" si="17"/>
        <v>43679.401066666665</v>
      </c>
      <c r="E282" s="114">
        <v>13825.58</v>
      </c>
      <c r="F282" s="114">
        <v>0</v>
      </c>
      <c r="G282" s="114">
        <v>0</v>
      </c>
      <c r="H282" s="114">
        <v>1659.0695999999998</v>
      </c>
      <c r="I282" s="114">
        <v>414.76739999999995</v>
      </c>
      <c r="J282" s="114">
        <v>345.6395</v>
      </c>
      <c r="K282" s="114">
        <v>29853.821066666664</v>
      </c>
      <c r="L282" s="114"/>
      <c r="M282" s="114">
        <v>6912.79</v>
      </c>
      <c r="N282" s="114">
        <v>69127.899999999994</v>
      </c>
      <c r="O282" s="114">
        <v>13520.773199999994</v>
      </c>
      <c r="P282" s="114">
        <v>708.36</v>
      </c>
      <c r="Q282" s="114">
        <f t="shared" si="18"/>
        <v>46807.237566666663</v>
      </c>
      <c r="R282" s="114">
        <f t="shared" si="19"/>
        <v>140421.71269999997</v>
      </c>
      <c r="S282" s="114" t="s">
        <v>790</v>
      </c>
    </row>
    <row r="283" spans="1:19" ht="15.75" thickBot="1">
      <c r="A283" s="127" t="s">
        <v>828</v>
      </c>
      <c r="B283" s="124">
        <v>3</v>
      </c>
      <c r="C283" s="114">
        <f t="shared" si="16"/>
        <v>10617.080292000002</v>
      </c>
      <c r="D283" s="114">
        <f t="shared" si="17"/>
        <v>32519.538035952006</v>
      </c>
      <c r="E283" s="114">
        <v>10617.080292000002</v>
      </c>
      <c r="F283" s="114">
        <v>258.33333333333331</v>
      </c>
      <c r="G283" s="114">
        <v>950</v>
      </c>
      <c r="H283" s="114">
        <v>1213.3806048000001</v>
      </c>
      <c r="I283" s="114">
        <v>303.34515120000003</v>
      </c>
      <c r="J283" s="114">
        <v>252.78762600000007</v>
      </c>
      <c r="K283" s="114">
        <v>21902.457743952004</v>
      </c>
      <c r="L283" s="114"/>
      <c r="M283" s="114">
        <v>5055.75252</v>
      </c>
      <c r="N283" s="114">
        <v>50557.525200000004</v>
      </c>
      <c r="O283" s="114">
        <v>10094.095511856003</v>
      </c>
      <c r="P283" s="114">
        <v>607.17999999999995</v>
      </c>
      <c r="Q283" s="114">
        <f t="shared" si="18"/>
        <v>36104.564751285339</v>
      </c>
      <c r="R283" s="114">
        <f t="shared" si="19"/>
        <v>108313.69425385603</v>
      </c>
      <c r="S283" s="114" t="s">
        <v>790</v>
      </c>
    </row>
    <row r="284" spans="1:19" ht="15.75" thickBot="1">
      <c r="A284" s="127" t="s">
        <v>829</v>
      </c>
      <c r="B284" s="124">
        <v>1</v>
      </c>
      <c r="C284" s="114">
        <f t="shared" si="16"/>
        <v>13740</v>
      </c>
      <c r="D284" s="114">
        <f t="shared" si="17"/>
        <v>43406.457920000001</v>
      </c>
      <c r="E284" s="114">
        <v>13740</v>
      </c>
      <c r="F284" s="114">
        <v>0</v>
      </c>
      <c r="G284" s="114">
        <v>0</v>
      </c>
      <c r="H284" s="114">
        <v>1648.8</v>
      </c>
      <c r="I284" s="114">
        <v>412.2</v>
      </c>
      <c r="J284" s="114">
        <v>343.5</v>
      </c>
      <c r="K284" s="114">
        <v>29666.457920000001</v>
      </c>
      <c r="L284" s="114"/>
      <c r="M284" s="114">
        <v>2290</v>
      </c>
      <c r="N284" s="114">
        <v>22900</v>
      </c>
      <c r="O284" s="114">
        <v>4476.4579200000007</v>
      </c>
      <c r="P284" s="114">
        <v>706.01</v>
      </c>
      <c r="Q284" s="114">
        <f t="shared" si="18"/>
        <v>46516.967920000003</v>
      </c>
      <c r="R284" s="114">
        <f t="shared" si="19"/>
        <v>46516.967920000003</v>
      </c>
      <c r="S284" s="114" t="s">
        <v>790</v>
      </c>
    </row>
    <row r="285" spans="1:19" ht="23.25" thickBot="1">
      <c r="A285" s="127" t="s">
        <v>830</v>
      </c>
      <c r="B285" s="124">
        <v>12</v>
      </c>
      <c r="C285" s="114">
        <f t="shared" si="16"/>
        <v>12316.935621899998</v>
      </c>
      <c r="D285" s="114">
        <f t="shared" si="17"/>
        <v>37792.543232963057</v>
      </c>
      <c r="E285" s="114">
        <v>12316.935621899998</v>
      </c>
      <c r="F285" s="114">
        <v>258.33333333333331</v>
      </c>
      <c r="G285" s="114">
        <v>0</v>
      </c>
      <c r="H285" s="114">
        <v>1407.6497853600001</v>
      </c>
      <c r="I285" s="114">
        <v>351.91244634000003</v>
      </c>
      <c r="J285" s="114">
        <v>293.26037194999998</v>
      </c>
      <c r="K285" s="114">
        <v>25475.60761106306</v>
      </c>
      <c r="L285" s="114"/>
      <c r="M285" s="114">
        <v>23460.829755999999</v>
      </c>
      <c r="N285" s="114">
        <v>234608.29756000001</v>
      </c>
      <c r="O285" s="114">
        <v>47638.164016756775</v>
      </c>
      <c r="P285" s="114">
        <v>651.27333333333343</v>
      </c>
      <c r="Q285" s="114">
        <f t="shared" si="18"/>
        <v>40754.972503279721</v>
      </c>
      <c r="R285" s="114">
        <f t="shared" si="19"/>
        <v>489059.67003935669</v>
      </c>
      <c r="S285" s="114" t="s">
        <v>790</v>
      </c>
    </row>
    <row r="286" spans="1:19" ht="23.25" thickBot="1">
      <c r="A286" s="127" t="s">
        <v>831</v>
      </c>
      <c r="B286" s="124">
        <v>4</v>
      </c>
      <c r="C286" s="114">
        <f t="shared" si="16"/>
        <v>13825.58</v>
      </c>
      <c r="D286" s="114">
        <f t="shared" si="17"/>
        <v>43679.401066666665</v>
      </c>
      <c r="E286" s="114">
        <v>13825.58</v>
      </c>
      <c r="F286" s="114">
        <v>0</v>
      </c>
      <c r="G286" s="114">
        <v>0</v>
      </c>
      <c r="H286" s="114">
        <v>1659.0695999999998</v>
      </c>
      <c r="I286" s="114">
        <v>414.76739999999995</v>
      </c>
      <c r="J286" s="114">
        <v>345.6395</v>
      </c>
      <c r="K286" s="114">
        <v>29853.821066666664</v>
      </c>
      <c r="L286" s="114"/>
      <c r="M286" s="114">
        <v>9217.0533333333333</v>
      </c>
      <c r="N286" s="114">
        <v>92170.533333333326</v>
      </c>
      <c r="O286" s="114">
        <v>18027.697599999992</v>
      </c>
      <c r="P286" s="114">
        <v>708.37250000000006</v>
      </c>
      <c r="Q286" s="114">
        <f t="shared" si="18"/>
        <v>46807.25006666666</v>
      </c>
      <c r="R286" s="114">
        <f t="shared" si="19"/>
        <v>187229.00026666664</v>
      </c>
      <c r="S286" s="114" t="s">
        <v>790</v>
      </c>
    </row>
    <row r="287" spans="1:19" ht="15.75" thickBot="1">
      <c r="A287" s="127" t="s">
        <v>693</v>
      </c>
      <c r="B287" s="124">
        <v>1</v>
      </c>
      <c r="C287" s="114">
        <f t="shared" si="16"/>
        <v>27992</v>
      </c>
      <c r="D287" s="114">
        <f t="shared" si="17"/>
        <v>89826.584106666676</v>
      </c>
      <c r="E287" s="114">
        <v>27992</v>
      </c>
      <c r="F287" s="114">
        <v>0</v>
      </c>
      <c r="G287" s="114">
        <v>0</v>
      </c>
      <c r="H287" s="114">
        <v>3359.0399999999995</v>
      </c>
      <c r="I287" s="114">
        <v>839.75999999999988</v>
      </c>
      <c r="J287" s="114">
        <v>699.80000000000007</v>
      </c>
      <c r="K287" s="114">
        <v>61834.584106666669</v>
      </c>
      <c r="L287" s="114"/>
      <c r="M287" s="114">
        <v>4665.3333333333339</v>
      </c>
      <c r="N287" s="114">
        <v>46653.333333333336</v>
      </c>
      <c r="O287" s="114">
        <v>10515.917439999996</v>
      </c>
      <c r="P287" s="114">
        <v>1094.3</v>
      </c>
      <c r="Q287" s="114">
        <f t="shared" si="18"/>
        <v>95819.48410666667</v>
      </c>
      <c r="R287" s="114">
        <f t="shared" si="19"/>
        <v>95819.48410666667</v>
      </c>
      <c r="S287" s="114" t="s">
        <v>790</v>
      </c>
    </row>
    <row r="288" spans="1:19" ht="15.75" thickBot="1">
      <c r="A288" s="127" t="s">
        <v>693</v>
      </c>
      <c r="B288" s="124">
        <v>1</v>
      </c>
      <c r="C288" s="114">
        <f t="shared" si="16"/>
        <v>30550</v>
      </c>
      <c r="D288" s="114">
        <f t="shared" si="17"/>
        <v>99549.07176754385</v>
      </c>
      <c r="E288" s="114">
        <v>30550</v>
      </c>
      <c r="F288" s="114">
        <v>0</v>
      </c>
      <c r="G288" s="114">
        <v>0</v>
      </c>
      <c r="H288" s="114">
        <v>3666</v>
      </c>
      <c r="I288" s="114">
        <v>916.5</v>
      </c>
      <c r="J288" s="114">
        <v>763.75</v>
      </c>
      <c r="K288" s="114">
        <v>68999.07176754385</v>
      </c>
      <c r="L288" s="114"/>
      <c r="M288" s="114">
        <v>5091.666666666667</v>
      </c>
      <c r="N288" s="114">
        <v>50916.666666666672</v>
      </c>
      <c r="O288" s="114">
        <v>12990.738434210514</v>
      </c>
      <c r="P288" s="114">
        <v>1164</v>
      </c>
      <c r="Q288" s="114">
        <f t="shared" si="18"/>
        <v>106059.32176754385</v>
      </c>
      <c r="R288" s="114">
        <f t="shared" si="19"/>
        <v>106059.32176754385</v>
      </c>
      <c r="S288" s="114" t="s">
        <v>790</v>
      </c>
    </row>
    <row r="289" spans="1:19" ht="15.75" thickBot="1">
      <c r="A289" s="127" t="s">
        <v>693</v>
      </c>
      <c r="B289" s="124">
        <v>1</v>
      </c>
      <c r="C289" s="114">
        <f t="shared" si="16"/>
        <v>37575</v>
      </c>
      <c r="D289" s="114">
        <f t="shared" si="17"/>
        <v>124667.16</v>
      </c>
      <c r="E289" s="114">
        <v>37575</v>
      </c>
      <c r="F289" s="114">
        <v>0</v>
      </c>
      <c r="G289" s="114">
        <v>0</v>
      </c>
      <c r="H289" s="114">
        <v>4509</v>
      </c>
      <c r="I289" s="114">
        <v>1127.25</v>
      </c>
      <c r="J289" s="114">
        <v>939.375</v>
      </c>
      <c r="K289" s="114">
        <v>87092.160000000003</v>
      </c>
      <c r="L289" s="114"/>
      <c r="M289" s="114">
        <v>6262.5</v>
      </c>
      <c r="N289" s="114">
        <v>62625</v>
      </c>
      <c r="O289" s="114">
        <v>18204.660000000003</v>
      </c>
      <c r="P289" s="114">
        <v>1355.47</v>
      </c>
      <c r="Q289" s="114">
        <f t="shared" si="18"/>
        <v>132598.255</v>
      </c>
      <c r="R289" s="114">
        <f t="shared" si="19"/>
        <v>132598.255</v>
      </c>
      <c r="S289" s="114" t="s">
        <v>790</v>
      </c>
    </row>
    <row r="290" spans="1:19" ht="15.75" thickBot="1">
      <c r="A290" s="127" t="s">
        <v>693</v>
      </c>
      <c r="B290" s="124">
        <v>1</v>
      </c>
      <c r="C290" s="114">
        <f t="shared" si="16"/>
        <v>30550</v>
      </c>
      <c r="D290" s="114">
        <f t="shared" si="17"/>
        <v>99549.07176754385</v>
      </c>
      <c r="E290" s="114">
        <v>30550</v>
      </c>
      <c r="F290" s="114">
        <v>0</v>
      </c>
      <c r="G290" s="114">
        <v>0</v>
      </c>
      <c r="H290" s="114">
        <v>3666</v>
      </c>
      <c r="I290" s="114">
        <v>916.5</v>
      </c>
      <c r="J290" s="114">
        <v>763.75</v>
      </c>
      <c r="K290" s="114">
        <v>68999.07176754385</v>
      </c>
      <c r="L290" s="114"/>
      <c r="M290" s="114">
        <v>5091.666666666667</v>
      </c>
      <c r="N290" s="114">
        <v>50916.666666666672</v>
      </c>
      <c r="O290" s="114">
        <v>12990.738434210514</v>
      </c>
      <c r="P290" s="114">
        <v>1164</v>
      </c>
      <c r="Q290" s="114">
        <f t="shared" si="18"/>
        <v>106059.32176754385</v>
      </c>
      <c r="R290" s="114">
        <f t="shared" si="19"/>
        <v>106059.32176754385</v>
      </c>
      <c r="S290" s="114" t="s">
        <v>790</v>
      </c>
    </row>
    <row r="291" spans="1:19" ht="15.75" thickBot="1">
      <c r="A291" s="127" t="s">
        <v>693</v>
      </c>
      <c r="B291" s="124">
        <v>1</v>
      </c>
      <c r="C291" s="114">
        <f t="shared" si="16"/>
        <v>30550</v>
      </c>
      <c r="D291" s="114">
        <f t="shared" si="17"/>
        <v>99549.07176754385</v>
      </c>
      <c r="E291" s="114">
        <v>30550</v>
      </c>
      <c r="F291" s="114">
        <v>0</v>
      </c>
      <c r="G291" s="114">
        <v>0</v>
      </c>
      <c r="H291" s="114">
        <v>3666</v>
      </c>
      <c r="I291" s="114">
        <v>916.5</v>
      </c>
      <c r="J291" s="114">
        <v>763.75</v>
      </c>
      <c r="K291" s="114">
        <v>68999.07176754385</v>
      </c>
      <c r="L291" s="114"/>
      <c r="M291" s="114">
        <v>5091.666666666667</v>
      </c>
      <c r="N291" s="114">
        <v>50916.666666666672</v>
      </c>
      <c r="O291" s="114">
        <v>12990.738434210514</v>
      </c>
      <c r="P291" s="114">
        <v>1164</v>
      </c>
      <c r="Q291" s="114">
        <f t="shared" si="18"/>
        <v>106059.32176754385</v>
      </c>
      <c r="R291" s="114">
        <f t="shared" si="19"/>
        <v>106059.32176754385</v>
      </c>
      <c r="S291" s="114" t="s">
        <v>790</v>
      </c>
    </row>
    <row r="292" spans="1:19" ht="15.75" thickBot="1">
      <c r="A292" s="127" t="s">
        <v>693</v>
      </c>
      <c r="B292" s="124">
        <v>1</v>
      </c>
      <c r="C292" s="114">
        <f t="shared" si="16"/>
        <v>30550</v>
      </c>
      <c r="D292" s="114">
        <f t="shared" si="17"/>
        <v>99549.07176754385</v>
      </c>
      <c r="E292" s="114">
        <v>30550</v>
      </c>
      <c r="F292" s="114">
        <v>0</v>
      </c>
      <c r="G292" s="114">
        <v>0</v>
      </c>
      <c r="H292" s="114">
        <v>3666</v>
      </c>
      <c r="I292" s="114">
        <v>916.5</v>
      </c>
      <c r="J292" s="114">
        <v>763.75</v>
      </c>
      <c r="K292" s="114">
        <v>68999.07176754385</v>
      </c>
      <c r="L292" s="114"/>
      <c r="M292" s="114">
        <v>5091.666666666667</v>
      </c>
      <c r="N292" s="114">
        <v>50916.666666666672</v>
      </c>
      <c r="O292" s="114">
        <v>12990.738434210514</v>
      </c>
      <c r="P292" s="114">
        <v>1164</v>
      </c>
      <c r="Q292" s="114">
        <f t="shared" si="18"/>
        <v>106059.32176754385</v>
      </c>
      <c r="R292" s="114">
        <f t="shared" si="19"/>
        <v>106059.32176754385</v>
      </c>
      <c r="S292" s="114" t="s">
        <v>790</v>
      </c>
    </row>
    <row r="293" spans="1:19" ht="15.75" thickBot="1">
      <c r="A293" s="127" t="s">
        <v>693</v>
      </c>
      <c r="B293" s="124">
        <v>1</v>
      </c>
      <c r="C293" s="114">
        <f t="shared" si="16"/>
        <v>27992</v>
      </c>
      <c r="D293" s="114">
        <f t="shared" si="17"/>
        <v>89826.584106666676</v>
      </c>
      <c r="E293" s="114">
        <v>27992</v>
      </c>
      <c r="F293" s="114">
        <v>0</v>
      </c>
      <c r="G293" s="114">
        <v>0</v>
      </c>
      <c r="H293" s="114">
        <v>3359.0399999999995</v>
      </c>
      <c r="I293" s="114">
        <v>839.75999999999988</v>
      </c>
      <c r="J293" s="114">
        <v>699.80000000000007</v>
      </c>
      <c r="K293" s="114">
        <v>61834.584106666669</v>
      </c>
      <c r="L293" s="114"/>
      <c r="M293" s="114">
        <v>4665.3333333333339</v>
      </c>
      <c r="N293" s="114">
        <v>46653.333333333336</v>
      </c>
      <c r="O293" s="114">
        <v>10515.917439999996</v>
      </c>
      <c r="P293" s="114">
        <v>1094.31</v>
      </c>
      <c r="Q293" s="114">
        <f t="shared" si="18"/>
        <v>95819.494106666665</v>
      </c>
      <c r="R293" s="114">
        <f t="shared" si="19"/>
        <v>95819.494106666665</v>
      </c>
      <c r="S293" s="114" t="s">
        <v>790</v>
      </c>
    </row>
    <row r="294" spans="1:19" ht="15.75" thickBot="1">
      <c r="A294" s="127" t="s">
        <v>693</v>
      </c>
      <c r="B294" s="124">
        <v>1</v>
      </c>
      <c r="C294" s="114">
        <f t="shared" si="16"/>
        <v>27977.64</v>
      </c>
      <c r="D294" s="114">
        <f t="shared" si="17"/>
        <v>89780.268320000003</v>
      </c>
      <c r="E294" s="114">
        <v>27977.64</v>
      </c>
      <c r="F294" s="114">
        <v>0</v>
      </c>
      <c r="G294" s="114">
        <v>0</v>
      </c>
      <c r="H294" s="114">
        <v>3357.3168000000001</v>
      </c>
      <c r="I294" s="114">
        <v>839.32920000000001</v>
      </c>
      <c r="J294" s="114">
        <v>699.44099999999992</v>
      </c>
      <c r="K294" s="114">
        <v>61802.628320000003</v>
      </c>
      <c r="L294" s="114"/>
      <c r="M294" s="114">
        <v>4662.9399999999996</v>
      </c>
      <c r="N294" s="114">
        <v>46629.4</v>
      </c>
      <c r="O294" s="114">
        <v>10510.288319999996</v>
      </c>
      <c r="P294" s="114">
        <v>1093.93</v>
      </c>
      <c r="Q294" s="114">
        <f t="shared" si="18"/>
        <v>95770.285319999995</v>
      </c>
      <c r="R294" s="114">
        <f t="shared" si="19"/>
        <v>95770.285319999995</v>
      </c>
      <c r="S294" s="114" t="s">
        <v>790</v>
      </c>
    </row>
    <row r="295" spans="1:19" ht="15.75" thickBot="1">
      <c r="A295" s="127" t="s">
        <v>693</v>
      </c>
      <c r="B295" s="124">
        <v>1</v>
      </c>
      <c r="C295" s="114">
        <f t="shared" si="16"/>
        <v>30550</v>
      </c>
      <c r="D295" s="114">
        <f t="shared" si="17"/>
        <v>99549.07176754385</v>
      </c>
      <c r="E295" s="114">
        <v>30550</v>
      </c>
      <c r="F295" s="114">
        <v>0</v>
      </c>
      <c r="G295" s="114">
        <v>0</v>
      </c>
      <c r="H295" s="114">
        <v>3666</v>
      </c>
      <c r="I295" s="114">
        <v>916.5</v>
      </c>
      <c r="J295" s="114">
        <v>763.75</v>
      </c>
      <c r="K295" s="114">
        <v>68999.07176754385</v>
      </c>
      <c r="L295" s="114"/>
      <c r="M295" s="114">
        <v>5091.666666666667</v>
      </c>
      <c r="N295" s="114">
        <v>50916.666666666672</v>
      </c>
      <c r="O295" s="114">
        <v>12990.738434210514</v>
      </c>
      <c r="P295" s="114">
        <v>1164</v>
      </c>
      <c r="Q295" s="114">
        <f t="shared" si="18"/>
        <v>106059.32176754385</v>
      </c>
      <c r="R295" s="114">
        <f t="shared" si="19"/>
        <v>106059.32176754385</v>
      </c>
      <c r="S295" s="114" t="s">
        <v>790</v>
      </c>
    </row>
    <row r="296" spans="1:19" ht="15.75" thickBot="1">
      <c r="A296" s="127" t="s">
        <v>693</v>
      </c>
      <c r="B296" s="124">
        <v>1</v>
      </c>
      <c r="C296" s="114">
        <f t="shared" si="16"/>
        <v>27977.64</v>
      </c>
      <c r="D296" s="114">
        <f t="shared" si="17"/>
        <v>89780.268320000003</v>
      </c>
      <c r="E296" s="114">
        <v>27977.64</v>
      </c>
      <c r="F296" s="114">
        <v>0</v>
      </c>
      <c r="G296" s="114">
        <v>0</v>
      </c>
      <c r="H296" s="114">
        <v>3357.3168000000001</v>
      </c>
      <c r="I296" s="114">
        <v>839.32920000000001</v>
      </c>
      <c r="J296" s="114">
        <v>699.44099999999992</v>
      </c>
      <c r="K296" s="114">
        <v>61802.628320000003</v>
      </c>
      <c r="L296" s="114"/>
      <c r="M296" s="114">
        <v>4662.9399999999996</v>
      </c>
      <c r="N296" s="114">
        <v>46629.4</v>
      </c>
      <c r="O296" s="114">
        <v>10510.288319999996</v>
      </c>
      <c r="P296" s="114">
        <v>1093.99</v>
      </c>
      <c r="Q296" s="114">
        <f t="shared" si="18"/>
        <v>95770.345320000008</v>
      </c>
      <c r="R296" s="114">
        <f t="shared" si="19"/>
        <v>95770.345320000008</v>
      </c>
      <c r="S296" s="114" t="s">
        <v>790</v>
      </c>
    </row>
    <row r="297" spans="1:19" ht="15.75" thickBot="1">
      <c r="A297" s="127" t="s">
        <v>693</v>
      </c>
      <c r="B297" s="124">
        <v>1</v>
      </c>
      <c r="C297" s="114">
        <f t="shared" si="16"/>
        <v>23992</v>
      </c>
      <c r="D297" s="114">
        <f t="shared" si="17"/>
        <v>76925.250773333319</v>
      </c>
      <c r="E297" s="114">
        <v>23992</v>
      </c>
      <c r="F297" s="114">
        <v>0</v>
      </c>
      <c r="G297" s="114">
        <v>0</v>
      </c>
      <c r="H297" s="114">
        <v>2879.0399999999995</v>
      </c>
      <c r="I297" s="114">
        <v>719.75999999999988</v>
      </c>
      <c r="J297" s="114">
        <v>599.80000000000007</v>
      </c>
      <c r="K297" s="114">
        <v>52933.250773333319</v>
      </c>
      <c r="L297" s="114"/>
      <c r="M297" s="114">
        <v>3998.666666666667</v>
      </c>
      <c r="N297" s="114">
        <v>39986.666666666664</v>
      </c>
      <c r="O297" s="114">
        <v>8947.9174399999902</v>
      </c>
      <c r="P297" s="114">
        <v>985.33</v>
      </c>
      <c r="Q297" s="114">
        <f t="shared" si="18"/>
        <v>82109.180773333312</v>
      </c>
      <c r="R297" s="114">
        <f t="shared" si="19"/>
        <v>82109.180773333312</v>
      </c>
      <c r="S297" s="114" t="s">
        <v>790</v>
      </c>
    </row>
    <row r="298" spans="1:19" ht="15.75" thickBot="1">
      <c r="A298" s="127" t="s">
        <v>693</v>
      </c>
      <c r="B298" s="124">
        <v>1</v>
      </c>
      <c r="C298" s="114">
        <f t="shared" si="16"/>
        <v>37575</v>
      </c>
      <c r="D298" s="114">
        <f t="shared" si="17"/>
        <v>124667.16</v>
      </c>
      <c r="E298" s="114">
        <v>37575</v>
      </c>
      <c r="F298" s="114">
        <v>0</v>
      </c>
      <c r="G298" s="114">
        <v>0</v>
      </c>
      <c r="H298" s="114">
        <v>4509</v>
      </c>
      <c r="I298" s="114">
        <v>1127.25</v>
      </c>
      <c r="J298" s="114">
        <v>939.375</v>
      </c>
      <c r="K298" s="114">
        <v>87092.160000000003</v>
      </c>
      <c r="L298" s="114"/>
      <c r="M298" s="114">
        <v>6262.5</v>
      </c>
      <c r="N298" s="114">
        <v>62625</v>
      </c>
      <c r="O298" s="114">
        <v>18204.660000000003</v>
      </c>
      <c r="P298" s="114">
        <v>1355.47</v>
      </c>
      <c r="Q298" s="114">
        <f t="shared" si="18"/>
        <v>132598.255</v>
      </c>
      <c r="R298" s="114">
        <f t="shared" si="19"/>
        <v>132598.255</v>
      </c>
      <c r="S298" s="114" t="s">
        <v>790</v>
      </c>
    </row>
    <row r="299" spans="1:19" ht="15.75" thickBot="1">
      <c r="A299" s="127" t="s">
        <v>693</v>
      </c>
      <c r="B299" s="124">
        <v>1</v>
      </c>
      <c r="C299" s="114">
        <f t="shared" si="16"/>
        <v>30550</v>
      </c>
      <c r="D299" s="114">
        <f t="shared" si="17"/>
        <v>99549.07176754385</v>
      </c>
      <c r="E299" s="114">
        <v>30550</v>
      </c>
      <c r="F299" s="114">
        <v>0</v>
      </c>
      <c r="G299" s="114">
        <v>0</v>
      </c>
      <c r="H299" s="114">
        <v>3666</v>
      </c>
      <c r="I299" s="114">
        <v>916.5</v>
      </c>
      <c r="J299" s="114">
        <v>763.75</v>
      </c>
      <c r="K299" s="114">
        <v>68999.07176754385</v>
      </c>
      <c r="L299" s="114"/>
      <c r="M299" s="114">
        <v>5091.666666666667</v>
      </c>
      <c r="N299" s="114">
        <v>50916.666666666672</v>
      </c>
      <c r="O299" s="114">
        <v>12990.738434210514</v>
      </c>
      <c r="P299" s="114">
        <v>1164</v>
      </c>
      <c r="Q299" s="114">
        <f t="shared" si="18"/>
        <v>106059.32176754385</v>
      </c>
      <c r="R299" s="114">
        <f t="shared" si="19"/>
        <v>106059.32176754385</v>
      </c>
      <c r="S299" s="114" t="s">
        <v>790</v>
      </c>
    </row>
    <row r="300" spans="1:19" ht="15.75" thickBot="1">
      <c r="A300" s="127" t="s">
        <v>693</v>
      </c>
      <c r="B300" s="124">
        <v>1</v>
      </c>
      <c r="C300" s="114">
        <f t="shared" si="16"/>
        <v>23992</v>
      </c>
      <c r="D300" s="114">
        <f t="shared" si="17"/>
        <v>76925.250773333319</v>
      </c>
      <c r="E300" s="114">
        <v>23992</v>
      </c>
      <c r="F300" s="114">
        <v>0</v>
      </c>
      <c r="G300" s="114">
        <v>0</v>
      </c>
      <c r="H300" s="114">
        <v>2879.0399999999995</v>
      </c>
      <c r="I300" s="114">
        <v>719.75999999999988</v>
      </c>
      <c r="J300" s="114">
        <v>599.80000000000007</v>
      </c>
      <c r="K300" s="114">
        <v>52933.250773333319</v>
      </c>
      <c r="L300" s="114"/>
      <c r="M300" s="114">
        <v>3998.666666666667</v>
      </c>
      <c r="N300" s="114">
        <v>39986.666666666664</v>
      </c>
      <c r="O300" s="114">
        <v>8947.9174399999902</v>
      </c>
      <c r="P300" s="114">
        <v>985.37</v>
      </c>
      <c r="Q300" s="114">
        <f t="shared" si="18"/>
        <v>82109.220773333305</v>
      </c>
      <c r="R300" s="114">
        <f t="shared" si="19"/>
        <v>82109.220773333305</v>
      </c>
      <c r="S300" s="114" t="s">
        <v>790</v>
      </c>
    </row>
    <row r="301" spans="1:19" ht="15.75" thickBot="1">
      <c r="A301" s="127" t="s">
        <v>693</v>
      </c>
      <c r="B301" s="124">
        <v>1</v>
      </c>
      <c r="C301" s="114">
        <f t="shared" si="16"/>
        <v>33000</v>
      </c>
      <c r="D301" s="114">
        <f t="shared" si="17"/>
        <v>109417.16</v>
      </c>
      <c r="E301" s="114">
        <v>33000</v>
      </c>
      <c r="F301" s="114">
        <v>0</v>
      </c>
      <c r="G301" s="114">
        <v>0</v>
      </c>
      <c r="H301" s="114">
        <v>3960</v>
      </c>
      <c r="I301" s="114">
        <v>990</v>
      </c>
      <c r="J301" s="114">
        <v>825</v>
      </c>
      <c r="K301" s="114">
        <v>76417.16</v>
      </c>
      <c r="L301" s="114"/>
      <c r="M301" s="114">
        <v>5500</v>
      </c>
      <c r="N301" s="114">
        <v>55000</v>
      </c>
      <c r="O301" s="114">
        <v>15917.160000000005</v>
      </c>
      <c r="P301" s="114">
        <v>1230.75</v>
      </c>
      <c r="Q301" s="114">
        <f t="shared" si="18"/>
        <v>116422.91</v>
      </c>
      <c r="R301" s="114">
        <f t="shared" si="19"/>
        <v>116422.91</v>
      </c>
      <c r="S301" s="114" t="s">
        <v>790</v>
      </c>
    </row>
    <row r="302" spans="1:19" ht="15.75" thickBot="1">
      <c r="A302" s="127" t="s">
        <v>693</v>
      </c>
      <c r="B302" s="124">
        <v>1</v>
      </c>
      <c r="C302" s="114">
        <f t="shared" si="16"/>
        <v>37575</v>
      </c>
      <c r="D302" s="114">
        <f t="shared" si="17"/>
        <v>124667.16</v>
      </c>
      <c r="E302" s="114">
        <v>37575</v>
      </c>
      <c r="F302" s="114">
        <v>0</v>
      </c>
      <c r="G302" s="114">
        <v>0</v>
      </c>
      <c r="H302" s="114">
        <v>4509</v>
      </c>
      <c r="I302" s="114">
        <v>1127.25</v>
      </c>
      <c r="J302" s="114">
        <v>939.375</v>
      </c>
      <c r="K302" s="114">
        <v>87092.160000000003</v>
      </c>
      <c r="L302" s="114"/>
      <c r="M302" s="114">
        <v>6262.5</v>
      </c>
      <c r="N302" s="114">
        <v>62625</v>
      </c>
      <c r="O302" s="114">
        <v>18204.660000000003</v>
      </c>
      <c r="P302" s="114">
        <v>1344.4</v>
      </c>
      <c r="Q302" s="114">
        <f t="shared" si="18"/>
        <v>132587.185</v>
      </c>
      <c r="R302" s="114">
        <f t="shared" si="19"/>
        <v>132587.185</v>
      </c>
      <c r="S302" s="114" t="s">
        <v>790</v>
      </c>
    </row>
    <row r="303" spans="1:19" ht="15.75" thickBot="1">
      <c r="A303" s="127" t="s">
        <v>693</v>
      </c>
      <c r="B303" s="124">
        <v>1</v>
      </c>
      <c r="C303" s="114">
        <f t="shared" si="16"/>
        <v>37575</v>
      </c>
      <c r="D303" s="114">
        <f t="shared" si="17"/>
        <v>124667.16</v>
      </c>
      <c r="E303" s="114">
        <v>37575</v>
      </c>
      <c r="F303" s="114">
        <v>0</v>
      </c>
      <c r="G303" s="114">
        <v>0</v>
      </c>
      <c r="H303" s="114">
        <v>4509</v>
      </c>
      <c r="I303" s="114">
        <v>1127.25</v>
      </c>
      <c r="J303" s="114">
        <v>939.375</v>
      </c>
      <c r="K303" s="114">
        <v>87092.160000000003</v>
      </c>
      <c r="L303" s="114"/>
      <c r="M303" s="114">
        <v>6262.5</v>
      </c>
      <c r="N303" s="114">
        <v>62625</v>
      </c>
      <c r="O303" s="114">
        <v>18204.660000000003</v>
      </c>
      <c r="P303" s="114">
        <v>1355.47</v>
      </c>
      <c r="Q303" s="114">
        <f t="shared" si="18"/>
        <v>132598.255</v>
      </c>
      <c r="R303" s="114">
        <f t="shared" si="19"/>
        <v>132598.255</v>
      </c>
      <c r="S303" s="114" t="s">
        <v>790</v>
      </c>
    </row>
    <row r="304" spans="1:19" ht="15.75" thickBot="1">
      <c r="A304" s="127" t="s">
        <v>693</v>
      </c>
      <c r="B304" s="124">
        <v>1</v>
      </c>
      <c r="C304" s="114">
        <f t="shared" si="16"/>
        <v>37575</v>
      </c>
      <c r="D304" s="114">
        <f t="shared" si="17"/>
        <v>124667.16</v>
      </c>
      <c r="E304" s="114">
        <v>37575</v>
      </c>
      <c r="F304" s="114">
        <v>0</v>
      </c>
      <c r="G304" s="114">
        <v>0</v>
      </c>
      <c r="H304" s="114">
        <v>4509</v>
      </c>
      <c r="I304" s="114">
        <v>1127.25</v>
      </c>
      <c r="J304" s="114">
        <v>939.375</v>
      </c>
      <c r="K304" s="114">
        <v>87092.160000000003</v>
      </c>
      <c r="L304" s="114"/>
      <c r="M304" s="114">
        <v>6262.5</v>
      </c>
      <c r="N304" s="114">
        <v>62625</v>
      </c>
      <c r="O304" s="114">
        <v>18204.660000000003</v>
      </c>
      <c r="P304" s="114">
        <v>1355.47</v>
      </c>
      <c r="Q304" s="114">
        <f t="shared" si="18"/>
        <v>132598.255</v>
      </c>
      <c r="R304" s="114">
        <f t="shared" si="19"/>
        <v>132598.255</v>
      </c>
      <c r="S304" s="114" t="s">
        <v>790</v>
      </c>
    </row>
    <row r="305" spans="1:19" ht="15.75" thickBot="1">
      <c r="A305" s="127" t="s">
        <v>693</v>
      </c>
      <c r="B305" s="124">
        <v>1</v>
      </c>
      <c r="C305" s="114">
        <f t="shared" si="16"/>
        <v>37575</v>
      </c>
      <c r="D305" s="114">
        <f t="shared" si="17"/>
        <v>124667.16</v>
      </c>
      <c r="E305" s="114">
        <v>37575</v>
      </c>
      <c r="F305" s="114">
        <v>0</v>
      </c>
      <c r="G305" s="114">
        <v>0</v>
      </c>
      <c r="H305" s="114">
        <v>4509</v>
      </c>
      <c r="I305" s="114">
        <v>1127.25</v>
      </c>
      <c r="J305" s="114">
        <v>939.375</v>
      </c>
      <c r="K305" s="114">
        <v>87092.160000000003</v>
      </c>
      <c r="L305" s="114"/>
      <c r="M305" s="114">
        <v>6262.5</v>
      </c>
      <c r="N305" s="114">
        <v>62625</v>
      </c>
      <c r="O305" s="114">
        <v>18204.660000000003</v>
      </c>
      <c r="P305" s="114">
        <v>1355.47</v>
      </c>
      <c r="Q305" s="114">
        <f t="shared" si="18"/>
        <v>132598.255</v>
      </c>
      <c r="R305" s="114">
        <f t="shared" si="19"/>
        <v>132598.255</v>
      </c>
      <c r="S305" s="114" t="s">
        <v>790</v>
      </c>
    </row>
    <row r="306" spans="1:19" ht="15.75" thickBot="1">
      <c r="A306" s="127" t="s">
        <v>693</v>
      </c>
      <c r="B306" s="124">
        <v>1</v>
      </c>
      <c r="C306" s="114">
        <f t="shared" si="16"/>
        <v>33000</v>
      </c>
      <c r="D306" s="114">
        <f t="shared" si="17"/>
        <v>109417.16</v>
      </c>
      <c r="E306" s="114">
        <v>33000</v>
      </c>
      <c r="F306" s="114">
        <v>0</v>
      </c>
      <c r="G306" s="114">
        <v>0</v>
      </c>
      <c r="H306" s="114">
        <v>3960</v>
      </c>
      <c r="I306" s="114">
        <v>990</v>
      </c>
      <c r="J306" s="114">
        <v>825</v>
      </c>
      <c r="K306" s="114">
        <v>76417.16</v>
      </c>
      <c r="L306" s="114"/>
      <c r="M306" s="114">
        <v>5500</v>
      </c>
      <c r="N306" s="114">
        <v>55000</v>
      </c>
      <c r="O306" s="114">
        <v>15917.160000000005</v>
      </c>
      <c r="P306" s="114">
        <v>1230.75</v>
      </c>
      <c r="Q306" s="114">
        <f t="shared" si="18"/>
        <v>116422.91</v>
      </c>
      <c r="R306" s="114">
        <f t="shared" si="19"/>
        <v>116422.91</v>
      </c>
      <c r="S306" s="114" t="s">
        <v>790</v>
      </c>
    </row>
    <row r="307" spans="1:19" ht="15.75" thickBot="1">
      <c r="A307" s="127" t="s">
        <v>693</v>
      </c>
      <c r="B307" s="124">
        <v>1</v>
      </c>
      <c r="C307" s="114">
        <f t="shared" si="16"/>
        <v>30550</v>
      </c>
      <c r="D307" s="114">
        <f t="shared" si="17"/>
        <v>99549.07176754385</v>
      </c>
      <c r="E307" s="114">
        <v>30550</v>
      </c>
      <c r="F307" s="114">
        <v>0</v>
      </c>
      <c r="G307" s="114">
        <v>0</v>
      </c>
      <c r="H307" s="114">
        <v>3666</v>
      </c>
      <c r="I307" s="114">
        <v>916.5</v>
      </c>
      <c r="J307" s="114">
        <v>763.75</v>
      </c>
      <c r="K307" s="114">
        <v>68999.07176754385</v>
      </c>
      <c r="L307" s="114"/>
      <c r="M307" s="114">
        <v>5091.666666666667</v>
      </c>
      <c r="N307" s="114">
        <v>50916.666666666672</v>
      </c>
      <c r="O307" s="114">
        <v>12990.738434210514</v>
      </c>
      <c r="P307" s="114">
        <v>1164</v>
      </c>
      <c r="Q307" s="114">
        <f t="shared" si="18"/>
        <v>106059.32176754385</v>
      </c>
      <c r="R307" s="114">
        <f t="shared" si="19"/>
        <v>106059.32176754385</v>
      </c>
      <c r="S307" s="114" t="s">
        <v>790</v>
      </c>
    </row>
    <row r="308" spans="1:19" ht="15.75" thickBot="1">
      <c r="A308" s="127" t="s">
        <v>693</v>
      </c>
      <c r="B308" s="124">
        <v>1</v>
      </c>
      <c r="C308" s="114">
        <f t="shared" si="16"/>
        <v>37575</v>
      </c>
      <c r="D308" s="114">
        <f t="shared" si="17"/>
        <v>124667.16</v>
      </c>
      <c r="E308" s="114">
        <v>37575</v>
      </c>
      <c r="F308" s="114">
        <v>0</v>
      </c>
      <c r="G308" s="114">
        <v>0</v>
      </c>
      <c r="H308" s="114">
        <v>4509</v>
      </c>
      <c r="I308" s="114">
        <v>1127.25</v>
      </c>
      <c r="J308" s="114">
        <v>939.375</v>
      </c>
      <c r="K308" s="114">
        <v>87092.160000000003</v>
      </c>
      <c r="L308" s="114"/>
      <c r="M308" s="114">
        <v>6262.5</v>
      </c>
      <c r="N308" s="114">
        <v>62625</v>
      </c>
      <c r="O308" s="114">
        <v>18204.660000000003</v>
      </c>
      <c r="P308" s="114">
        <v>1355.4</v>
      </c>
      <c r="Q308" s="114">
        <f t="shared" si="18"/>
        <v>132598.185</v>
      </c>
      <c r="R308" s="114">
        <f t="shared" si="19"/>
        <v>132598.185</v>
      </c>
      <c r="S308" s="114" t="s">
        <v>790</v>
      </c>
    </row>
    <row r="309" spans="1:19" ht="15.75" thickBot="1">
      <c r="A309" s="127" t="s">
        <v>693</v>
      </c>
      <c r="B309" s="124">
        <v>1</v>
      </c>
      <c r="C309" s="114">
        <f t="shared" si="16"/>
        <v>37575</v>
      </c>
      <c r="D309" s="114">
        <f t="shared" si="17"/>
        <v>124667.16</v>
      </c>
      <c r="E309" s="114">
        <v>37575</v>
      </c>
      <c r="F309" s="114">
        <v>0</v>
      </c>
      <c r="G309" s="114">
        <v>0</v>
      </c>
      <c r="H309" s="114">
        <v>4509</v>
      </c>
      <c r="I309" s="114">
        <v>1127.25</v>
      </c>
      <c r="J309" s="114">
        <v>939.375</v>
      </c>
      <c r="K309" s="114">
        <v>87092.160000000003</v>
      </c>
      <c r="L309" s="114"/>
      <c r="M309" s="114">
        <v>6262.5</v>
      </c>
      <c r="N309" s="114">
        <v>62625</v>
      </c>
      <c r="O309" s="114">
        <v>18204.660000000003</v>
      </c>
      <c r="P309" s="114">
        <v>1355.47</v>
      </c>
      <c r="Q309" s="114">
        <f t="shared" si="18"/>
        <v>132598.255</v>
      </c>
      <c r="R309" s="114">
        <f t="shared" si="19"/>
        <v>132598.255</v>
      </c>
      <c r="S309" s="114" t="s">
        <v>790</v>
      </c>
    </row>
    <row r="310" spans="1:19" ht="15.75" thickBot="1">
      <c r="A310" s="127" t="s">
        <v>693</v>
      </c>
      <c r="B310" s="124">
        <v>1</v>
      </c>
      <c r="C310" s="114">
        <f t="shared" si="16"/>
        <v>30550</v>
      </c>
      <c r="D310" s="114">
        <f t="shared" si="17"/>
        <v>99549.07176754385</v>
      </c>
      <c r="E310" s="114">
        <v>30550</v>
      </c>
      <c r="F310" s="114">
        <v>0</v>
      </c>
      <c r="G310" s="114">
        <v>0</v>
      </c>
      <c r="H310" s="114">
        <v>3666</v>
      </c>
      <c r="I310" s="114">
        <v>916.5</v>
      </c>
      <c r="J310" s="114">
        <v>763.75</v>
      </c>
      <c r="K310" s="114">
        <v>68999.07176754385</v>
      </c>
      <c r="L310" s="114"/>
      <c r="M310" s="114">
        <v>5091.666666666667</v>
      </c>
      <c r="N310" s="114">
        <v>50916.666666666672</v>
      </c>
      <c r="O310" s="114">
        <v>12990.738434210514</v>
      </c>
      <c r="P310" s="114">
        <v>1164</v>
      </c>
      <c r="Q310" s="114">
        <f t="shared" si="18"/>
        <v>106059.32176754385</v>
      </c>
      <c r="R310" s="114">
        <f t="shared" si="19"/>
        <v>106059.32176754385</v>
      </c>
      <c r="S310" s="114" t="s">
        <v>790</v>
      </c>
    </row>
    <row r="311" spans="1:19" ht="15.75" thickBot="1">
      <c r="A311" s="127" t="s">
        <v>693</v>
      </c>
      <c r="B311" s="124">
        <v>1</v>
      </c>
      <c r="C311" s="114">
        <f t="shared" si="16"/>
        <v>27992</v>
      </c>
      <c r="D311" s="114">
        <f t="shared" si="17"/>
        <v>89826.584106666676</v>
      </c>
      <c r="E311" s="114">
        <v>27992</v>
      </c>
      <c r="F311" s="114">
        <v>0</v>
      </c>
      <c r="G311" s="114">
        <v>0</v>
      </c>
      <c r="H311" s="114">
        <v>3359.0399999999995</v>
      </c>
      <c r="I311" s="114">
        <v>839.75999999999988</v>
      </c>
      <c r="J311" s="114">
        <v>699.80000000000007</v>
      </c>
      <c r="K311" s="114">
        <v>61834.584106666669</v>
      </c>
      <c r="L311" s="114"/>
      <c r="M311" s="114">
        <v>4665.3333333333339</v>
      </c>
      <c r="N311" s="114">
        <v>46653.333333333336</v>
      </c>
      <c r="O311" s="114">
        <v>10515.917439999996</v>
      </c>
      <c r="P311" s="114">
        <v>1094.3</v>
      </c>
      <c r="Q311" s="114">
        <f t="shared" si="18"/>
        <v>95819.48410666667</v>
      </c>
      <c r="R311" s="114">
        <f t="shared" si="19"/>
        <v>95819.48410666667</v>
      </c>
      <c r="S311" s="114" t="s">
        <v>790</v>
      </c>
    </row>
    <row r="312" spans="1:19" ht="15.75" thickBot="1">
      <c r="A312" s="127" t="s">
        <v>693</v>
      </c>
      <c r="B312" s="124">
        <v>1</v>
      </c>
      <c r="C312" s="114">
        <f t="shared" si="16"/>
        <v>23992</v>
      </c>
      <c r="D312" s="114">
        <f t="shared" si="17"/>
        <v>76925.250773333319</v>
      </c>
      <c r="E312" s="114">
        <v>23992</v>
      </c>
      <c r="F312" s="114">
        <v>0</v>
      </c>
      <c r="G312" s="114">
        <v>0</v>
      </c>
      <c r="H312" s="114">
        <v>2879.0399999999995</v>
      </c>
      <c r="I312" s="114">
        <v>719.75999999999988</v>
      </c>
      <c r="J312" s="114">
        <v>599.80000000000007</v>
      </c>
      <c r="K312" s="114">
        <v>52933.250773333319</v>
      </c>
      <c r="L312" s="114"/>
      <c r="M312" s="114">
        <v>3998.666666666667</v>
      </c>
      <c r="N312" s="114">
        <v>39986.666666666664</v>
      </c>
      <c r="O312" s="114">
        <v>8947.9174399999902</v>
      </c>
      <c r="P312" s="114">
        <v>985.33</v>
      </c>
      <c r="Q312" s="114">
        <f t="shared" si="18"/>
        <v>82109.180773333312</v>
      </c>
      <c r="R312" s="114">
        <f t="shared" si="19"/>
        <v>82109.180773333312</v>
      </c>
      <c r="S312" s="114" t="s">
        <v>790</v>
      </c>
    </row>
    <row r="313" spans="1:19" ht="15.75" thickBot="1">
      <c r="A313" s="127" t="s">
        <v>693</v>
      </c>
      <c r="B313" s="124">
        <v>1</v>
      </c>
      <c r="C313" s="114">
        <f t="shared" si="16"/>
        <v>30550</v>
      </c>
      <c r="D313" s="114">
        <f t="shared" si="17"/>
        <v>99549.07176754385</v>
      </c>
      <c r="E313" s="114">
        <v>30550</v>
      </c>
      <c r="F313" s="114">
        <v>0</v>
      </c>
      <c r="G313" s="114">
        <v>0</v>
      </c>
      <c r="H313" s="114">
        <v>3666</v>
      </c>
      <c r="I313" s="114">
        <v>916.5</v>
      </c>
      <c r="J313" s="114">
        <v>763.75</v>
      </c>
      <c r="K313" s="114">
        <v>68999.07176754385</v>
      </c>
      <c r="L313" s="114"/>
      <c r="M313" s="114">
        <v>5091.666666666667</v>
      </c>
      <c r="N313" s="114">
        <v>50916.666666666672</v>
      </c>
      <c r="O313" s="114">
        <v>12990.738434210514</v>
      </c>
      <c r="P313" s="114">
        <v>1164</v>
      </c>
      <c r="Q313" s="114">
        <f t="shared" si="18"/>
        <v>106059.32176754385</v>
      </c>
      <c r="R313" s="114">
        <f t="shared" si="19"/>
        <v>106059.32176754385</v>
      </c>
      <c r="S313" s="114" t="s">
        <v>790</v>
      </c>
    </row>
    <row r="314" spans="1:19" ht="15.75" thickBot="1">
      <c r="A314" s="127" t="s">
        <v>693</v>
      </c>
      <c r="B314" s="124">
        <v>1</v>
      </c>
      <c r="C314" s="114">
        <f t="shared" si="16"/>
        <v>30550</v>
      </c>
      <c r="D314" s="114">
        <f t="shared" si="17"/>
        <v>99549.07176754385</v>
      </c>
      <c r="E314" s="114">
        <v>30550</v>
      </c>
      <c r="F314" s="114">
        <v>0</v>
      </c>
      <c r="G314" s="114">
        <v>0</v>
      </c>
      <c r="H314" s="114">
        <v>3666</v>
      </c>
      <c r="I314" s="114">
        <v>916.5</v>
      </c>
      <c r="J314" s="114">
        <v>763.75</v>
      </c>
      <c r="K314" s="114">
        <v>68999.07176754385</v>
      </c>
      <c r="L314" s="114"/>
      <c r="M314" s="114">
        <v>5091.666666666667</v>
      </c>
      <c r="N314" s="114">
        <v>50916.666666666672</v>
      </c>
      <c r="O314" s="114">
        <v>12990.738434210514</v>
      </c>
      <c r="P314" s="114">
        <v>1164.06</v>
      </c>
      <c r="Q314" s="114">
        <f t="shared" si="18"/>
        <v>106059.38176754385</v>
      </c>
      <c r="R314" s="114">
        <f t="shared" si="19"/>
        <v>106059.38176754385</v>
      </c>
      <c r="S314" s="114" t="s">
        <v>790</v>
      </c>
    </row>
    <row r="315" spans="1:19" ht="15.75" thickBot="1">
      <c r="A315" s="127" t="s">
        <v>693</v>
      </c>
      <c r="B315" s="124">
        <v>1</v>
      </c>
      <c r="C315" s="114">
        <f t="shared" si="16"/>
        <v>23992</v>
      </c>
      <c r="D315" s="114">
        <f t="shared" si="17"/>
        <v>76925.250773333319</v>
      </c>
      <c r="E315" s="114">
        <v>23992</v>
      </c>
      <c r="F315" s="114">
        <v>0</v>
      </c>
      <c r="G315" s="114">
        <v>0</v>
      </c>
      <c r="H315" s="114">
        <v>2879.0399999999995</v>
      </c>
      <c r="I315" s="114">
        <v>719.75999999999988</v>
      </c>
      <c r="J315" s="114">
        <v>599.80000000000007</v>
      </c>
      <c r="K315" s="114">
        <v>52933.250773333319</v>
      </c>
      <c r="L315" s="114"/>
      <c r="M315" s="114">
        <v>3998.666666666667</v>
      </c>
      <c r="N315" s="114">
        <v>39986.666666666664</v>
      </c>
      <c r="O315" s="114">
        <v>8947.9174399999902</v>
      </c>
      <c r="P315" s="114">
        <v>985.33</v>
      </c>
      <c r="Q315" s="114">
        <f t="shared" si="18"/>
        <v>82109.180773333312</v>
      </c>
      <c r="R315" s="114">
        <f t="shared" si="19"/>
        <v>82109.180773333312</v>
      </c>
      <c r="S315" s="114" t="s">
        <v>790</v>
      </c>
    </row>
    <row r="316" spans="1:19" ht="15.75" thickBot="1">
      <c r="A316" s="127" t="s">
        <v>693</v>
      </c>
      <c r="B316" s="124">
        <v>1</v>
      </c>
      <c r="C316" s="114">
        <f t="shared" si="16"/>
        <v>27992</v>
      </c>
      <c r="D316" s="114">
        <f t="shared" si="17"/>
        <v>89826.584106666676</v>
      </c>
      <c r="E316" s="114">
        <v>27992</v>
      </c>
      <c r="F316" s="114">
        <v>0</v>
      </c>
      <c r="G316" s="114">
        <v>0</v>
      </c>
      <c r="H316" s="114">
        <v>3359.0399999999995</v>
      </c>
      <c r="I316" s="114">
        <v>839.75999999999988</v>
      </c>
      <c r="J316" s="114">
        <v>699.80000000000007</v>
      </c>
      <c r="K316" s="114">
        <v>61834.584106666669</v>
      </c>
      <c r="L316" s="114"/>
      <c r="M316" s="114">
        <v>4665.3333333333339</v>
      </c>
      <c r="N316" s="114">
        <v>46653.333333333336</v>
      </c>
      <c r="O316" s="114">
        <v>10515.917439999996</v>
      </c>
      <c r="P316" s="114">
        <v>1094.3</v>
      </c>
      <c r="Q316" s="114">
        <f t="shared" si="18"/>
        <v>95819.48410666667</v>
      </c>
      <c r="R316" s="114">
        <f t="shared" si="19"/>
        <v>95819.48410666667</v>
      </c>
      <c r="S316" s="114" t="s">
        <v>790</v>
      </c>
    </row>
    <row r="317" spans="1:19" ht="15.75" thickBot="1">
      <c r="A317" s="127" t="s">
        <v>693</v>
      </c>
      <c r="B317" s="124">
        <v>1</v>
      </c>
      <c r="C317" s="114">
        <f t="shared" si="16"/>
        <v>37575</v>
      </c>
      <c r="D317" s="114">
        <f t="shared" si="17"/>
        <v>124667.16</v>
      </c>
      <c r="E317" s="114">
        <v>37575</v>
      </c>
      <c r="F317" s="114">
        <v>0</v>
      </c>
      <c r="G317" s="114">
        <v>0</v>
      </c>
      <c r="H317" s="114">
        <v>4509</v>
      </c>
      <c r="I317" s="114">
        <v>1127.25</v>
      </c>
      <c r="J317" s="114">
        <v>939.375</v>
      </c>
      <c r="K317" s="114">
        <v>87092.160000000003</v>
      </c>
      <c r="L317" s="114"/>
      <c r="M317" s="114">
        <v>6262.5</v>
      </c>
      <c r="N317" s="114">
        <v>62625</v>
      </c>
      <c r="O317" s="114">
        <v>18204.660000000003</v>
      </c>
      <c r="P317" s="114">
        <v>1355.47</v>
      </c>
      <c r="Q317" s="114">
        <f t="shared" si="18"/>
        <v>132598.255</v>
      </c>
      <c r="R317" s="114">
        <f t="shared" si="19"/>
        <v>132598.255</v>
      </c>
      <c r="S317" s="114" t="s">
        <v>790</v>
      </c>
    </row>
    <row r="318" spans="1:19" ht="15.75" thickBot="1">
      <c r="A318" s="127" t="s">
        <v>693</v>
      </c>
      <c r="B318" s="124">
        <v>4</v>
      </c>
      <c r="C318" s="114">
        <f t="shared" si="16"/>
        <v>27271</v>
      </c>
      <c r="D318" s="114">
        <f t="shared" si="17"/>
        <v>88237.161270438592</v>
      </c>
      <c r="E318" s="114">
        <v>27271</v>
      </c>
      <c r="F318" s="114">
        <v>0</v>
      </c>
      <c r="G318" s="114">
        <v>0</v>
      </c>
      <c r="H318" s="114">
        <v>3272.52</v>
      </c>
      <c r="I318" s="114">
        <v>818.13</v>
      </c>
      <c r="J318" s="114">
        <v>681.77499999999998</v>
      </c>
      <c r="K318" s="114">
        <v>60966.161270438592</v>
      </c>
      <c r="L318" s="114"/>
      <c r="M318" s="114">
        <v>18180.666666666668</v>
      </c>
      <c r="N318" s="114">
        <v>181806.66666666669</v>
      </c>
      <c r="O318" s="114">
        <v>43877.311748421009</v>
      </c>
      <c r="P318" s="114">
        <v>1074.68</v>
      </c>
      <c r="Q318" s="114">
        <f t="shared" si="18"/>
        <v>94084.266270438588</v>
      </c>
      <c r="R318" s="114">
        <f t="shared" si="19"/>
        <v>376337.06508175435</v>
      </c>
      <c r="S318" s="114" t="s">
        <v>790</v>
      </c>
    </row>
    <row r="319" spans="1:19" ht="15.75" thickBot="1">
      <c r="A319" s="127" t="s">
        <v>693</v>
      </c>
      <c r="B319" s="124">
        <v>2</v>
      </c>
      <c r="C319" s="114">
        <f t="shared" si="16"/>
        <v>37575</v>
      </c>
      <c r="D319" s="114">
        <f t="shared" si="17"/>
        <v>124667.16</v>
      </c>
      <c r="E319" s="114">
        <v>37575</v>
      </c>
      <c r="F319" s="114">
        <v>0</v>
      </c>
      <c r="G319" s="114">
        <v>0</v>
      </c>
      <c r="H319" s="114">
        <v>4509</v>
      </c>
      <c r="I319" s="114">
        <v>1127.25</v>
      </c>
      <c r="J319" s="114">
        <v>939.375</v>
      </c>
      <c r="K319" s="114">
        <v>87092.160000000003</v>
      </c>
      <c r="L319" s="114"/>
      <c r="M319" s="114">
        <v>12525</v>
      </c>
      <c r="N319" s="114">
        <v>125250</v>
      </c>
      <c r="O319" s="114">
        <v>36409.320000000007</v>
      </c>
      <c r="P319" s="114">
        <v>1355.47</v>
      </c>
      <c r="Q319" s="114">
        <f t="shared" si="18"/>
        <v>132598.255</v>
      </c>
      <c r="R319" s="114">
        <f t="shared" si="19"/>
        <v>265196.51</v>
      </c>
      <c r="S319" s="114" t="s">
        <v>790</v>
      </c>
    </row>
    <row r="320" spans="1:19" ht="15.75" thickBot="1">
      <c r="A320" s="127" t="s">
        <v>693</v>
      </c>
      <c r="B320" s="124">
        <v>2</v>
      </c>
      <c r="C320" s="114">
        <f t="shared" si="16"/>
        <v>30496</v>
      </c>
      <c r="D320" s="114">
        <f t="shared" si="17"/>
        <v>99621.87205333334</v>
      </c>
      <c r="E320" s="114">
        <v>30496</v>
      </c>
      <c r="F320" s="114">
        <v>0</v>
      </c>
      <c r="G320" s="114">
        <v>0</v>
      </c>
      <c r="H320" s="114">
        <v>3659.52</v>
      </c>
      <c r="I320" s="114">
        <v>914.88</v>
      </c>
      <c r="J320" s="114">
        <v>762.4</v>
      </c>
      <c r="K320" s="114">
        <v>69125.87205333334</v>
      </c>
      <c r="L320" s="114"/>
      <c r="M320" s="114">
        <v>10165.333333333334</v>
      </c>
      <c r="N320" s="114">
        <v>101653.33333333334</v>
      </c>
      <c r="O320" s="114">
        <v>26433.077440000001</v>
      </c>
      <c r="P320" s="114">
        <v>1162.5250000000001</v>
      </c>
      <c r="Q320" s="114">
        <f t="shared" si="18"/>
        <v>106121.19705333334</v>
      </c>
      <c r="R320" s="114">
        <f t="shared" si="19"/>
        <v>212242.39410666667</v>
      </c>
      <c r="S320" s="114" t="s">
        <v>790</v>
      </c>
    </row>
    <row r="321" spans="1:19" ht="15.75" thickBot="1">
      <c r="A321" s="127" t="s">
        <v>693</v>
      </c>
      <c r="B321" s="124">
        <v>4</v>
      </c>
      <c r="C321" s="114">
        <f t="shared" si="16"/>
        <v>34062.5</v>
      </c>
      <c r="D321" s="114">
        <f t="shared" si="17"/>
        <v>112108.11588377193</v>
      </c>
      <c r="E321" s="114">
        <v>34062.5</v>
      </c>
      <c r="F321" s="114">
        <v>0</v>
      </c>
      <c r="G321" s="114">
        <v>0</v>
      </c>
      <c r="H321" s="114">
        <v>4087.5</v>
      </c>
      <c r="I321" s="114">
        <v>1021.875</v>
      </c>
      <c r="J321" s="114">
        <v>851.5625</v>
      </c>
      <c r="K321" s="114">
        <v>78045.615883771927</v>
      </c>
      <c r="L321" s="114"/>
      <c r="M321" s="114">
        <v>22708.333333333336</v>
      </c>
      <c r="N321" s="114">
        <v>227083.33333333334</v>
      </c>
      <c r="O321" s="114">
        <v>62390.796868421035</v>
      </c>
      <c r="P321" s="114">
        <v>1259.7350000000001</v>
      </c>
      <c r="Q321" s="114">
        <f t="shared" si="18"/>
        <v>119328.78838377193</v>
      </c>
      <c r="R321" s="114">
        <f t="shared" si="19"/>
        <v>477315.15353508771</v>
      </c>
      <c r="S321" s="114" t="s">
        <v>790</v>
      </c>
    </row>
    <row r="322" spans="1:19" ht="15.75" thickBot="1">
      <c r="A322" s="127" t="s">
        <v>693</v>
      </c>
      <c r="B322" s="124">
        <v>1</v>
      </c>
      <c r="C322" s="114">
        <f t="shared" si="16"/>
        <v>30550</v>
      </c>
      <c r="D322" s="114">
        <f t="shared" si="17"/>
        <v>99549.07176754385</v>
      </c>
      <c r="E322" s="114">
        <v>30550</v>
      </c>
      <c r="F322" s="114">
        <v>0</v>
      </c>
      <c r="G322" s="114">
        <v>0</v>
      </c>
      <c r="H322" s="114">
        <v>3666</v>
      </c>
      <c r="I322" s="114">
        <v>916.5</v>
      </c>
      <c r="J322" s="114">
        <v>763.75</v>
      </c>
      <c r="K322" s="114">
        <v>68999.07176754385</v>
      </c>
      <c r="L322" s="114"/>
      <c r="M322" s="114">
        <v>5091.666666666667</v>
      </c>
      <c r="N322" s="114">
        <v>50916.666666666672</v>
      </c>
      <c r="O322" s="114">
        <v>12990.738434210514</v>
      </c>
      <c r="P322" s="114">
        <v>1164</v>
      </c>
      <c r="Q322" s="114">
        <f t="shared" si="18"/>
        <v>106059.32176754385</v>
      </c>
      <c r="R322" s="114">
        <f t="shared" si="19"/>
        <v>106059.32176754385</v>
      </c>
      <c r="S322" s="114" t="s">
        <v>790</v>
      </c>
    </row>
    <row r="323" spans="1:19" ht="15.75" thickBot="1">
      <c r="A323" s="127" t="s">
        <v>693</v>
      </c>
      <c r="B323" s="124">
        <v>1</v>
      </c>
      <c r="C323" s="114">
        <f t="shared" si="16"/>
        <v>37575</v>
      </c>
      <c r="D323" s="114">
        <f t="shared" si="17"/>
        <v>124667.16</v>
      </c>
      <c r="E323" s="114">
        <v>37575</v>
      </c>
      <c r="F323" s="114">
        <v>0</v>
      </c>
      <c r="G323" s="114">
        <v>0</v>
      </c>
      <c r="H323" s="114">
        <v>4509</v>
      </c>
      <c r="I323" s="114">
        <v>1127.25</v>
      </c>
      <c r="J323" s="114">
        <v>939.375</v>
      </c>
      <c r="K323" s="114">
        <v>87092.160000000003</v>
      </c>
      <c r="L323" s="114"/>
      <c r="M323" s="114">
        <v>6262.5</v>
      </c>
      <c r="N323" s="114">
        <v>62625</v>
      </c>
      <c r="O323" s="114">
        <v>18204.660000000003</v>
      </c>
      <c r="P323" s="114">
        <v>1355.47</v>
      </c>
      <c r="Q323" s="114">
        <f t="shared" si="18"/>
        <v>132598.255</v>
      </c>
      <c r="R323" s="114">
        <f t="shared" si="19"/>
        <v>132598.255</v>
      </c>
      <c r="S323" s="114" t="s">
        <v>790</v>
      </c>
    </row>
    <row r="324" spans="1:19" ht="15.75" thickBot="1">
      <c r="A324" s="127" t="s">
        <v>693</v>
      </c>
      <c r="B324" s="124">
        <v>1</v>
      </c>
      <c r="C324" s="114">
        <f t="shared" si="16"/>
        <v>44762</v>
      </c>
      <c r="D324" s="114">
        <f t="shared" si="17"/>
        <v>148623.82666666666</v>
      </c>
      <c r="E324" s="114">
        <v>44762</v>
      </c>
      <c r="F324" s="114">
        <v>0</v>
      </c>
      <c r="G324" s="114">
        <v>0</v>
      </c>
      <c r="H324" s="114">
        <v>5371.44</v>
      </c>
      <c r="I324" s="114">
        <v>1342.86</v>
      </c>
      <c r="J324" s="114">
        <v>1119.05</v>
      </c>
      <c r="K324" s="114">
        <v>103861.82666666666</v>
      </c>
      <c r="L324" s="114"/>
      <c r="M324" s="114">
        <v>7460.333333333333</v>
      </c>
      <c r="N324" s="114">
        <v>74603.333333333328</v>
      </c>
      <c r="O324" s="114">
        <v>21798.159999999996</v>
      </c>
      <c r="P324" s="114">
        <v>1526.69</v>
      </c>
      <c r="Q324" s="114">
        <f t="shared" si="18"/>
        <v>157983.86666666667</v>
      </c>
      <c r="R324" s="114">
        <f t="shared" si="19"/>
        <v>157983.86666666667</v>
      </c>
      <c r="S324" s="114" t="s">
        <v>790</v>
      </c>
    </row>
    <row r="325" spans="1:19" ht="15.75" thickBot="1">
      <c r="A325" s="127" t="s">
        <v>693</v>
      </c>
      <c r="B325" s="124">
        <v>1</v>
      </c>
      <c r="C325" s="114">
        <f t="shared" si="16"/>
        <v>37575</v>
      </c>
      <c r="D325" s="114">
        <f t="shared" si="17"/>
        <v>124667.16</v>
      </c>
      <c r="E325" s="114">
        <v>37575</v>
      </c>
      <c r="F325" s="114">
        <v>0</v>
      </c>
      <c r="G325" s="114">
        <v>0</v>
      </c>
      <c r="H325" s="114">
        <v>4509</v>
      </c>
      <c r="I325" s="114">
        <v>1127.25</v>
      </c>
      <c r="J325" s="114">
        <v>939.375</v>
      </c>
      <c r="K325" s="114">
        <v>87092.160000000003</v>
      </c>
      <c r="L325" s="114"/>
      <c r="M325" s="114">
        <v>6262.5</v>
      </c>
      <c r="N325" s="114">
        <v>62625</v>
      </c>
      <c r="O325" s="114">
        <v>18204.660000000003</v>
      </c>
      <c r="P325" s="114">
        <v>1355.47</v>
      </c>
      <c r="Q325" s="114">
        <f t="shared" si="18"/>
        <v>132598.255</v>
      </c>
      <c r="R325" s="114">
        <f t="shared" si="19"/>
        <v>132598.255</v>
      </c>
      <c r="S325" s="114" t="s">
        <v>790</v>
      </c>
    </row>
    <row r="326" spans="1:19" ht="15.75" thickBot="1">
      <c r="A326" s="127" t="s">
        <v>693</v>
      </c>
      <c r="B326" s="124">
        <v>1</v>
      </c>
      <c r="C326" s="114">
        <f t="shared" ref="C326:C389" si="20">E326</f>
        <v>33000</v>
      </c>
      <c r="D326" s="114">
        <f t="shared" ref="D326:D389" si="21">E326+K326</f>
        <v>109417.16</v>
      </c>
      <c r="E326" s="114">
        <v>33000</v>
      </c>
      <c r="F326" s="114">
        <v>0</v>
      </c>
      <c r="G326" s="114">
        <v>0</v>
      </c>
      <c r="H326" s="114">
        <v>3960</v>
      </c>
      <c r="I326" s="114">
        <v>990</v>
      </c>
      <c r="J326" s="114">
        <v>825</v>
      </c>
      <c r="K326" s="114">
        <v>76417.16</v>
      </c>
      <c r="L326" s="114"/>
      <c r="M326" s="114">
        <v>5500</v>
      </c>
      <c r="N326" s="114">
        <v>55000</v>
      </c>
      <c r="O326" s="114">
        <v>15917.160000000005</v>
      </c>
      <c r="P326" s="114">
        <v>1230.75</v>
      </c>
      <c r="Q326" s="114">
        <f t="shared" ref="Q326:Q389" si="22">E326+F326+G326+H326+I326+J326+K326+P326</f>
        <v>116422.91</v>
      </c>
      <c r="R326" s="114">
        <f t="shared" ref="R326:R389" si="23">Q326*B326</f>
        <v>116422.91</v>
      </c>
      <c r="S326" s="114" t="s">
        <v>790</v>
      </c>
    </row>
    <row r="327" spans="1:19" ht="15.75" thickBot="1">
      <c r="A327" s="127" t="s">
        <v>693</v>
      </c>
      <c r="B327" s="124">
        <v>2</v>
      </c>
      <c r="C327" s="114">
        <f t="shared" si="20"/>
        <v>37562.5</v>
      </c>
      <c r="D327" s="114">
        <f t="shared" si="21"/>
        <v>124625.49333333335</v>
      </c>
      <c r="E327" s="114">
        <v>37562.5</v>
      </c>
      <c r="F327" s="114">
        <v>0</v>
      </c>
      <c r="G327" s="114">
        <v>0</v>
      </c>
      <c r="H327" s="114">
        <v>4507.5</v>
      </c>
      <c r="I327" s="114">
        <v>1126.875</v>
      </c>
      <c r="J327" s="114">
        <v>939.0625</v>
      </c>
      <c r="K327" s="114">
        <v>87062.993333333347</v>
      </c>
      <c r="L327" s="114"/>
      <c r="M327" s="114">
        <v>12520.833333333334</v>
      </c>
      <c r="N327" s="114">
        <v>125208.33333333334</v>
      </c>
      <c r="O327" s="114">
        <v>36396.820000000014</v>
      </c>
      <c r="P327" s="114">
        <v>1355.4349999999999</v>
      </c>
      <c r="Q327" s="114">
        <f t="shared" si="22"/>
        <v>132554.36583333334</v>
      </c>
      <c r="R327" s="114">
        <f t="shared" si="23"/>
        <v>265108.73166666669</v>
      </c>
      <c r="S327" s="114" t="s">
        <v>790</v>
      </c>
    </row>
    <row r="328" spans="1:19" ht="15.75" thickBot="1">
      <c r="A328" s="127" t="s">
        <v>693</v>
      </c>
      <c r="B328" s="124">
        <v>1</v>
      </c>
      <c r="C328" s="114">
        <f t="shared" si="20"/>
        <v>33000</v>
      </c>
      <c r="D328" s="114">
        <f t="shared" si="21"/>
        <v>109417.16</v>
      </c>
      <c r="E328" s="114">
        <v>33000</v>
      </c>
      <c r="F328" s="114">
        <v>0</v>
      </c>
      <c r="G328" s="114">
        <v>0</v>
      </c>
      <c r="H328" s="114">
        <v>3960</v>
      </c>
      <c r="I328" s="114">
        <v>990</v>
      </c>
      <c r="J328" s="114">
        <v>825</v>
      </c>
      <c r="K328" s="114">
        <v>76417.16</v>
      </c>
      <c r="L328" s="114"/>
      <c r="M328" s="114">
        <v>5500</v>
      </c>
      <c r="N328" s="114">
        <v>55000</v>
      </c>
      <c r="O328" s="114">
        <v>15917.160000000005</v>
      </c>
      <c r="P328" s="114">
        <v>1230.81</v>
      </c>
      <c r="Q328" s="114">
        <f t="shared" si="22"/>
        <v>116422.97</v>
      </c>
      <c r="R328" s="114">
        <f t="shared" si="23"/>
        <v>116422.97</v>
      </c>
      <c r="S328" s="114" t="s">
        <v>790</v>
      </c>
    </row>
    <row r="329" spans="1:19" ht="15.75" thickBot="1">
      <c r="A329" s="127" t="s">
        <v>693</v>
      </c>
      <c r="B329" s="124">
        <v>1</v>
      </c>
      <c r="C329" s="114">
        <f t="shared" si="20"/>
        <v>23992</v>
      </c>
      <c r="D329" s="114">
        <f t="shared" si="21"/>
        <v>76925.250773333319</v>
      </c>
      <c r="E329" s="114">
        <v>23992</v>
      </c>
      <c r="F329" s="114">
        <v>0</v>
      </c>
      <c r="G329" s="114">
        <v>0</v>
      </c>
      <c r="H329" s="114">
        <v>2879.0399999999995</v>
      </c>
      <c r="I329" s="114">
        <v>719.75999999999988</v>
      </c>
      <c r="J329" s="114">
        <v>599.80000000000007</v>
      </c>
      <c r="K329" s="114">
        <v>52933.250773333319</v>
      </c>
      <c r="L329" s="114"/>
      <c r="M329" s="114">
        <v>3998.666666666667</v>
      </c>
      <c r="N329" s="114">
        <v>39986.666666666664</v>
      </c>
      <c r="O329" s="114">
        <v>8947.9174399999902</v>
      </c>
      <c r="P329" s="114">
        <v>985.33</v>
      </c>
      <c r="Q329" s="114">
        <f t="shared" si="22"/>
        <v>82109.180773333312</v>
      </c>
      <c r="R329" s="114">
        <f t="shared" si="23"/>
        <v>82109.180773333312</v>
      </c>
      <c r="S329" s="114" t="s">
        <v>790</v>
      </c>
    </row>
    <row r="330" spans="1:19" ht="23.25" thickBot="1">
      <c r="A330" s="127" t="s">
        <v>832</v>
      </c>
      <c r="B330" s="124">
        <v>1</v>
      </c>
      <c r="C330" s="114">
        <f t="shared" si="20"/>
        <v>30550</v>
      </c>
      <c r="D330" s="114">
        <f t="shared" si="21"/>
        <v>99549.07176754385</v>
      </c>
      <c r="E330" s="114">
        <v>30550</v>
      </c>
      <c r="F330" s="114">
        <v>0</v>
      </c>
      <c r="G330" s="114">
        <v>0</v>
      </c>
      <c r="H330" s="114">
        <v>3666</v>
      </c>
      <c r="I330" s="114">
        <v>916.5</v>
      </c>
      <c r="J330" s="114">
        <v>763.75</v>
      </c>
      <c r="K330" s="114">
        <v>68999.07176754385</v>
      </c>
      <c r="L330" s="114"/>
      <c r="M330" s="114">
        <v>5091.666666666667</v>
      </c>
      <c r="N330" s="114">
        <v>50916.666666666672</v>
      </c>
      <c r="O330" s="114">
        <v>12990.738434210514</v>
      </c>
      <c r="P330" s="114">
        <v>1164</v>
      </c>
      <c r="Q330" s="114">
        <f t="shared" si="22"/>
        <v>106059.32176754385</v>
      </c>
      <c r="R330" s="114">
        <f t="shared" si="23"/>
        <v>106059.32176754385</v>
      </c>
      <c r="S330" s="114" t="s">
        <v>790</v>
      </c>
    </row>
    <row r="331" spans="1:19" ht="34.5" thickBot="1">
      <c r="A331" s="127" t="s">
        <v>833</v>
      </c>
      <c r="B331" s="124">
        <v>1</v>
      </c>
      <c r="C331" s="114">
        <f t="shared" si="20"/>
        <v>30550</v>
      </c>
      <c r="D331" s="114">
        <f t="shared" si="21"/>
        <v>99549.07176754385</v>
      </c>
      <c r="E331" s="114">
        <v>30550</v>
      </c>
      <c r="F331" s="114">
        <v>0</v>
      </c>
      <c r="G331" s="114">
        <v>0</v>
      </c>
      <c r="H331" s="114">
        <v>3666</v>
      </c>
      <c r="I331" s="114">
        <v>916.5</v>
      </c>
      <c r="J331" s="114">
        <v>763.75</v>
      </c>
      <c r="K331" s="114">
        <v>68999.07176754385</v>
      </c>
      <c r="L331" s="114"/>
      <c r="M331" s="114">
        <v>5091.666666666667</v>
      </c>
      <c r="N331" s="114">
        <v>50916.666666666672</v>
      </c>
      <c r="O331" s="114">
        <v>12990.738434210514</v>
      </c>
      <c r="P331" s="114">
        <v>1164</v>
      </c>
      <c r="Q331" s="114">
        <f t="shared" si="22"/>
        <v>106059.32176754385</v>
      </c>
      <c r="R331" s="114">
        <f t="shared" si="23"/>
        <v>106059.32176754385</v>
      </c>
      <c r="S331" s="114" t="s">
        <v>790</v>
      </c>
    </row>
    <row r="332" spans="1:19" ht="34.5" thickBot="1">
      <c r="A332" s="127" t="s">
        <v>834</v>
      </c>
      <c r="B332" s="124">
        <v>1</v>
      </c>
      <c r="C332" s="114">
        <f t="shared" si="20"/>
        <v>36323.74</v>
      </c>
      <c r="D332" s="114">
        <f t="shared" si="21"/>
        <v>120496.29333333333</v>
      </c>
      <c r="E332" s="114">
        <v>36323.74</v>
      </c>
      <c r="F332" s="114">
        <v>0</v>
      </c>
      <c r="G332" s="114">
        <v>0</v>
      </c>
      <c r="H332" s="114">
        <v>4358.8487999999998</v>
      </c>
      <c r="I332" s="114">
        <v>1089.7121999999999</v>
      </c>
      <c r="J332" s="114">
        <v>908.09350000000006</v>
      </c>
      <c r="K332" s="114">
        <v>84172.553333333344</v>
      </c>
      <c r="L332" s="114"/>
      <c r="M332" s="114">
        <v>6053.9566666666669</v>
      </c>
      <c r="N332" s="114">
        <v>60539.566666666666</v>
      </c>
      <c r="O332" s="114">
        <v>17579.03000000001</v>
      </c>
      <c r="P332" s="114">
        <v>1109.6500000000001</v>
      </c>
      <c r="Q332" s="114">
        <f t="shared" si="22"/>
        <v>127962.59783333333</v>
      </c>
      <c r="R332" s="114">
        <f t="shared" si="23"/>
        <v>127962.59783333333</v>
      </c>
      <c r="S332" s="114" t="s">
        <v>790</v>
      </c>
    </row>
    <row r="333" spans="1:19" ht="23.25" thickBot="1">
      <c r="A333" s="127" t="s">
        <v>835</v>
      </c>
      <c r="B333" s="124">
        <v>1</v>
      </c>
      <c r="C333" s="114">
        <f t="shared" si="20"/>
        <v>44762</v>
      </c>
      <c r="D333" s="114">
        <f t="shared" si="21"/>
        <v>148623.82666666666</v>
      </c>
      <c r="E333" s="114">
        <v>44762</v>
      </c>
      <c r="F333" s="114">
        <v>0</v>
      </c>
      <c r="G333" s="114">
        <v>0</v>
      </c>
      <c r="H333" s="114">
        <v>5371.44</v>
      </c>
      <c r="I333" s="114">
        <v>1342.86</v>
      </c>
      <c r="J333" s="114">
        <v>1119.05</v>
      </c>
      <c r="K333" s="114">
        <v>103861.82666666666</v>
      </c>
      <c r="L333" s="114"/>
      <c r="M333" s="114">
        <v>7460.333333333333</v>
      </c>
      <c r="N333" s="114">
        <v>74603.333333333328</v>
      </c>
      <c r="O333" s="114">
        <v>21798.159999999996</v>
      </c>
      <c r="P333" s="114">
        <v>1526.69</v>
      </c>
      <c r="Q333" s="114">
        <f t="shared" si="22"/>
        <v>157983.86666666667</v>
      </c>
      <c r="R333" s="114">
        <f t="shared" si="23"/>
        <v>157983.86666666667</v>
      </c>
      <c r="S333" s="114" t="s">
        <v>790</v>
      </c>
    </row>
    <row r="334" spans="1:19" ht="23.25" thickBot="1">
      <c r="A334" s="127" t="s">
        <v>835</v>
      </c>
      <c r="B334" s="124">
        <v>1</v>
      </c>
      <c r="C334" s="114">
        <f t="shared" si="20"/>
        <v>44762</v>
      </c>
      <c r="D334" s="114">
        <f t="shared" si="21"/>
        <v>148623.82666666666</v>
      </c>
      <c r="E334" s="114">
        <v>44762</v>
      </c>
      <c r="F334" s="114">
        <v>0</v>
      </c>
      <c r="G334" s="114">
        <v>0</v>
      </c>
      <c r="H334" s="114">
        <v>5371.44</v>
      </c>
      <c r="I334" s="114">
        <v>1342.86</v>
      </c>
      <c r="J334" s="114">
        <v>1119.05</v>
      </c>
      <c r="K334" s="114">
        <v>103861.82666666666</v>
      </c>
      <c r="L334" s="114"/>
      <c r="M334" s="114">
        <v>7460.333333333333</v>
      </c>
      <c r="N334" s="114">
        <v>74603.333333333328</v>
      </c>
      <c r="O334" s="114">
        <v>21798.159999999996</v>
      </c>
      <c r="P334" s="114">
        <v>1526.69</v>
      </c>
      <c r="Q334" s="114">
        <f t="shared" si="22"/>
        <v>157983.86666666667</v>
      </c>
      <c r="R334" s="114">
        <f t="shared" si="23"/>
        <v>157983.86666666667</v>
      </c>
      <c r="S334" s="114" t="s">
        <v>790</v>
      </c>
    </row>
    <row r="335" spans="1:19" ht="23.25" thickBot="1">
      <c r="A335" s="127" t="s">
        <v>835</v>
      </c>
      <c r="B335" s="124">
        <v>1</v>
      </c>
      <c r="C335" s="114">
        <f t="shared" si="20"/>
        <v>44762</v>
      </c>
      <c r="D335" s="114">
        <f t="shared" si="21"/>
        <v>148623.82666666666</v>
      </c>
      <c r="E335" s="114">
        <v>44762</v>
      </c>
      <c r="F335" s="114">
        <v>0</v>
      </c>
      <c r="G335" s="114">
        <v>0</v>
      </c>
      <c r="H335" s="114">
        <v>5371.44</v>
      </c>
      <c r="I335" s="114">
        <v>1342.86</v>
      </c>
      <c r="J335" s="114">
        <v>1119.05</v>
      </c>
      <c r="K335" s="114">
        <v>103861.82666666666</v>
      </c>
      <c r="L335" s="114"/>
      <c r="M335" s="114">
        <v>7460.333333333333</v>
      </c>
      <c r="N335" s="114">
        <v>74603.333333333328</v>
      </c>
      <c r="O335" s="114">
        <v>21798.159999999996</v>
      </c>
      <c r="P335" s="114">
        <v>1526.69</v>
      </c>
      <c r="Q335" s="114">
        <f t="shared" si="22"/>
        <v>157983.86666666667</v>
      </c>
      <c r="R335" s="114">
        <f t="shared" si="23"/>
        <v>157983.86666666667</v>
      </c>
      <c r="S335" s="114" t="s">
        <v>790</v>
      </c>
    </row>
    <row r="336" spans="1:19" ht="23.25" thickBot="1">
      <c r="A336" s="127" t="s">
        <v>835</v>
      </c>
      <c r="B336" s="124">
        <v>1</v>
      </c>
      <c r="C336" s="114">
        <f t="shared" si="20"/>
        <v>49997</v>
      </c>
      <c r="D336" s="114">
        <f t="shared" si="21"/>
        <v>166073.82666666666</v>
      </c>
      <c r="E336" s="114">
        <v>49997</v>
      </c>
      <c r="F336" s="114">
        <v>0</v>
      </c>
      <c r="G336" s="114">
        <v>0</v>
      </c>
      <c r="H336" s="114">
        <v>5999.6399999999994</v>
      </c>
      <c r="I336" s="114">
        <v>1499.9099999999999</v>
      </c>
      <c r="J336" s="114">
        <v>1249.925</v>
      </c>
      <c r="K336" s="114">
        <v>116076.82666666666</v>
      </c>
      <c r="L336" s="114"/>
      <c r="M336" s="114">
        <v>8332.8333333333321</v>
      </c>
      <c r="N336" s="114">
        <v>83328.333333333328</v>
      </c>
      <c r="O336" s="114">
        <v>24415.659999999996</v>
      </c>
      <c r="P336" s="114">
        <v>1526.69</v>
      </c>
      <c r="Q336" s="114">
        <f t="shared" si="22"/>
        <v>176349.99166666667</v>
      </c>
      <c r="R336" s="114">
        <f t="shared" si="23"/>
        <v>176349.99166666667</v>
      </c>
      <c r="S336" s="114" t="s">
        <v>790</v>
      </c>
    </row>
    <row r="337" spans="1:19" ht="23.25" thickBot="1">
      <c r="A337" s="127" t="s">
        <v>835</v>
      </c>
      <c r="B337" s="124">
        <v>1</v>
      </c>
      <c r="C337" s="114">
        <f t="shared" si="20"/>
        <v>44762</v>
      </c>
      <c r="D337" s="114">
        <f t="shared" si="21"/>
        <v>148623.82666666666</v>
      </c>
      <c r="E337" s="114">
        <v>44762</v>
      </c>
      <c r="F337" s="114">
        <v>0</v>
      </c>
      <c r="G337" s="114">
        <v>0</v>
      </c>
      <c r="H337" s="114">
        <v>5371.44</v>
      </c>
      <c r="I337" s="114">
        <v>1342.86</v>
      </c>
      <c r="J337" s="114">
        <v>1119.05</v>
      </c>
      <c r="K337" s="114">
        <v>103861.82666666666</v>
      </c>
      <c r="L337" s="114"/>
      <c r="M337" s="114">
        <v>7460.333333333333</v>
      </c>
      <c r="N337" s="114">
        <v>74603.333333333328</v>
      </c>
      <c r="O337" s="114">
        <v>21798.159999999996</v>
      </c>
      <c r="P337" s="114">
        <v>1526.69</v>
      </c>
      <c r="Q337" s="114">
        <f t="shared" si="22"/>
        <v>157983.86666666667</v>
      </c>
      <c r="R337" s="114">
        <f t="shared" si="23"/>
        <v>157983.86666666667</v>
      </c>
      <c r="S337" s="114" t="s">
        <v>790</v>
      </c>
    </row>
    <row r="338" spans="1:19" ht="23.25" thickBot="1">
      <c r="A338" s="127" t="s">
        <v>835</v>
      </c>
      <c r="B338" s="124">
        <v>1</v>
      </c>
      <c r="C338" s="114">
        <f t="shared" si="20"/>
        <v>44762</v>
      </c>
      <c r="D338" s="114">
        <f t="shared" si="21"/>
        <v>148623.82666666666</v>
      </c>
      <c r="E338" s="114">
        <v>44762</v>
      </c>
      <c r="F338" s="114">
        <v>0</v>
      </c>
      <c r="G338" s="114">
        <v>0</v>
      </c>
      <c r="H338" s="114">
        <v>5371.44</v>
      </c>
      <c r="I338" s="114">
        <v>1342.86</v>
      </c>
      <c r="J338" s="114">
        <v>1119.05</v>
      </c>
      <c r="K338" s="114">
        <v>103861.82666666666</v>
      </c>
      <c r="L338" s="114"/>
      <c r="M338" s="114">
        <v>7460.333333333333</v>
      </c>
      <c r="N338" s="114">
        <v>74603.333333333328</v>
      </c>
      <c r="O338" s="114">
        <v>21798.159999999996</v>
      </c>
      <c r="P338" s="114">
        <v>1526.69</v>
      </c>
      <c r="Q338" s="114">
        <f t="shared" si="22"/>
        <v>157983.86666666667</v>
      </c>
      <c r="R338" s="114">
        <f t="shared" si="23"/>
        <v>157983.86666666667</v>
      </c>
      <c r="S338" s="114" t="s">
        <v>790</v>
      </c>
    </row>
    <row r="339" spans="1:19" ht="23.25" thickBot="1">
      <c r="A339" s="127" t="s">
        <v>835</v>
      </c>
      <c r="B339" s="124">
        <v>1</v>
      </c>
      <c r="C339" s="114">
        <f t="shared" si="20"/>
        <v>37575</v>
      </c>
      <c r="D339" s="114">
        <f t="shared" si="21"/>
        <v>124667.16</v>
      </c>
      <c r="E339" s="114">
        <v>37575</v>
      </c>
      <c r="F339" s="114">
        <v>0</v>
      </c>
      <c r="G339" s="114">
        <v>0</v>
      </c>
      <c r="H339" s="114">
        <v>4509</v>
      </c>
      <c r="I339" s="114">
        <v>1127.25</v>
      </c>
      <c r="J339" s="114">
        <v>939.375</v>
      </c>
      <c r="K339" s="114">
        <v>87092.160000000003</v>
      </c>
      <c r="L339" s="114"/>
      <c r="M339" s="114">
        <v>6262.5</v>
      </c>
      <c r="N339" s="114">
        <v>62625</v>
      </c>
      <c r="O339" s="114">
        <v>18204.660000000003</v>
      </c>
      <c r="P339" s="114">
        <v>1355.4</v>
      </c>
      <c r="Q339" s="114">
        <f t="shared" si="22"/>
        <v>132598.185</v>
      </c>
      <c r="R339" s="114">
        <f t="shared" si="23"/>
        <v>132598.185</v>
      </c>
      <c r="S339" s="114" t="s">
        <v>790</v>
      </c>
    </row>
    <row r="340" spans="1:19" ht="23.25" thickBot="1">
      <c r="A340" s="127" t="s">
        <v>835</v>
      </c>
      <c r="B340" s="124">
        <v>1</v>
      </c>
      <c r="C340" s="114">
        <f t="shared" si="20"/>
        <v>44762</v>
      </c>
      <c r="D340" s="114">
        <f t="shared" si="21"/>
        <v>148623.82666666666</v>
      </c>
      <c r="E340" s="114">
        <v>44762</v>
      </c>
      <c r="F340" s="114">
        <v>0</v>
      </c>
      <c r="G340" s="114">
        <v>0</v>
      </c>
      <c r="H340" s="114">
        <v>5371.44</v>
      </c>
      <c r="I340" s="114">
        <v>1342.86</v>
      </c>
      <c r="J340" s="114">
        <v>1119.05</v>
      </c>
      <c r="K340" s="114">
        <v>103861.82666666666</v>
      </c>
      <c r="L340" s="114"/>
      <c r="M340" s="114">
        <v>7460.333333333333</v>
      </c>
      <c r="N340" s="114">
        <v>74603.333333333328</v>
      </c>
      <c r="O340" s="114">
        <v>21798.159999999996</v>
      </c>
      <c r="P340" s="114">
        <v>1526.69</v>
      </c>
      <c r="Q340" s="114">
        <f t="shared" si="22"/>
        <v>157983.86666666667</v>
      </c>
      <c r="R340" s="114">
        <f t="shared" si="23"/>
        <v>157983.86666666667</v>
      </c>
      <c r="S340" s="114" t="s">
        <v>790</v>
      </c>
    </row>
    <row r="341" spans="1:19" ht="23.25" thickBot="1">
      <c r="A341" s="127" t="s">
        <v>835</v>
      </c>
      <c r="B341" s="124">
        <v>1</v>
      </c>
      <c r="C341" s="114">
        <f t="shared" si="20"/>
        <v>44762</v>
      </c>
      <c r="D341" s="114">
        <f t="shared" si="21"/>
        <v>148623.82666666666</v>
      </c>
      <c r="E341" s="114">
        <v>44762</v>
      </c>
      <c r="F341" s="114">
        <v>0</v>
      </c>
      <c r="G341" s="114">
        <v>0</v>
      </c>
      <c r="H341" s="114">
        <v>5371.44</v>
      </c>
      <c r="I341" s="114">
        <v>1342.86</v>
      </c>
      <c r="J341" s="114">
        <v>1119.05</v>
      </c>
      <c r="K341" s="114">
        <v>103861.82666666666</v>
      </c>
      <c r="L341" s="114"/>
      <c r="M341" s="114">
        <v>7460.333333333333</v>
      </c>
      <c r="N341" s="114">
        <v>74603.333333333328</v>
      </c>
      <c r="O341" s="114">
        <v>21798.159999999996</v>
      </c>
      <c r="P341" s="114">
        <v>888.93</v>
      </c>
      <c r="Q341" s="114">
        <f t="shared" si="22"/>
        <v>157346.10666666666</v>
      </c>
      <c r="R341" s="114">
        <f t="shared" si="23"/>
        <v>157346.10666666666</v>
      </c>
      <c r="S341" s="114" t="s">
        <v>790</v>
      </c>
    </row>
    <row r="342" spans="1:19" ht="15.75" thickBot="1">
      <c r="A342" s="127" t="s">
        <v>836</v>
      </c>
      <c r="B342" s="124">
        <v>14</v>
      </c>
      <c r="C342" s="114">
        <f t="shared" si="20"/>
        <v>7668.84707076</v>
      </c>
      <c r="D342" s="114">
        <f t="shared" si="21"/>
        <v>22778.251041287902</v>
      </c>
      <c r="E342" s="114">
        <v>7668.84707076</v>
      </c>
      <c r="F342" s="114">
        <v>258.33333333333331</v>
      </c>
      <c r="G342" s="114">
        <v>950</v>
      </c>
      <c r="H342" s="114">
        <v>876.43966522971402</v>
      </c>
      <c r="I342" s="114">
        <v>219.10991630742851</v>
      </c>
      <c r="J342" s="114">
        <v>182.59159692285721</v>
      </c>
      <c r="K342" s="114">
        <v>15109.403970527901</v>
      </c>
      <c r="L342" s="114"/>
      <c r="M342" s="114">
        <v>17041.882379466668</v>
      </c>
      <c r="N342" s="114">
        <v>170418.82379466668</v>
      </c>
      <c r="O342" s="114">
        <v>24070.949413257287</v>
      </c>
      <c r="P342" s="114">
        <v>530.36000000000013</v>
      </c>
      <c r="Q342" s="114">
        <f t="shared" si="22"/>
        <v>25795.085553081233</v>
      </c>
      <c r="R342" s="114">
        <f t="shared" si="23"/>
        <v>361131.19774313725</v>
      </c>
      <c r="S342" s="114" t="s">
        <v>790</v>
      </c>
    </row>
    <row r="343" spans="1:19" ht="15.75" thickBot="1">
      <c r="A343" s="127" t="s">
        <v>694</v>
      </c>
      <c r="B343" s="124">
        <v>11</v>
      </c>
      <c r="C343" s="114">
        <f t="shared" si="20"/>
        <v>8867.0743285090939</v>
      </c>
      <c r="D343" s="114">
        <f t="shared" si="21"/>
        <v>26649.417373290475</v>
      </c>
      <c r="E343" s="114">
        <v>8867.0743285090939</v>
      </c>
      <c r="F343" s="114">
        <v>258.33333333333331</v>
      </c>
      <c r="G343" s="114">
        <v>950</v>
      </c>
      <c r="H343" s="114">
        <v>1013.3799232581819</v>
      </c>
      <c r="I343" s="114">
        <v>253.34498081454547</v>
      </c>
      <c r="J343" s="114">
        <v>211.12081734545461</v>
      </c>
      <c r="K343" s="114">
        <v>17782.343044781381</v>
      </c>
      <c r="L343" s="114"/>
      <c r="M343" s="114">
        <v>15482.193272000004</v>
      </c>
      <c r="N343" s="114">
        <v>154821.93272000001</v>
      </c>
      <c r="O343" s="114">
        <v>25301.647500595205</v>
      </c>
      <c r="P343" s="114">
        <v>562.75727272727283</v>
      </c>
      <c r="Q343" s="114">
        <f t="shared" si="22"/>
        <v>29898.353700769265</v>
      </c>
      <c r="R343" s="114">
        <f t="shared" si="23"/>
        <v>328881.89070846193</v>
      </c>
      <c r="S343" s="114" t="s">
        <v>794</v>
      </c>
    </row>
    <row r="344" spans="1:19" ht="15.75" thickBot="1">
      <c r="A344" s="127" t="s">
        <v>694</v>
      </c>
      <c r="B344" s="124">
        <v>1</v>
      </c>
      <c r="C344" s="114">
        <f t="shared" si="20"/>
        <v>8867.0715</v>
      </c>
      <c r="D344" s="114">
        <f t="shared" si="21"/>
        <v>26649.408761333332</v>
      </c>
      <c r="E344" s="114">
        <v>8867.0715</v>
      </c>
      <c r="F344" s="114">
        <v>258.33333333333331</v>
      </c>
      <c r="G344" s="114">
        <v>950</v>
      </c>
      <c r="H344" s="114">
        <v>1013.3795999999999</v>
      </c>
      <c r="I344" s="114">
        <v>253.34489999999997</v>
      </c>
      <c r="J344" s="114">
        <v>211.12075000000002</v>
      </c>
      <c r="K344" s="114">
        <v>17782.337261333334</v>
      </c>
      <c r="L344" s="114"/>
      <c r="M344" s="114">
        <v>1407.4716666666666</v>
      </c>
      <c r="N344" s="114">
        <v>14074.716666666665</v>
      </c>
      <c r="O344" s="114">
        <v>2300.1489280000005</v>
      </c>
      <c r="P344" s="114">
        <v>608.63</v>
      </c>
      <c r="Q344" s="114">
        <f t="shared" si="22"/>
        <v>29944.217344666667</v>
      </c>
      <c r="R344" s="114">
        <f t="shared" si="23"/>
        <v>29944.217344666667</v>
      </c>
      <c r="S344" s="114" t="s">
        <v>790</v>
      </c>
    </row>
    <row r="345" spans="1:19" ht="15.75" thickBot="1">
      <c r="A345" s="127" t="s">
        <v>694</v>
      </c>
      <c r="B345" s="124">
        <v>1</v>
      </c>
      <c r="C345" s="114">
        <f t="shared" si="20"/>
        <v>8867.0747037600013</v>
      </c>
      <c r="D345" s="114">
        <f t="shared" si="21"/>
        <v>26649.418515816324</v>
      </c>
      <c r="E345" s="114">
        <v>8867.0747037600013</v>
      </c>
      <c r="F345" s="114">
        <v>258.33333333333331</v>
      </c>
      <c r="G345" s="114">
        <v>950</v>
      </c>
      <c r="H345" s="114">
        <v>1013.3799661439999</v>
      </c>
      <c r="I345" s="114">
        <v>253.34499153599998</v>
      </c>
      <c r="J345" s="114">
        <v>211.12082628000005</v>
      </c>
      <c r="K345" s="114">
        <v>17782.343812056322</v>
      </c>
      <c r="L345" s="114"/>
      <c r="M345" s="114">
        <v>1407.4721752000003</v>
      </c>
      <c r="N345" s="114">
        <v>14074.721752000001</v>
      </c>
      <c r="O345" s="114">
        <v>2300.1498848563201</v>
      </c>
      <c r="P345" s="114">
        <v>561.77</v>
      </c>
      <c r="Q345" s="114">
        <f t="shared" si="22"/>
        <v>29897.367633109658</v>
      </c>
      <c r="R345" s="114">
        <f t="shared" si="23"/>
        <v>29897.367633109658</v>
      </c>
      <c r="S345" s="114" t="s">
        <v>794</v>
      </c>
    </row>
    <row r="346" spans="1:19" ht="23.25" thickBot="1">
      <c r="A346" s="127" t="s">
        <v>837</v>
      </c>
      <c r="B346" s="124">
        <v>11</v>
      </c>
      <c r="C346" s="114">
        <f t="shared" si="20"/>
        <v>9878.6234442763653</v>
      </c>
      <c r="D346" s="114">
        <f t="shared" si="21"/>
        <v>30055.392931710259</v>
      </c>
      <c r="E346" s="114">
        <v>9878.6234442763653</v>
      </c>
      <c r="F346" s="114">
        <v>258.33333333333331</v>
      </c>
      <c r="G346" s="114">
        <v>950</v>
      </c>
      <c r="H346" s="114">
        <v>1128.9855364887273</v>
      </c>
      <c r="I346" s="114">
        <v>282.24638412218184</v>
      </c>
      <c r="J346" s="114">
        <v>235.20532010181824</v>
      </c>
      <c r="K346" s="114">
        <v>20176.769487433896</v>
      </c>
      <c r="L346" s="114"/>
      <c r="M346" s="114">
        <v>17248.390140799998</v>
      </c>
      <c r="N346" s="114">
        <v>172483.90140800001</v>
      </c>
      <c r="O346" s="114">
        <v>32212.172812972876</v>
      </c>
      <c r="P346" s="114">
        <v>585.6218181818183</v>
      </c>
      <c r="Q346" s="114">
        <f t="shared" si="22"/>
        <v>33495.785323938144</v>
      </c>
      <c r="R346" s="114">
        <f t="shared" si="23"/>
        <v>368453.63856331958</v>
      </c>
      <c r="S346" s="114" t="s">
        <v>794</v>
      </c>
    </row>
    <row r="347" spans="1:19" ht="15.75" thickBot="1">
      <c r="A347" s="127" t="s">
        <v>838</v>
      </c>
      <c r="B347" s="124">
        <v>35</v>
      </c>
      <c r="C347" s="114">
        <f t="shared" si="20"/>
        <v>8379.8189999999977</v>
      </c>
      <c r="D347" s="114">
        <f t="shared" si="21"/>
        <v>25114.492488526303</v>
      </c>
      <c r="E347" s="114">
        <v>8379.8189999999977</v>
      </c>
      <c r="F347" s="114">
        <v>258.33333333333331</v>
      </c>
      <c r="G347" s="114">
        <v>950</v>
      </c>
      <c r="H347" s="114">
        <v>957.69359999999915</v>
      </c>
      <c r="I347" s="114">
        <v>239.42339999999979</v>
      </c>
      <c r="J347" s="114">
        <v>199.51949999999985</v>
      </c>
      <c r="K347" s="114">
        <v>16734.673488526307</v>
      </c>
      <c r="L347" s="114"/>
      <c r="M347" s="114">
        <v>46554.549999999988</v>
      </c>
      <c r="N347" s="114">
        <v>465545.49999999971</v>
      </c>
      <c r="O347" s="114">
        <v>73613.522098421061</v>
      </c>
      <c r="P347" s="114">
        <v>549.12171428571435</v>
      </c>
      <c r="Q347" s="114">
        <f t="shared" si="22"/>
        <v>28268.584036145352</v>
      </c>
      <c r="R347" s="114">
        <f t="shared" si="23"/>
        <v>989400.44126508734</v>
      </c>
      <c r="S347" s="114" t="s">
        <v>794</v>
      </c>
    </row>
    <row r="348" spans="1:19" ht="15.75" thickBot="1">
      <c r="A348" s="127" t="s">
        <v>838</v>
      </c>
      <c r="B348" s="124">
        <v>3</v>
      </c>
      <c r="C348" s="114">
        <f t="shared" si="20"/>
        <v>8379.8189999999995</v>
      </c>
      <c r="D348" s="114">
        <f t="shared" si="21"/>
        <v>25114.492488526317</v>
      </c>
      <c r="E348" s="114">
        <v>8379.8189999999995</v>
      </c>
      <c r="F348" s="114">
        <v>258.33333333333331</v>
      </c>
      <c r="G348" s="114">
        <v>950</v>
      </c>
      <c r="H348" s="114">
        <v>957.69359999999995</v>
      </c>
      <c r="I348" s="114">
        <v>239.42339999999999</v>
      </c>
      <c r="J348" s="114">
        <v>199.51949999999999</v>
      </c>
      <c r="K348" s="114">
        <v>16734.673488526318</v>
      </c>
      <c r="L348" s="114"/>
      <c r="M348" s="114">
        <v>3990.3900000000003</v>
      </c>
      <c r="N348" s="114">
        <v>39903.9</v>
      </c>
      <c r="O348" s="114">
        <v>6309.7304655789494</v>
      </c>
      <c r="P348" s="114">
        <v>549.12</v>
      </c>
      <c r="Q348" s="114">
        <f t="shared" si="22"/>
        <v>28268.582321859652</v>
      </c>
      <c r="R348" s="114">
        <f t="shared" si="23"/>
        <v>84805.746965578961</v>
      </c>
      <c r="S348" s="114" t="s">
        <v>790</v>
      </c>
    </row>
    <row r="349" spans="1:19" ht="15.75" thickBot="1">
      <c r="A349" s="127" t="s">
        <v>839</v>
      </c>
      <c r="B349" s="124">
        <v>5</v>
      </c>
      <c r="C349" s="114">
        <f t="shared" si="20"/>
        <v>16179.84</v>
      </c>
      <c r="D349" s="114">
        <f t="shared" si="21"/>
        <v>51219.185133315797</v>
      </c>
      <c r="E349" s="114">
        <v>16179.84</v>
      </c>
      <c r="F349" s="114">
        <v>0</v>
      </c>
      <c r="G349" s="114">
        <v>0</v>
      </c>
      <c r="H349" s="114">
        <v>1941.5808000000002</v>
      </c>
      <c r="I349" s="114">
        <v>485.39520000000005</v>
      </c>
      <c r="J349" s="114">
        <v>404.49600000000004</v>
      </c>
      <c r="K349" s="114">
        <v>35039.345133315794</v>
      </c>
      <c r="L349" s="114"/>
      <c r="M349" s="114">
        <v>13483.2</v>
      </c>
      <c r="N349" s="114">
        <v>134832</v>
      </c>
      <c r="O349" s="114">
        <v>26881.52566657896</v>
      </c>
      <c r="P349" s="114">
        <v>772.50600000000009</v>
      </c>
      <c r="Q349" s="114">
        <f t="shared" si="22"/>
        <v>54823.163133315793</v>
      </c>
      <c r="R349" s="114">
        <f t="shared" si="23"/>
        <v>274115.81566657894</v>
      </c>
      <c r="S349" s="114" t="s">
        <v>790</v>
      </c>
    </row>
    <row r="350" spans="1:19" ht="15.75" thickBot="1">
      <c r="A350" s="127" t="s">
        <v>839</v>
      </c>
      <c r="B350" s="124">
        <v>2</v>
      </c>
      <c r="C350" s="114">
        <f t="shared" si="20"/>
        <v>12339.6</v>
      </c>
      <c r="D350" s="114">
        <f t="shared" si="21"/>
        <v>37862.848853333337</v>
      </c>
      <c r="E350" s="114">
        <v>12339.6</v>
      </c>
      <c r="F350" s="114">
        <v>258.33333333333331</v>
      </c>
      <c r="G350" s="114">
        <v>0</v>
      </c>
      <c r="H350" s="114">
        <v>1410.24</v>
      </c>
      <c r="I350" s="114">
        <v>352.56</v>
      </c>
      <c r="J350" s="114">
        <v>293.8</v>
      </c>
      <c r="K350" s="114">
        <v>25523.248853333334</v>
      </c>
      <c r="L350" s="114"/>
      <c r="M350" s="114">
        <v>3917.3333333333335</v>
      </c>
      <c r="N350" s="114">
        <v>39173.333333333336</v>
      </c>
      <c r="O350" s="114">
        <v>7955.8310399999973</v>
      </c>
      <c r="P350" s="114">
        <v>651.85</v>
      </c>
      <c r="Q350" s="114">
        <f t="shared" si="22"/>
        <v>40829.632186666662</v>
      </c>
      <c r="R350" s="114">
        <f t="shared" si="23"/>
        <v>81659.264373333324</v>
      </c>
      <c r="S350" s="114" t="s">
        <v>790</v>
      </c>
    </row>
    <row r="351" spans="1:19" ht="15.75" thickBot="1">
      <c r="A351" s="127" t="s">
        <v>839</v>
      </c>
      <c r="B351" s="124">
        <v>1</v>
      </c>
      <c r="C351" s="114">
        <f t="shared" si="20"/>
        <v>16247.26</v>
      </c>
      <c r="D351" s="114">
        <f t="shared" si="21"/>
        <v>51402.945813333339</v>
      </c>
      <c r="E351" s="114">
        <v>16247.26</v>
      </c>
      <c r="F351" s="114">
        <v>0</v>
      </c>
      <c r="G351" s="114">
        <v>0</v>
      </c>
      <c r="H351" s="114">
        <v>1949.6711999999998</v>
      </c>
      <c r="I351" s="114">
        <v>487.41779999999994</v>
      </c>
      <c r="J351" s="114">
        <v>406.18149999999997</v>
      </c>
      <c r="K351" s="114">
        <v>35155.685813333337</v>
      </c>
      <c r="L351" s="114"/>
      <c r="M351" s="114">
        <v>2707.8766666666666</v>
      </c>
      <c r="N351" s="114">
        <v>27078.766666666666</v>
      </c>
      <c r="O351" s="114">
        <v>5369.0424800000037</v>
      </c>
      <c r="P351" s="114">
        <v>774.36</v>
      </c>
      <c r="Q351" s="114">
        <f t="shared" si="22"/>
        <v>55020.576313333338</v>
      </c>
      <c r="R351" s="114">
        <f t="shared" si="23"/>
        <v>55020.576313333338</v>
      </c>
      <c r="S351" s="114" t="s">
        <v>790</v>
      </c>
    </row>
    <row r="352" spans="1:19" ht="15.75" thickBot="1">
      <c r="A352" s="127" t="s">
        <v>840</v>
      </c>
      <c r="B352" s="124">
        <v>6</v>
      </c>
      <c r="C352" s="114">
        <f t="shared" si="20"/>
        <v>13167.094823757334</v>
      </c>
      <c r="D352" s="114">
        <f t="shared" si="21"/>
        <v>41579.272344570054</v>
      </c>
      <c r="E352" s="114">
        <v>13167.094823757334</v>
      </c>
      <c r="F352" s="114">
        <v>215.2777777777778</v>
      </c>
      <c r="G352" s="114">
        <v>0</v>
      </c>
      <c r="H352" s="114">
        <v>1580.0513788508799</v>
      </c>
      <c r="I352" s="114">
        <v>395.01284471271998</v>
      </c>
      <c r="J352" s="114">
        <v>329.1773705939334</v>
      </c>
      <c r="K352" s="114">
        <v>28412.177520812722</v>
      </c>
      <c r="L352" s="114"/>
      <c r="M352" s="114">
        <v>13167.094823757336</v>
      </c>
      <c r="N352" s="114">
        <v>131670.94823757335</v>
      </c>
      <c r="O352" s="114">
        <v>25635.022063545661</v>
      </c>
      <c r="P352" s="114">
        <v>687.66</v>
      </c>
      <c r="Q352" s="114">
        <f t="shared" si="22"/>
        <v>44786.451716505369</v>
      </c>
      <c r="R352" s="114">
        <f t="shared" si="23"/>
        <v>268718.71029903222</v>
      </c>
      <c r="S352" s="114" t="s">
        <v>790</v>
      </c>
    </row>
    <row r="353" spans="1:19" ht="15.75" thickBot="1">
      <c r="A353" s="127" t="s">
        <v>841</v>
      </c>
      <c r="B353" s="124">
        <v>38</v>
      </c>
      <c r="C353" s="114">
        <f t="shared" si="20"/>
        <v>6626.4805561964195</v>
      </c>
      <c r="D353" s="114">
        <f t="shared" si="21"/>
        <v>19281.201790632964</v>
      </c>
      <c r="E353" s="114">
        <v>6626.4805561964195</v>
      </c>
      <c r="F353" s="114">
        <v>258.33333333333331</v>
      </c>
      <c r="G353" s="114">
        <v>950</v>
      </c>
      <c r="H353" s="114">
        <v>757.3120635653047</v>
      </c>
      <c r="I353" s="114">
        <v>189.32801589132617</v>
      </c>
      <c r="J353" s="114">
        <v>157.77334657610527</v>
      </c>
      <c r="K353" s="114">
        <v>12654.721234436543</v>
      </c>
      <c r="L353" s="114"/>
      <c r="M353" s="114">
        <v>39969.247799280005</v>
      </c>
      <c r="N353" s="114">
        <v>399692.47799279995</v>
      </c>
      <c r="O353" s="114">
        <v>41217.681116508676</v>
      </c>
      <c r="P353" s="114">
        <v>503.62263157894739</v>
      </c>
      <c r="Q353" s="114">
        <f t="shared" si="22"/>
        <v>22097.57118157798</v>
      </c>
      <c r="R353" s="114">
        <f t="shared" si="23"/>
        <v>839707.70489996322</v>
      </c>
      <c r="S353" s="114" t="s">
        <v>794</v>
      </c>
    </row>
    <row r="354" spans="1:19" ht="15.75" thickBot="1">
      <c r="A354" s="127" t="s">
        <v>841</v>
      </c>
      <c r="B354" s="124">
        <v>1</v>
      </c>
      <c r="C354" s="114">
        <f t="shared" si="20"/>
        <v>5773.6519997520018</v>
      </c>
      <c r="D354" s="114">
        <f t="shared" si="21"/>
        <v>16690.21060448037</v>
      </c>
      <c r="E354" s="114">
        <v>5773.6519997520018</v>
      </c>
      <c r="F354" s="114">
        <v>258.33333333333331</v>
      </c>
      <c r="G354" s="114">
        <v>950</v>
      </c>
      <c r="H354" s="114">
        <v>659.84594282880016</v>
      </c>
      <c r="I354" s="114">
        <v>164.96148570720004</v>
      </c>
      <c r="J354" s="114">
        <v>137.46790475600005</v>
      </c>
      <c r="K354" s="114">
        <v>10916.558604728367</v>
      </c>
      <c r="L354" s="114"/>
      <c r="M354" s="114">
        <v>916.45269837333353</v>
      </c>
      <c r="N354" s="114">
        <v>9164.5269837333362</v>
      </c>
      <c r="O354" s="114">
        <v>835.57892262169685</v>
      </c>
      <c r="P354" s="114">
        <v>481.49</v>
      </c>
      <c r="Q354" s="114">
        <f t="shared" si="22"/>
        <v>19342.309271105703</v>
      </c>
      <c r="R354" s="114">
        <f t="shared" si="23"/>
        <v>19342.309271105703</v>
      </c>
      <c r="S354" s="114" t="s">
        <v>794</v>
      </c>
    </row>
    <row r="355" spans="1:19" ht="15.75" thickBot="1">
      <c r="A355" s="127" t="s">
        <v>841</v>
      </c>
      <c r="B355" s="124">
        <v>2</v>
      </c>
      <c r="C355" s="114">
        <f t="shared" si="20"/>
        <v>6609.3744367560003</v>
      </c>
      <c r="D355" s="114">
        <f t="shared" si="21"/>
        <v>19136.675282607754</v>
      </c>
      <c r="E355" s="114">
        <v>6609.3744367560003</v>
      </c>
      <c r="F355" s="114">
        <v>258.33333333333331</v>
      </c>
      <c r="G355" s="114">
        <v>950</v>
      </c>
      <c r="H355" s="114">
        <v>755.35707848639993</v>
      </c>
      <c r="I355" s="114">
        <v>188.83926962159998</v>
      </c>
      <c r="J355" s="114">
        <v>157.36605801799999</v>
      </c>
      <c r="K355" s="114">
        <v>12527.300845851754</v>
      </c>
      <c r="L355" s="114"/>
      <c r="M355" s="114">
        <v>2098.2141069066665</v>
      </c>
      <c r="N355" s="114">
        <v>20982.141069066667</v>
      </c>
      <c r="O355" s="114">
        <v>1974.2465157301758</v>
      </c>
      <c r="P355" s="114">
        <v>503.18</v>
      </c>
      <c r="Q355" s="114">
        <f t="shared" si="22"/>
        <v>21949.751022067088</v>
      </c>
      <c r="R355" s="114">
        <f t="shared" si="23"/>
        <v>43899.502044134177</v>
      </c>
      <c r="S355" s="114" t="s">
        <v>794</v>
      </c>
    </row>
    <row r="356" spans="1:19" ht="15.75" thickBot="1">
      <c r="A356" s="127" t="s">
        <v>842</v>
      </c>
      <c r="B356" s="124">
        <v>12</v>
      </c>
      <c r="C356" s="114">
        <f t="shared" si="20"/>
        <v>8400</v>
      </c>
      <c r="D356" s="114">
        <f t="shared" si="21"/>
        <v>25180.589798771929</v>
      </c>
      <c r="E356" s="114">
        <v>8400</v>
      </c>
      <c r="F356" s="114">
        <v>350</v>
      </c>
      <c r="G356" s="114">
        <v>950</v>
      </c>
      <c r="H356" s="114">
        <v>960</v>
      </c>
      <c r="I356" s="114">
        <v>240</v>
      </c>
      <c r="J356" s="114">
        <v>200</v>
      </c>
      <c r="K356" s="114">
        <v>16780.589798771929</v>
      </c>
      <c r="L356" s="114"/>
      <c r="M356" s="114">
        <v>16000.000000000005</v>
      </c>
      <c r="N356" s="114">
        <v>160000</v>
      </c>
      <c r="O356" s="114">
        <v>25367.077585263138</v>
      </c>
      <c r="P356" s="114">
        <v>549.6400000000001</v>
      </c>
      <c r="Q356" s="114">
        <f t="shared" si="22"/>
        <v>28430.229798771928</v>
      </c>
      <c r="R356" s="114">
        <f t="shared" si="23"/>
        <v>341162.75758526311</v>
      </c>
      <c r="S356" s="114" t="s">
        <v>794</v>
      </c>
    </row>
    <row r="357" spans="1:19" ht="23.25" thickBot="1">
      <c r="A357" s="127" t="s">
        <v>843</v>
      </c>
      <c r="B357" s="124">
        <v>2</v>
      </c>
      <c r="C357" s="114">
        <f t="shared" si="20"/>
        <v>6077.519635824</v>
      </c>
      <c r="D357" s="114">
        <f t="shared" si="21"/>
        <v>17579.742111066753</v>
      </c>
      <c r="E357" s="114">
        <v>6077.519635824</v>
      </c>
      <c r="F357" s="114">
        <v>258.33333333333331</v>
      </c>
      <c r="G357" s="114">
        <v>950</v>
      </c>
      <c r="H357" s="114">
        <v>694.57367266560004</v>
      </c>
      <c r="I357" s="114">
        <v>173.64341816640001</v>
      </c>
      <c r="J357" s="114">
        <v>144.702848472</v>
      </c>
      <c r="K357" s="114">
        <v>11502.222475242752</v>
      </c>
      <c r="L357" s="114"/>
      <c r="M357" s="114">
        <v>1929.3713129600001</v>
      </c>
      <c r="N357" s="114">
        <v>19293.713129600001</v>
      </c>
      <c r="O357" s="114">
        <v>1781.3605079255035</v>
      </c>
      <c r="P357" s="114">
        <v>489.38</v>
      </c>
      <c r="Q357" s="114">
        <f t="shared" si="22"/>
        <v>20290.375383704086</v>
      </c>
      <c r="R357" s="114">
        <f t="shared" si="23"/>
        <v>40580.750767408172</v>
      </c>
      <c r="S357" s="114" t="s">
        <v>794</v>
      </c>
    </row>
    <row r="358" spans="1:19" ht="15.75" thickBot="1">
      <c r="A358" s="127" t="s">
        <v>844</v>
      </c>
      <c r="B358" s="124">
        <v>4</v>
      </c>
      <c r="C358" s="114">
        <f t="shared" si="20"/>
        <v>7471.3380000000006</v>
      </c>
      <c r="D358" s="114">
        <f t="shared" si="21"/>
        <v>22198.040133333336</v>
      </c>
      <c r="E358" s="114">
        <v>7471.3380000000006</v>
      </c>
      <c r="F358" s="114">
        <v>258.33333333333331</v>
      </c>
      <c r="G358" s="114">
        <v>950</v>
      </c>
      <c r="H358" s="114">
        <v>853.86720000000003</v>
      </c>
      <c r="I358" s="114">
        <v>213.46680000000001</v>
      </c>
      <c r="J358" s="114">
        <v>177.88900000000001</v>
      </c>
      <c r="K358" s="114">
        <v>14726.702133333334</v>
      </c>
      <c r="L358" s="114"/>
      <c r="M358" s="114">
        <v>4743.7066666666669</v>
      </c>
      <c r="N358" s="114">
        <v>47437.066666666666</v>
      </c>
      <c r="O358" s="114">
        <v>6726.035200000003</v>
      </c>
      <c r="P358" s="114">
        <v>525.54999999999995</v>
      </c>
      <c r="Q358" s="114">
        <f t="shared" si="22"/>
        <v>25177.146466666669</v>
      </c>
      <c r="R358" s="114">
        <f t="shared" si="23"/>
        <v>100708.58586666668</v>
      </c>
      <c r="S358" s="114" t="s">
        <v>790</v>
      </c>
    </row>
    <row r="359" spans="1:19" ht="15.75" thickBot="1">
      <c r="A359" s="127" t="s">
        <v>844</v>
      </c>
      <c r="B359" s="124">
        <v>21</v>
      </c>
      <c r="C359" s="114">
        <f t="shared" si="20"/>
        <v>7742.9903569200033</v>
      </c>
      <c r="D359" s="114">
        <f t="shared" si="21"/>
        <v>23063.57417386035</v>
      </c>
      <c r="E359" s="114">
        <v>7742.9903569200033</v>
      </c>
      <c r="F359" s="114">
        <v>258.33333333333331</v>
      </c>
      <c r="G359" s="114">
        <v>950</v>
      </c>
      <c r="H359" s="114">
        <v>884.91318364799997</v>
      </c>
      <c r="I359" s="114">
        <v>221.22829591199999</v>
      </c>
      <c r="J359" s="114">
        <v>184.35691325999991</v>
      </c>
      <c r="K359" s="114">
        <v>15320.583816940347</v>
      </c>
      <c r="L359" s="114"/>
      <c r="M359" s="114">
        <v>25809.967856399995</v>
      </c>
      <c r="N359" s="114">
        <v>258099.67856400009</v>
      </c>
      <c r="O359" s="114">
        <v>37822.613735347179</v>
      </c>
      <c r="P359" s="114">
        <v>532.59476190476175</v>
      </c>
      <c r="Q359" s="114">
        <f t="shared" si="22"/>
        <v>26095.000661918446</v>
      </c>
      <c r="R359" s="114">
        <f t="shared" si="23"/>
        <v>547995.01390028733</v>
      </c>
      <c r="S359" s="114" t="s">
        <v>790</v>
      </c>
    </row>
    <row r="360" spans="1:19" ht="15.75" thickBot="1">
      <c r="A360" s="127" t="s">
        <v>844</v>
      </c>
      <c r="B360" s="124">
        <v>1</v>
      </c>
      <c r="C360" s="114">
        <f t="shared" si="20"/>
        <v>7471.6665168600011</v>
      </c>
      <c r="D360" s="114">
        <f t="shared" si="21"/>
        <v>22199.029855556004</v>
      </c>
      <c r="E360" s="114">
        <v>7471.6665168600011</v>
      </c>
      <c r="F360" s="114">
        <v>258.33333333333331</v>
      </c>
      <c r="G360" s="114">
        <v>950</v>
      </c>
      <c r="H360" s="114">
        <v>853.90474478399994</v>
      </c>
      <c r="I360" s="114">
        <v>213.47618619599999</v>
      </c>
      <c r="J360" s="114">
        <v>177.89682183000002</v>
      </c>
      <c r="K360" s="114">
        <v>14727.363338696003</v>
      </c>
      <c r="L360" s="114"/>
      <c r="M360" s="114">
        <v>1185.9788122000002</v>
      </c>
      <c r="N360" s="114">
        <v>11859.788122000002</v>
      </c>
      <c r="O360" s="114">
        <v>1681.596404496001</v>
      </c>
      <c r="P360" s="114">
        <v>525.54999999999995</v>
      </c>
      <c r="Q360" s="114">
        <f t="shared" si="22"/>
        <v>25178.190941699333</v>
      </c>
      <c r="R360" s="114">
        <f t="shared" si="23"/>
        <v>25178.190941699333</v>
      </c>
      <c r="S360" s="114" t="s">
        <v>790</v>
      </c>
    </row>
    <row r="361" spans="1:19" ht="15.75" thickBot="1">
      <c r="A361" s="127" t="s">
        <v>844</v>
      </c>
      <c r="B361" s="124">
        <v>1</v>
      </c>
      <c r="C361" s="114">
        <f t="shared" si="20"/>
        <v>7900.227071100001</v>
      </c>
      <c r="D361" s="114">
        <f t="shared" si="21"/>
        <v>23543.721143409832</v>
      </c>
      <c r="E361" s="114">
        <v>7900.227071100001</v>
      </c>
      <c r="F361" s="114">
        <v>258.33333333333331</v>
      </c>
      <c r="G361" s="114">
        <v>950</v>
      </c>
      <c r="H361" s="114">
        <v>902.88309384000002</v>
      </c>
      <c r="I361" s="114">
        <v>225.72077346</v>
      </c>
      <c r="J361" s="114">
        <v>188.10064455</v>
      </c>
      <c r="K361" s="114">
        <v>15643.494072309832</v>
      </c>
      <c r="L361" s="114"/>
      <c r="M361" s="114">
        <v>1254.004297</v>
      </c>
      <c r="N361" s="114">
        <v>12540.04297</v>
      </c>
      <c r="O361" s="114">
        <v>1849.4468053098312</v>
      </c>
      <c r="P361" s="114">
        <v>536.66999999999996</v>
      </c>
      <c r="Q361" s="114">
        <f t="shared" si="22"/>
        <v>26605.428988593165</v>
      </c>
      <c r="R361" s="114">
        <f t="shared" si="23"/>
        <v>26605.428988593165</v>
      </c>
      <c r="S361" s="114" t="s">
        <v>794</v>
      </c>
    </row>
    <row r="362" spans="1:19" ht="15.75" thickBot="1">
      <c r="A362" s="127" t="s">
        <v>844</v>
      </c>
      <c r="B362" s="124">
        <v>1</v>
      </c>
      <c r="C362" s="114">
        <f t="shared" si="20"/>
        <v>7471.3358374200006</v>
      </c>
      <c r="D362" s="114">
        <f t="shared" si="21"/>
        <v>22198.033618132002</v>
      </c>
      <c r="E362" s="114">
        <v>7471.3358374200006</v>
      </c>
      <c r="F362" s="114">
        <v>258.33333333333331</v>
      </c>
      <c r="G362" s="114">
        <v>950</v>
      </c>
      <c r="H362" s="114">
        <v>853.86695284799987</v>
      </c>
      <c r="I362" s="114">
        <v>213.46673821199997</v>
      </c>
      <c r="J362" s="114">
        <v>177.88894850999998</v>
      </c>
      <c r="K362" s="114">
        <v>14726.697780712</v>
      </c>
      <c r="L362" s="114"/>
      <c r="M362" s="114">
        <v>1185.9263234</v>
      </c>
      <c r="N362" s="114">
        <v>11859.263234</v>
      </c>
      <c r="O362" s="114">
        <v>1681.5082233119992</v>
      </c>
      <c r="P362" s="114">
        <v>525.54999999999995</v>
      </c>
      <c r="Q362" s="114">
        <f t="shared" si="22"/>
        <v>25177.139591035335</v>
      </c>
      <c r="R362" s="114">
        <f t="shared" si="23"/>
        <v>25177.139591035335</v>
      </c>
      <c r="S362" s="114" t="s">
        <v>790</v>
      </c>
    </row>
    <row r="363" spans="1:19" ht="15.75" thickBot="1">
      <c r="A363" s="127" t="s">
        <v>844</v>
      </c>
      <c r="B363" s="124">
        <v>2</v>
      </c>
      <c r="C363" s="114">
        <f t="shared" si="20"/>
        <v>7057.3061283900006</v>
      </c>
      <c r="D363" s="114">
        <f t="shared" si="21"/>
        <v>20718.427500664176</v>
      </c>
      <c r="E363" s="114">
        <v>7057.3061283900006</v>
      </c>
      <c r="F363" s="114">
        <v>258.33333333333331</v>
      </c>
      <c r="G363" s="114">
        <v>950</v>
      </c>
      <c r="H363" s="114">
        <v>806.54927181599999</v>
      </c>
      <c r="I363" s="114">
        <v>201.637317954</v>
      </c>
      <c r="J363" s="114">
        <v>168.03109829500002</v>
      </c>
      <c r="K363" s="114">
        <v>13661.121372274178</v>
      </c>
      <c r="L363" s="114"/>
      <c r="M363" s="114">
        <v>2240.4146439333335</v>
      </c>
      <c r="N363" s="114">
        <v>22404.146439333337</v>
      </c>
      <c r="O363" s="114">
        <v>2677.6816612816838</v>
      </c>
      <c r="P363" s="114">
        <v>514.79999999999995</v>
      </c>
      <c r="Q363" s="114">
        <f t="shared" si="22"/>
        <v>23617.778522062512</v>
      </c>
      <c r="R363" s="114">
        <f t="shared" si="23"/>
        <v>47235.557044125024</v>
      </c>
      <c r="S363" s="114" t="s">
        <v>790</v>
      </c>
    </row>
    <row r="364" spans="1:19" ht="15.75" thickBot="1">
      <c r="A364" s="127" t="s">
        <v>844</v>
      </c>
      <c r="B364" s="124">
        <v>1</v>
      </c>
      <c r="C364" s="114">
        <f t="shared" si="20"/>
        <v>8897.5215000000007</v>
      </c>
      <c r="D364" s="114">
        <f t="shared" si="21"/>
        <v>26742.119828000003</v>
      </c>
      <c r="E364" s="114">
        <v>8897.5215000000007</v>
      </c>
      <c r="F364" s="114">
        <v>258.33333333333331</v>
      </c>
      <c r="G364" s="114">
        <v>950</v>
      </c>
      <c r="H364" s="114">
        <v>1016.8595999999999</v>
      </c>
      <c r="I364" s="114">
        <v>254.21489999999997</v>
      </c>
      <c r="J364" s="114">
        <v>211.84574999999998</v>
      </c>
      <c r="K364" s="114">
        <v>17844.598328000004</v>
      </c>
      <c r="L364" s="114"/>
      <c r="M364" s="114">
        <v>1412.3050000000001</v>
      </c>
      <c r="N364" s="114">
        <v>14123.050000000001</v>
      </c>
      <c r="O364" s="114">
        <v>2309.2433280000023</v>
      </c>
      <c r="P364" s="114">
        <v>562.54999999999995</v>
      </c>
      <c r="Q364" s="114">
        <f t="shared" si="22"/>
        <v>29995.92341133334</v>
      </c>
      <c r="R364" s="114">
        <f t="shared" si="23"/>
        <v>29995.92341133334</v>
      </c>
      <c r="S364" s="114" t="s">
        <v>790</v>
      </c>
    </row>
    <row r="365" spans="1:19" ht="15.75" thickBot="1">
      <c r="A365" s="127" t="s">
        <v>844</v>
      </c>
      <c r="B365" s="124">
        <v>16</v>
      </c>
      <c r="C365" s="114">
        <f t="shared" si="20"/>
        <v>7471.3034531362518</v>
      </c>
      <c r="D365" s="114">
        <f t="shared" si="21"/>
        <v>22197.936054051759</v>
      </c>
      <c r="E365" s="114">
        <v>7471.3034531362518</v>
      </c>
      <c r="F365" s="114">
        <v>258.33333333333331</v>
      </c>
      <c r="G365" s="114">
        <v>950</v>
      </c>
      <c r="H365" s="114">
        <v>853.86325178700008</v>
      </c>
      <c r="I365" s="114">
        <v>213.46581294675002</v>
      </c>
      <c r="J365" s="114">
        <v>177.88817745562497</v>
      </c>
      <c r="K365" s="114">
        <v>14726.632600915505</v>
      </c>
      <c r="L365" s="114"/>
      <c r="M365" s="114">
        <v>18974.738928600003</v>
      </c>
      <c r="N365" s="114">
        <v>189747.38928600011</v>
      </c>
      <c r="O365" s="114">
        <v>26903.993400047984</v>
      </c>
      <c r="P365" s="114">
        <v>525.54875000000004</v>
      </c>
      <c r="Q365" s="114">
        <f t="shared" si="22"/>
        <v>25177.035379574467</v>
      </c>
      <c r="R365" s="114">
        <f t="shared" si="23"/>
        <v>402832.56607319147</v>
      </c>
      <c r="S365" s="114" t="s">
        <v>790</v>
      </c>
    </row>
    <row r="366" spans="1:19" ht="15.75" thickBot="1">
      <c r="A366" s="127" t="s">
        <v>845</v>
      </c>
      <c r="B366" s="124">
        <v>2</v>
      </c>
      <c r="C366" s="114">
        <f t="shared" si="20"/>
        <v>8897.5215000000007</v>
      </c>
      <c r="D366" s="114">
        <f t="shared" si="21"/>
        <v>26742.119828000003</v>
      </c>
      <c r="E366" s="114">
        <v>8897.5215000000007</v>
      </c>
      <c r="F366" s="114">
        <v>258.33333333333331</v>
      </c>
      <c r="G366" s="114">
        <v>950</v>
      </c>
      <c r="H366" s="114">
        <v>1016.8595999999999</v>
      </c>
      <c r="I366" s="114">
        <v>254.21489999999997</v>
      </c>
      <c r="J366" s="114">
        <v>211.84574999999998</v>
      </c>
      <c r="K366" s="114">
        <v>17844.598328000004</v>
      </c>
      <c r="L366" s="114"/>
      <c r="M366" s="114">
        <v>2824.61</v>
      </c>
      <c r="N366" s="114">
        <v>28246.100000000002</v>
      </c>
      <c r="O366" s="114">
        <v>4618.4866560000046</v>
      </c>
      <c r="P366" s="114">
        <v>562.54</v>
      </c>
      <c r="Q366" s="114">
        <f t="shared" si="22"/>
        <v>29995.913411333342</v>
      </c>
      <c r="R366" s="114">
        <f t="shared" si="23"/>
        <v>59991.826822666684</v>
      </c>
      <c r="S366" s="114" t="s">
        <v>790</v>
      </c>
    </row>
    <row r="367" spans="1:19" ht="23.25" thickBot="1">
      <c r="A367" s="127" t="s">
        <v>846</v>
      </c>
      <c r="B367" s="124">
        <v>8</v>
      </c>
      <c r="C367" s="114">
        <f t="shared" si="20"/>
        <v>10489.550168325</v>
      </c>
      <c r="D367" s="114">
        <f t="shared" si="21"/>
        <v>32233.778773183029</v>
      </c>
      <c r="E367" s="114">
        <v>10489.550168325</v>
      </c>
      <c r="F367" s="114">
        <v>258.33333333333331</v>
      </c>
      <c r="G367" s="114">
        <v>712.5</v>
      </c>
      <c r="H367" s="114">
        <v>1216.9483963800001</v>
      </c>
      <c r="I367" s="114">
        <v>304.23709909500002</v>
      </c>
      <c r="J367" s="114">
        <v>253.53091591250006</v>
      </c>
      <c r="K367" s="114">
        <v>21744.228604858028</v>
      </c>
      <c r="L367" s="114"/>
      <c r="M367" s="114">
        <v>13521.648848666668</v>
      </c>
      <c r="N367" s="114">
        <v>135216.48848666667</v>
      </c>
      <c r="O367" s="114">
        <v>25215.691503530885</v>
      </c>
      <c r="P367" s="114">
        <v>607.98624999999993</v>
      </c>
      <c r="Q367" s="114">
        <f t="shared" si="22"/>
        <v>35587.314767903867</v>
      </c>
      <c r="R367" s="114">
        <f t="shared" si="23"/>
        <v>284698.51814323093</v>
      </c>
      <c r="S367" s="114" t="s">
        <v>790</v>
      </c>
    </row>
    <row r="368" spans="1:19" ht="23.25" thickBot="1">
      <c r="A368" s="127" t="s">
        <v>847</v>
      </c>
      <c r="B368" s="124">
        <v>3</v>
      </c>
      <c r="C368" s="114">
        <f t="shared" si="20"/>
        <v>8871.4391220000016</v>
      </c>
      <c r="D368" s="114">
        <f t="shared" si="21"/>
        <v>26662.706853104006</v>
      </c>
      <c r="E368" s="114">
        <v>8871.4391220000016</v>
      </c>
      <c r="F368" s="114">
        <v>258.33333333333331</v>
      </c>
      <c r="G368" s="114">
        <v>950</v>
      </c>
      <c r="H368" s="114">
        <v>1013.8787568000002</v>
      </c>
      <c r="I368" s="114">
        <v>253.46968920000006</v>
      </c>
      <c r="J368" s="114">
        <v>211.22474100000008</v>
      </c>
      <c r="K368" s="114">
        <v>17791.267731104006</v>
      </c>
      <c r="L368" s="114"/>
      <c r="M368" s="114">
        <v>4224.4948200000008</v>
      </c>
      <c r="N368" s="114">
        <v>42244.948200000013</v>
      </c>
      <c r="O368" s="114">
        <v>6904.3601733120022</v>
      </c>
      <c r="P368" s="114">
        <v>561.88</v>
      </c>
      <c r="Q368" s="114">
        <f t="shared" si="22"/>
        <v>29911.493373437344</v>
      </c>
      <c r="R368" s="114">
        <f t="shared" si="23"/>
        <v>89734.48012031203</v>
      </c>
      <c r="S368" s="114" t="s">
        <v>790</v>
      </c>
    </row>
    <row r="369" spans="1:19" ht="23.25" thickBot="1">
      <c r="A369" s="127" t="s">
        <v>695</v>
      </c>
      <c r="B369" s="124">
        <v>1</v>
      </c>
      <c r="C369" s="114">
        <f t="shared" si="20"/>
        <v>30550</v>
      </c>
      <c r="D369" s="114">
        <f t="shared" si="21"/>
        <v>99549.07176754385</v>
      </c>
      <c r="E369" s="114">
        <v>30550</v>
      </c>
      <c r="F369" s="114">
        <v>0</v>
      </c>
      <c r="G369" s="114">
        <v>0</v>
      </c>
      <c r="H369" s="114">
        <v>3666</v>
      </c>
      <c r="I369" s="114">
        <v>916.5</v>
      </c>
      <c r="J369" s="114">
        <v>763.75</v>
      </c>
      <c r="K369" s="114">
        <v>68999.07176754385</v>
      </c>
      <c r="L369" s="114"/>
      <c r="M369" s="114">
        <v>5091.666666666667</v>
      </c>
      <c r="N369" s="114">
        <v>50916.666666666672</v>
      </c>
      <c r="O369" s="114">
        <v>12990.738434210514</v>
      </c>
      <c r="P369" s="114">
        <v>1164.06</v>
      </c>
      <c r="Q369" s="114">
        <f t="shared" si="22"/>
        <v>106059.38176754385</v>
      </c>
      <c r="R369" s="114">
        <f t="shared" si="23"/>
        <v>106059.38176754385</v>
      </c>
      <c r="S369" s="114" t="s">
        <v>790</v>
      </c>
    </row>
    <row r="370" spans="1:19" ht="23.25" thickBot="1">
      <c r="A370" s="127" t="s">
        <v>695</v>
      </c>
      <c r="B370" s="124">
        <v>2</v>
      </c>
      <c r="C370" s="114">
        <f t="shared" si="20"/>
        <v>20771</v>
      </c>
      <c r="D370" s="114">
        <f t="shared" si="21"/>
        <v>66241.534346666653</v>
      </c>
      <c r="E370" s="114">
        <v>20771</v>
      </c>
      <c r="F370" s="114">
        <v>0</v>
      </c>
      <c r="G370" s="114">
        <v>0</v>
      </c>
      <c r="H370" s="114">
        <v>2492.52</v>
      </c>
      <c r="I370" s="114">
        <v>623.13</v>
      </c>
      <c r="J370" s="114">
        <v>519.27499999999998</v>
      </c>
      <c r="K370" s="114">
        <v>45470.53434666666</v>
      </c>
      <c r="L370" s="114"/>
      <c r="M370" s="114">
        <v>6923.666666666667</v>
      </c>
      <c r="N370" s="114">
        <v>69236.666666666657</v>
      </c>
      <c r="O370" s="114">
        <v>14780.73535999999</v>
      </c>
      <c r="P370" s="114">
        <v>897.57500000000005</v>
      </c>
      <c r="Q370" s="114">
        <f t="shared" si="22"/>
        <v>70774.034346666667</v>
      </c>
      <c r="R370" s="114">
        <f t="shared" si="23"/>
        <v>141548.06869333333</v>
      </c>
      <c r="S370" s="114" t="s">
        <v>790</v>
      </c>
    </row>
    <row r="371" spans="1:19" ht="23.25" thickBot="1">
      <c r="A371" s="127" t="s">
        <v>695</v>
      </c>
      <c r="B371" s="124">
        <v>2</v>
      </c>
      <c r="C371" s="114">
        <f t="shared" si="20"/>
        <v>17550</v>
      </c>
      <c r="D371" s="114">
        <f t="shared" si="21"/>
        <v>55557.817920000001</v>
      </c>
      <c r="E371" s="114">
        <v>17550</v>
      </c>
      <c r="F371" s="114">
        <v>0</v>
      </c>
      <c r="G371" s="114">
        <v>0</v>
      </c>
      <c r="H371" s="114">
        <v>2106</v>
      </c>
      <c r="I371" s="114">
        <v>526.5</v>
      </c>
      <c r="J371" s="114">
        <v>438.75</v>
      </c>
      <c r="K371" s="114">
        <v>38007.817920000001</v>
      </c>
      <c r="L371" s="114"/>
      <c r="M371" s="114">
        <v>5850</v>
      </c>
      <c r="N371" s="114">
        <v>58500</v>
      </c>
      <c r="O371" s="114">
        <v>11665.635839999999</v>
      </c>
      <c r="P371" s="114">
        <v>809.82</v>
      </c>
      <c r="Q371" s="114">
        <f t="shared" si="22"/>
        <v>59438.887920000001</v>
      </c>
      <c r="R371" s="114">
        <f t="shared" si="23"/>
        <v>118877.77584</v>
      </c>
      <c r="S371" s="114" t="s">
        <v>790</v>
      </c>
    </row>
    <row r="372" spans="1:19" ht="23.25" thickBot="1">
      <c r="A372" s="127" t="s">
        <v>695</v>
      </c>
      <c r="B372" s="124">
        <v>1</v>
      </c>
      <c r="C372" s="114">
        <f t="shared" si="20"/>
        <v>23992</v>
      </c>
      <c r="D372" s="114">
        <f t="shared" si="21"/>
        <v>76925.250773333319</v>
      </c>
      <c r="E372" s="114">
        <v>23992</v>
      </c>
      <c r="F372" s="114">
        <v>0</v>
      </c>
      <c r="G372" s="114">
        <v>0</v>
      </c>
      <c r="H372" s="114">
        <v>2879.0399999999995</v>
      </c>
      <c r="I372" s="114">
        <v>719.75999999999988</v>
      </c>
      <c r="J372" s="114">
        <v>599.80000000000007</v>
      </c>
      <c r="K372" s="114">
        <v>52933.250773333319</v>
      </c>
      <c r="L372" s="114"/>
      <c r="M372" s="114">
        <v>3998.666666666667</v>
      </c>
      <c r="N372" s="114">
        <v>39986.666666666664</v>
      </c>
      <c r="O372" s="114">
        <v>8947.9174399999902</v>
      </c>
      <c r="P372" s="114">
        <v>985.33</v>
      </c>
      <c r="Q372" s="114">
        <f t="shared" si="22"/>
        <v>82109.180773333312</v>
      </c>
      <c r="R372" s="114">
        <f t="shared" si="23"/>
        <v>82109.180773333312</v>
      </c>
      <c r="S372" s="114" t="s">
        <v>790</v>
      </c>
    </row>
    <row r="373" spans="1:19" ht="23.25" thickBot="1">
      <c r="A373" s="127" t="s">
        <v>695</v>
      </c>
      <c r="B373" s="124">
        <v>2</v>
      </c>
      <c r="C373" s="114">
        <f t="shared" si="20"/>
        <v>23992</v>
      </c>
      <c r="D373" s="114">
        <f t="shared" si="21"/>
        <v>76925.250773333319</v>
      </c>
      <c r="E373" s="114">
        <v>23992</v>
      </c>
      <c r="F373" s="114">
        <v>0</v>
      </c>
      <c r="G373" s="114">
        <v>0</v>
      </c>
      <c r="H373" s="114">
        <v>2879.0399999999995</v>
      </c>
      <c r="I373" s="114">
        <v>719.75999999999988</v>
      </c>
      <c r="J373" s="114">
        <v>599.80000000000007</v>
      </c>
      <c r="K373" s="114">
        <v>52933.250773333319</v>
      </c>
      <c r="L373" s="114"/>
      <c r="M373" s="114">
        <v>7997.3333333333339</v>
      </c>
      <c r="N373" s="114">
        <v>79973.333333333328</v>
      </c>
      <c r="O373" s="114">
        <v>17895.83487999998</v>
      </c>
      <c r="P373" s="114">
        <v>985.33</v>
      </c>
      <c r="Q373" s="114">
        <f t="shared" si="22"/>
        <v>82109.180773333312</v>
      </c>
      <c r="R373" s="114">
        <f t="shared" si="23"/>
        <v>164218.36154666662</v>
      </c>
      <c r="S373" s="114" t="s">
        <v>790</v>
      </c>
    </row>
    <row r="374" spans="1:19" ht="23.25" thickBot="1">
      <c r="A374" s="127" t="s">
        <v>695</v>
      </c>
      <c r="B374" s="124">
        <v>2</v>
      </c>
      <c r="C374" s="114">
        <f t="shared" si="20"/>
        <v>20771</v>
      </c>
      <c r="D374" s="114">
        <f t="shared" si="21"/>
        <v>66241.534346666653</v>
      </c>
      <c r="E374" s="114">
        <v>20771</v>
      </c>
      <c r="F374" s="114">
        <v>0</v>
      </c>
      <c r="G374" s="114">
        <v>0</v>
      </c>
      <c r="H374" s="114">
        <v>2492.52</v>
      </c>
      <c r="I374" s="114">
        <v>623.13</v>
      </c>
      <c r="J374" s="114">
        <v>519.27499999999998</v>
      </c>
      <c r="K374" s="114">
        <v>45470.53434666666</v>
      </c>
      <c r="L374" s="114"/>
      <c r="M374" s="114">
        <v>6923.666666666667</v>
      </c>
      <c r="N374" s="114">
        <v>69236.666666666657</v>
      </c>
      <c r="O374" s="114">
        <v>14780.73535999999</v>
      </c>
      <c r="P374" s="114">
        <v>897.59500000000003</v>
      </c>
      <c r="Q374" s="114">
        <f t="shared" si="22"/>
        <v>70774.054346666671</v>
      </c>
      <c r="R374" s="114">
        <f t="shared" si="23"/>
        <v>141548.10869333334</v>
      </c>
      <c r="S374" s="114" t="s">
        <v>790</v>
      </c>
    </row>
    <row r="375" spans="1:19" ht="23.25" thickBot="1">
      <c r="A375" s="127" t="s">
        <v>695</v>
      </c>
      <c r="B375" s="124">
        <v>1</v>
      </c>
      <c r="C375" s="114">
        <f t="shared" si="20"/>
        <v>17550</v>
      </c>
      <c r="D375" s="114">
        <f t="shared" si="21"/>
        <v>55557.817920000001</v>
      </c>
      <c r="E375" s="114">
        <v>17550</v>
      </c>
      <c r="F375" s="114">
        <v>0</v>
      </c>
      <c r="G375" s="114">
        <v>0</v>
      </c>
      <c r="H375" s="114">
        <v>2106</v>
      </c>
      <c r="I375" s="114">
        <v>526.5</v>
      </c>
      <c r="J375" s="114">
        <v>438.75</v>
      </c>
      <c r="K375" s="114">
        <v>38007.817920000001</v>
      </c>
      <c r="L375" s="114"/>
      <c r="M375" s="114">
        <v>2925</v>
      </c>
      <c r="N375" s="114">
        <v>29250</v>
      </c>
      <c r="O375" s="114">
        <v>5832.8179199999995</v>
      </c>
      <c r="P375" s="114">
        <v>588.01</v>
      </c>
      <c r="Q375" s="114">
        <f t="shared" si="22"/>
        <v>59217.077920000003</v>
      </c>
      <c r="R375" s="114">
        <f t="shared" si="23"/>
        <v>59217.077920000003</v>
      </c>
      <c r="S375" s="114" t="s">
        <v>794</v>
      </c>
    </row>
    <row r="376" spans="1:19" ht="23.25" thickBot="1">
      <c r="A376" s="127" t="s">
        <v>695</v>
      </c>
      <c r="B376" s="124">
        <v>1</v>
      </c>
      <c r="C376" s="114">
        <f t="shared" si="20"/>
        <v>23992</v>
      </c>
      <c r="D376" s="114">
        <f t="shared" si="21"/>
        <v>76925.250773333319</v>
      </c>
      <c r="E376" s="114">
        <v>23992</v>
      </c>
      <c r="F376" s="114">
        <v>0</v>
      </c>
      <c r="G376" s="114">
        <v>0</v>
      </c>
      <c r="H376" s="114">
        <v>2879.0399999999995</v>
      </c>
      <c r="I376" s="114">
        <v>719.75999999999988</v>
      </c>
      <c r="J376" s="114">
        <v>599.80000000000007</v>
      </c>
      <c r="K376" s="114">
        <v>52933.250773333319</v>
      </c>
      <c r="L376" s="114"/>
      <c r="M376" s="114">
        <v>3998.666666666667</v>
      </c>
      <c r="N376" s="114">
        <v>39986.666666666664</v>
      </c>
      <c r="O376" s="114">
        <v>8947.9174399999902</v>
      </c>
      <c r="P376" s="114">
        <v>985.33</v>
      </c>
      <c r="Q376" s="114">
        <f t="shared" si="22"/>
        <v>82109.180773333312</v>
      </c>
      <c r="R376" s="114">
        <f t="shared" si="23"/>
        <v>82109.180773333312</v>
      </c>
      <c r="S376" s="114" t="s">
        <v>790</v>
      </c>
    </row>
    <row r="377" spans="1:19" ht="23.25" thickBot="1">
      <c r="A377" s="127" t="s">
        <v>695</v>
      </c>
      <c r="B377" s="124">
        <v>2</v>
      </c>
      <c r="C377" s="114">
        <f t="shared" si="20"/>
        <v>20545</v>
      </c>
      <c r="D377" s="114">
        <f t="shared" si="21"/>
        <v>65749.020347017562</v>
      </c>
      <c r="E377" s="114">
        <v>20545</v>
      </c>
      <c r="F377" s="114">
        <v>0</v>
      </c>
      <c r="G377" s="114">
        <v>0</v>
      </c>
      <c r="H377" s="114">
        <v>2465.4</v>
      </c>
      <c r="I377" s="114">
        <v>616.35</v>
      </c>
      <c r="J377" s="114">
        <v>513.625</v>
      </c>
      <c r="K377" s="114">
        <v>45204.020347017555</v>
      </c>
      <c r="L377" s="114"/>
      <c r="M377" s="114">
        <v>6848.3333333333339</v>
      </c>
      <c r="N377" s="114">
        <v>68483.333333333343</v>
      </c>
      <c r="O377" s="114">
        <v>15076.374027368433</v>
      </c>
      <c r="P377" s="114">
        <v>891.42</v>
      </c>
      <c r="Q377" s="114">
        <f t="shared" si="22"/>
        <v>70235.81534701756</v>
      </c>
      <c r="R377" s="114">
        <f t="shared" si="23"/>
        <v>140471.63069403512</v>
      </c>
      <c r="S377" s="114" t="s">
        <v>790</v>
      </c>
    </row>
    <row r="378" spans="1:19" ht="23.25" thickBot="1">
      <c r="A378" s="127" t="s">
        <v>695</v>
      </c>
      <c r="B378" s="124">
        <v>1</v>
      </c>
      <c r="C378" s="114">
        <f t="shared" si="20"/>
        <v>23992</v>
      </c>
      <c r="D378" s="114">
        <f t="shared" si="21"/>
        <v>76925.250773333319</v>
      </c>
      <c r="E378" s="114">
        <v>23992</v>
      </c>
      <c r="F378" s="114">
        <v>0</v>
      </c>
      <c r="G378" s="114">
        <v>0</v>
      </c>
      <c r="H378" s="114">
        <v>2879.0399999999995</v>
      </c>
      <c r="I378" s="114">
        <v>719.75999999999988</v>
      </c>
      <c r="J378" s="114">
        <v>599.80000000000007</v>
      </c>
      <c r="K378" s="114">
        <v>52933.250773333319</v>
      </c>
      <c r="L378" s="114"/>
      <c r="M378" s="114">
        <v>3998.666666666667</v>
      </c>
      <c r="N378" s="114">
        <v>39986.666666666664</v>
      </c>
      <c r="O378" s="114">
        <v>8947.9174399999902</v>
      </c>
      <c r="P378" s="114">
        <v>985.33</v>
      </c>
      <c r="Q378" s="114">
        <f t="shared" si="22"/>
        <v>82109.180773333312</v>
      </c>
      <c r="R378" s="114">
        <f t="shared" si="23"/>
        <v>82109.180773333312</v>
      </c>
      <c r="S378" s="114" t="s">
        <v>790</v>
      </c>
    </row>
    <row r="379" spans="1:19" ht="23.25" thickBot="1">
      <c r="A379" s="127" t="s">
        <v>695</v>
      </c>
      <c r="B379" s="124">
        <v>2</v>
      </c>
      <c r="C379" s="114">
        <f t="shared" si="20"/>
        <v>23992</v>
      </c>
      <c r="D379" s="114">
        <f t="shared" si="21"/>
        <v>76925.250773333319</v>
      </c>
      <c r="E379" s="114">
        <v>23992</v>
      </c>
      <c r="F379" s="114">
        <v>0</v>
      </c>
      <c r="G379" s="114">
        <v>0</v>
      </c>
      <c r="H379" s="114">
        <v>2879.0399999999995</v>
      </c>
      <c r="I379" s="114">
        <v>719.75999999999988</v>
      </c>
      <c r="J379" s="114">
        <v>599.80000000000007</v>
      </c>
      <c r="K379" s="114">
        <v>52933.250773333319</v>
      </c>
      <c r="L379" s="114"/>
      <c r="M379" s="114">
        <v>7997.3333333333339</v>
      </c>
      <c r="N379" s="114">
        <v>79973.333333333328</v>
      </c>
      <c r="O379" s="114">
        <v>17895.83487999998</v>
      </c>
      <c r="P379" s="114">
        <v>985.35</v>
      </c>
      <c r="Q379" s="114">
        <f t="shared" si="22"/>
        <v>82109.200773333316</v>
      </c>
      <c r="R379" s="114">
        <f t="shared" si="23"/>
        <v>164218.40154666663</v>
      </c>
      <c r="S379" s="114" t="s">
        <v>790</v>
      </c>
    </row>
    <row r="380" spans="1:19" ht="23.25" thickBot="1">
      <c r="A380" s="127" t="s">
        <v>695</v>
      </c>
      <c r="B380" s="124">
        <v>3</v>
      </c>
      <c r="C380" s="114">
        <f t="shared" si="20"/>
        <v>20604.126666666667</v>
      </c>
      <c r="D380" s="114">
        <f t="shared" si="21"/>
        <v>65676.575653274849</v>
      </c>
      <c r="E380" s="114">
        <v>20604.126666666667</v>
      </c>
      <c r="F380" s="114">
        <v>0</v>
      </c>
      <c r="G380" s="114">
        <v>0</v>
      </c>
      <c r="H380" s="114">
        <v>2472.4951999999998</v>
      </c>
      <c r="I380" s="114">
        <v>618.12379999999996</v>
      </c>
      <c r="J380" s="114">
        <v>515.10316666666665</v>
      </c>
      <c r="K380" s="114">
        <v>45072.448986608186</v>
      </c>
      <c r="L380" s="114"/>
      <c r="M380" s="114">
        <v>10302.063333333334</v>
      </c>
      <c r="N380" s="114">
        <v>103020.63333333333</v>
      </c>
      <c r="O380" s="114">
        <v>21894.650293157902</v>
      </c>
      <c r="P380" s="114">
        <v>893.02333333333343</v>
      </c>
      <c r="Q380" s="114">
        <f t="shared" si="22"/>
        <v>70175.321153274854</v>
      </c>
      <c r="R380" s="114">
        <f t="shared" si="23"/>
        <v>210525.96345982456</v>
      </c>
      <c r="S380" s="114" t="s">
        <v>790</v>
      </c>
    </row>
    <row r="381" spans="1:19" ht="23.25" thickBot="1">
      <c r="A381" s="127" t="s">
        <v>695</v>
      </c>
      <c r="B381" s="124">
        <v>5</v>
      </c>
      <c r="C381" s="114">
        <f t="shared" si="20"/>
        <v>21937.7</v>
      </c>
      <c r="D381" s="114">
        <f t="shared" si="21"/>
        <v>70167.158891087704</v>
      </c>
      <c r="E381" s="114">
        <v>21937.7</v>
      </c>
      <c r="F381" s="114">
        <v>0</v>
      </c>
      <c r="G381" s="114">
        <v>0</v>
      </c>
      <c r="H381" s="114">
        <v>2632.5240000000003</v>
      </c>
      <c r="I381" s="114">
        <v>658.13100000000009</v>
      </c>
      <c r="J381" s="114">
        <v>548.4425</v>
      </c>
      <c r="K381" s="114">
        <v>48229.458891087706</v>
      </c>
      <c r="L381" s="114"/>
      <c r="M381" s="114">
        <v>18281.416666666668</v>
      </c>
      <c r="N381" s="114">
        <v>182814.16666666666</v>
      </c>
      <c r="O381" s="114">
        <v>40051.71112210524</v>
      </c>
      <c r="P381" s="114">
        <v>929.37400000000002</v>
      </c>
      <c r="Q381" s="114">
        <f t="shared" si="22"/>
        <v>74935.630391087703</v>
      </c>
      <c r="R381" s="114">
        <f t="shared" si="23"/>
        <v>374678.15195543854</v>
      </c>
      <c r="S381" s="114" t="s">
        <v>790</v>
      </c>
    </row>
    <row r="382" spans="1:19" ht="23.25" thickBot="1">
      <c r="A382" s="127" t="s">
        <v>695</v>
      </c>
      <c r="B382" s="124">
        <v>1</v>
      </c>
      <c r="C382" s="114">
        <f t="shared" si="20"/>
        <v>23992</v>
      </c>
      <c r="D382" s="114">
        <f t="shared" si="21"/>
        <v>76925.250773333319</v>
      </c>
      <c r="E382" s="114">
        <v>23992</v>
      </c>
      <c r="F382" s="114">
        <v>0</v>
      </c>
      <c r="G382" s="114">
        <v>0</v>
      </c>
      <c r="H382" s="114">
        <v>2879.0399999999995</v>
      </c>
      <c r="I382" s="114">
        <v>719.75999999999988</v>
      </c>
      <c r="J382" s="114">
        <v>599.80000000000007</v>
      </c>
      <c r="K382" s="114">
        <v>52933.250773333319</v>
      </c>
      <c r="L382" s="114"/>
      <c r="M382" s="114">
        <v>3998.666666666667</v>
      </c>
      <c r="N382" s="114">
        <v>39986.666666666664</v>
      </c>
      <c r="O382" s="114">
        <v>8947.9174399999902</v>
      </c>
      <c r="P382" s="114">
        <v>985.37</v>
      </c>
      <c r="Q382" s="114">
        <f t="shared" si="22"/>
        <v>82109.220773333305</v>
      </c>
      <c r="R382" s="114">
        <f t="shared" si="23"/>
        <v>82109.220773333305</v>
      </c>
      <c r="S382" s="114" t="s">
        <v>790</v>
      </c>
    </row>
    <row r="383" spans="1:19" ht="23.25" thickBot="1">
      <c r="A383" s="127" t="s">
        <v>695</v>
      </c>
      <c r="B383" s="124">
        <v>7</v>
      </c>
      <c r="C383" s="114">
        <f t="shared" si="20"/>
        <v>20674.931428571432</v>
      </c>
      <c r="D383" s="114">
        <f t="shared" si="21"/>
        <v>64405.733683809522</v>
      </c>
      <c r="E383" s="114">
        <v>20674.931428571432</v>
      </c>
      <c r="F383" s="114">
        <v>0</v>
      </c>
      <c r="G383" s="114">
        <v>0</v>
      </c>
      <c r="H383" s="114">
        <v>2383.637485714286</v>
      </c>
      <c r="I383" s="114">
        <v>595.90937142857149</v>
      </c>
      <c r="J383" s="114">
        <v>496.59114285714293</v>
      </c>
      <c r="K383" s="114">
        <v>43730.802255238086</v>
      </c>
      <c r="L383" s="114"/>
      <c r="M383" s="114">
        <v>23174.253333333334</v>
      </c>
      <c r="N383" s="114">
        <v>231742.53333333333</v>
      </c>
      <c r="O383" s="114">
        <v>51198.829119999988</v>
      </c>
      <c r="P383" s="114">
        <v>872.85285714285715</v>
      </c>
      <c r="Q383" s="114">
        <f t="shared" si="22"/>
        <v>68754.724540952375</v>
      </c>
      <c r="R383" s="114">
        <f t="shared" si="23"/>
        <v>481283.07178666664</v>
      </c>
      <c r="S383" s="114" t="s">
        <v>790</v>
      </c>
    </row>
    <row r="384" spans="1:19" ht="23.25" thickBot="1">
      <c r="A384" s="127" t="s">
        <v>695</v>
      </c>
      <c r="B384" s="124">
        <v>1</v>
      </c>
      <c r="C384" s="114">
        <f t="shared" si="20"/>
        <v>23992</v>
      </c>
      <c r="D384" s="114">
        <f t="shared" si="21"/>
        <v>76925.250773333319</v>
      </c>
      <c r="E384" s="114">
        <v>23992</v>
      </c>
      <c r="F384" s="114">
        <v>0</v>
      </c>
      <c r="G384" s="114">
        <v>0</v>
      </c>
      <c r="H384" s="114">
        <v>2879.0399999999995</v>
      </c>
      <c r="I384" s="114">
        <v>719.75999999999988</v>
      </c>
      <c r="J384" s="114">
        <v>599.80000000000007</v>
      </c>
      <c r="K384" s="114">
        <v>52933.250773333319</v>
      </c>
      <c r="L384" s="114"/>
      <c r="M384" s="114">
        <v>3998.666666666667</v>
      </c>
      <c r="N384" s="114">
        <v>39986.666666666664</v>
      </c>
      <c r="O384" s="114">
        <v>8947.9174399999902</v>
      </c>
      <c r="P384" s="114">
        <v>985.33</v>
      </c>
      <c r="Q384" s="114">
        <f t="shared" si="22"/>
        <v>82109.180773333312</v>
      </c>
      <c r="R384" s="114">
        <f t="shared" si="23"/>
        <v>82109.180773333312</v>
      </c>
      <c r="S384" s="114" t="s">
        <v>790</v>
      </c>
    </row>
    <row r="385" spans="1:19" ht="23.25" thickBot="1">
      <c r="A385" s="127" t="s">
        <v>695</v>
      </c>
      <c r="B385" s="124">
        <v>2</v>
      </c>
      <c r="C385" s="114">
        <f t="shared" si="20"/>
        <v>17550</v>
      </c>
      <c r="D385" s="114">
        <f t="shared" si="21"/>
        <v>55557.817920000001</v>
      </c>
      <c r="E385" s="114">
        <v>17550</v>
      </c>
      <c r="F385" s="114">
        <v>0</v>
      </c>
      <c r="G385" s="114">
        <v>0</v>
      </c>
      <c r="H385" s="114">
        <v>2106</v>
      </c>
      <c r="I385" s="114">
        <v>526.5</v>
      </c>
      <c r="J385" s="114">
        <v>438.75</v>
      </c>
      <c r="K385" s="114">
        <v>38007.817920000001</v>
      </c>
      <c r="L385" s="114"/>
      <c r="M385" s="114">
        <v>5850</v>
      </c>
      <c r="N385" s="114">
        <v>58500</v>
      </c>
      <c r="O385" s="114">
        <v>11665.635839999999</v>
      </c>
      <c r="P385" s="114">
        <v>809.82</v>
      </c>
      <c r="Q385" s="114">
        <f t="shared" si="22"/>
        <v>59438.887920000001</v>
      </c>
      <c r="R385" s="114">
        <f t="shared" si="23"/>
        <v>118877.77584</v>
      </c>
      <c r="S385" s="114" t="s">
        <v>790</v>
      </c>
    </row>
    <row r="386" spans="1:19" ht="23.25" thickBot="1">
      <c r="A386" s="127" t="s">
        <v>695</v>
      </c>
      <c r="B386" s="124">
        <v>1</v>
      </c>
      <c r="C386" s="114">
        <f t="shared" si="20"/>
        <v>17550</v>
      </c>
      <c r="D386" s="114">
        <f t="shared" si="21"/>
        <v>55557.817920000001</v>
      </c>
      <c r="E386" s="114">
        <v>17550</v>
      </c>
      <c r="F386" s="114">
        <v>0</v>
      </c>
      <c r="G386" s="114">
        <v>0</v>
      </c>
      <c r="H386" s="114">
        <v>2106</v>
      </c>
      <c r="I386" s="114">
        <v>526.5</v>
      </c>
      <c r="J386" s="114">
        <v>438.75</v>
      </c>
      <c r="K386" s="114">
        <v>38007.817920000001</v>
      </c>
      <c r="L386" s="114"/>
      <c r="M386" s="114">
        <v>2925</v>
      </c>
      <c r="N386" s="114">
        <v>29250</v>
      </c>
      <c r="O386" s="114">
        <v>5832.8179199999995</v>
      </c>
      <c r="P386" s="114">
        <v>809.82</v>
      </c>
      <c r="Q386" s="114">
        <f t="shared" si="22"/>
        <v>59438.887920000001</v>
      </c>
      <c r="R386" s="114">
        <f t="shared" si="23"/>
        <v>59438.887920000001</v>
      </c>
      <c r="S386" s="114" t="s">
        <v>790</v>
      </c>
    </row>
    <row r="387" spans="1:19" ht="23.25" thickBot="1">
      <c r="A387" s="127" t="s">
        <v>695</v>
      </c>
      <c r="B387" s="124">
        <v>2</v>
      </c>
      <c r="C387" s="114">
        <f t="shared" si="20"/>
        <v>25992</v>
      </c>
      <c r="D387" s="114">
        <f t="shared" si="21"/>
        <v>83375.91743999999</v>
      </c>
      <c r="E387" s="114">
        <v>25992</v>
      </c>
      <c r="F387" s="114">
        <v>0</v>
      </c>
      <c r="G387" s="114">
        <v>0</v>
      </c>
      <c r="H387" s="114">
        <v>3119.0399999999995</v>
      </c>
      <c r="I387" s="114">
        <v>779.75999999999988</v>
      </c>
      <c r="J387" s="114">
        <v>649.80000000000007</v>
      </c>
      <c r="K387" s="114">
        <v>57383.91743999999</v>
      </c>
      <c r="L387" s="114"/>
      <c r="M387" s="114">
        <v>8664</v>
      </c>
      <c r="N387" s="114">
        <v>86640</v>
      </c>
      <c r="O387" s="114">
        <v>19463.834879999973</v>
      </c>
      <c r="P387" s="114">
        <v>1039.8449999999998</v>
      </c>
      <c r="Q387" s="114">
        <f t="shared" si="22"/>
        <v>88964.362439999997</v>
      </c>
      <c r="R387" s="114">
        <f t="shared" si="23"/>
        <v>177928.72487999999</v>
      </c>
      <c r="S387" s="114" t="s">
        <v>790</v>
      </c>
    </row>
    <row r="388" spans="1:19" ht="23.25" thickBot="1">
      <c r="A388" s="127" t="s">
        <v>695</v>
      </c>
      <c r="B388" s="124">
        <v>1</v>
      </c>
      <c r="C388" s="114">
        <f t="shared" si="20"/>
        <v>25992</v>
      </c>
      <c r="D388" s="114">
        <f t="shared" si="21"/>
        <v>83375.91743999999</v>
      </c>
      <c r="E388" s="114">
        <v>25992</v>
      </c>
      <c r="F388" s="114">
        <v>0</v>
      </c>
      <c r="G388" s="114">
        <v>0</v>
      </c>
      <c r="H388" s="114">
        <v>3119.0399999999995</v>
      </c>
      <c r="I388" s="114">
        <v>779.75999999999988</v>
      </c>
      <c r="J388" s="114">
        <v>649.80000000000007</v>
      </c>
      <c r="K388" s="114">
        <v>57383.91743999999</v>
      </c>
      <c r="L388" s="114"/>
      <c r="M388" s="114">
        <v>4332</v>
      </c>
      <c r="N388" s="114">
        <v>43320</v>
      </c>
      <c r="O388" s="114">
        <v>9731.9174399999865</v>
      </c>
      <c r="P388" s="114">
        <v>1039.82</v>
      </c>
      <c r="Q388" s="114">
        <f t="shared" si="22"/>
        <v>88964.337440000003</v>
      </c>
      <c r="R388" s="114">
        <f t="shared" si="23"/>
        <v>88964.337440000003</v>
      </c>
      <c r="S388" s="114" t="s">
        <v>790</v>
      </c>
    </row>
    <row r="389" spans="1:19" ht="23.25" thickBot="1">
      <c r="A389" s="127" t="s">
        <v>695</v>
      </c>
      <c r="B389" s="124">
        <v>1</v>
      </c>
      <c r="C389" s="114">
        <f t="shared" si="20"/>
        <v>17550</v>
      </c>
      <c r="D389" s="114">
        <f t="shared" si="21"/>
        <v>55557.817920000001</v>
      </c>
      <c r="E389" s="114">
        <v>17550</v>
      </c>
      <c r="F389" s="114">
        <v>0</v>
      </c>
      <c r="G389" s="114">
        <v>0</v>
      </c>
      <c r="H389" s="114">
        <v>2106</v>
      </c>
      <c r="I389" s="114">
        <v>526.5</v>
      </c>
      <c r="J389" s="114">
        <v>438.75</v>
      </c>
      <c r="K389" s="114">
        <v>38007.817920000001</v>
      </c>
      <c r="L389" s="114"/>
      <c r="M389" s="114">
        <v>2925</v>
      </c>
      <c r="N389" s="114">
        <v>29250</v>
      </c>
      <c r="O389" s="114">
        <v>5832.8179199999995</v>
      </c>
      <c r="P389" s="114">
        <v>809.82</v>
      </c>
      <c r="Q389" s="114">
        <f t="shared" si="22"/>
        <v>59438.887920000001</v>
      </c>
      <c r="R389" s="114">
        <f t="shared" si="23"/>
        <v>59438.887920000001</v>
      </c>
      <c r="S389" s="114" t="s">
        <v>790</v>
      </c>
    </row>
    <row r="390" spans="1:19" ht="23.25" thickBot="1">
      <c r="A390" s="127" t="s">
        <v>695</v>
      </c>
      <c r="B390" s="124">
        <v>3</v>
      </c>
      <c r="C390" s="114">
        <f t="shared" ref="C390:C453" si="24">E390</f>
        <v>18518</v>
      </c>
      <c r="D390" s="114">
        <f t="shared" ref="D390:D453" si="25">E390+K390</f>
        <v>58849.183574035087</v>
      </c>
      <c r="E390" s="114">
        <v>18518</v>
      </c>
      <c r="F390" s="114">
        <v>0</v>
      </c>
      <c r="G390" s="114">
        <v>0</v>
      </c>
      <c r="H390" s="114">
        <v>2222.16</v>
      </c>
      <c r="I390" s="114">
        <v>555.54</v>
      </c>
      <c r="J390" s="114">
        <v>462.95000000000005</v>
      </c>
      <c r="K390" s="114">
        <v>40331.183574035087</v>
      </c>
      <c r="L390" s="114"/>
      <c r="M390" s="114">
        <v>9259</v>
      </c>
      <c r="N390" s="114">
        <v>92590</v>
      </c>
      <c r="O390" s="114">
        <v>19144.550722105269</v>
      </c>
      <c r="P390" s="114">
        <v>836.19</v>
      </c>
      <c r="Q390" s="114">
        <f t="shared" ref="Q390:Q453" si="26">E390+F390+G390+H390+I390+J390+K390+P390</f>
        <v>62926.023574035091</v>
      </c>
      <c r="R390" s="114">
        <f t="shared" ref="R390:R453" si="27">Q390*B390</f>
        <v>188778.07072210527</v>
      </c>
      <c r="S390" s="114" t="s">
        <v>790</v>
      </c>
    </row>
    <row r="391" spans="1:19" ht="23.25" thickBot="1">
      <c r="A391" s="127" t="s">
        <v>695</v>
      </c>
      <c r="B391" s="124">
        <v>5</v>
      </c>
      <c r="C391" s="114">
        <f t="shared" si="24"/>
        <v>22703.599999999999</v>
      </c>
      <c r="D391" s="114">
        <f t="shared" si="25"/>
        <v>72651.764202666644</v>
      </c>
      <c r="E391" s="114">
        <v>22703.599999999999</v>
      </c>
      <c r="F391" s="114">
        <v>0</v>
      </c>
      <c r="G391" s="114">
        <v>0</v>
      </c>
      <c r="H391" s="114">
        <v>2724.4319999999998</v>
      </c>
      <c r="I391" s="114">
        <v>681.10799999999995</v>
      </c>
      <c r="J391" s="114">
        <v>567.59</v>
      </c>
      <c r="K391" s="114">
        <v>49948.164202666652</v>
      </c>
      <c r="L391" s="114"/>
      <c r="M391" s="114">
        <v>18919.666666666668</v>
      </c>
      <c r="N391" s="114">
        <v>189196.66666666663</v>
      </c>
      <c r="O391" s="114">
        <v>41624.487679999962</v>
      </c>
      <c r="P391" s="114">
        <v>950.24400000000003</v>
      </c>
      <c r="Q391" s="114">
        <f t="shared" si="26"/>
        <v>77575.138202666654</v>
      </c>
      <c r="R391" s="114">
        <f t="shared" si="27"/>
        <v>387875.69101333327</v>
      </c>
      <c r="S391" s="114" t="s">
        <v>790</v>
      </c>
    </row>
    <row r="392" spans="1:19" ht="23.25" thickBot="1">
      <c r="A392" s="127" t="s">
        <v>695</v>
      </c>
      <c r="B392" s="124">
        <v>1</v>
      </c>
      <c r="C392" s="114">
        <f t="shared" si="24"/>
        <v>23992</v>
      </c>
      <c r="D392" s="114">
        <f t="shared" si="25"/>
        <v>76925.250773333319</v>
      </c>
      <c r="E392" s="114">
        <v>23992</v>
      </c>
      <c r="F392" s="114">
        <v>0</v>
      </c>
      <c r="G392" s="114">
        <v>0</v>
      </c>
      <c r="H392" s="114">
        <v>2879.0399999999995</v>
      </c>
      <c r="I392" s="114">
        <v>719.75999999999988</v>
      </c>
      <c r="J392" s="114">
        <v>599.80000000000007</v>
      </c>
      <c r="K392" s="114">
        <v>52933.250773333319</v>
      </c>
      <c r="L392" s="114"/>
      <c r="M392" s="114">
        <v>3998.666666666667</v>
      </c>
      <c r="N392" s="114">
        <v>39986.666666666664</v>
      </c>
      <c r="O392" s="114">
        <v>8947.9174399999902</v>
      </c>
      <c r="P392" s="114">
        <v>258.67</v>
      </c>
      <c r="Q392" s="114">
        <f t="shared" si="26"/>
        <v>81382.520773333308</v>
      </c>
      <c r="R392" s="114">
        <f t="shared" si="27"/>
        <v>81382.520773333308</v>
      </c>
      <c r="S392" s="114" t="s">
        <v>794</v>
      </c>
    </row>
    <row r="393" spans="1:19" ht="23.25" thickBot="1">
      <c r="A393" s="127" t="s">
        <v>695</v>
      </c>
      <c r="B393" s="124">
        <v>8</v>
      </c>
      <c r="C393" s="114">
        <f t="shared" si="24"/>
        <v>19733.567500000001</v>
      </c>
      <c r="D393" s="114">
        <f t="shared" si="25"/>
        <v>62880.44765385965</v>
      </c>
      <c r="E393" s="114">
        <v>19733.567500000001</v>
      </c>
      <c r="F393" s="114">
        <v>0</v>
      </c>
      <c r="G393" s="114">
        <v>0</v>
      </c>
      <c r="H393" s="114">
        <v>2368.0281</v>
      </c>
      <c r="I393" s="114">
        <v>592.007025</v>
      </c>
      <c r="J393" s="114">
        <v>493.33918750000004</v>
      </c>
      <c r="K393" s="114">
        <v>43146.880153859645</v>
      </c>
      <c r="L393" s="114"/>
      <c r="M393" s="114">
        <v>26311.423333333336</v>
      </c>
      <c r="N393" s="114">
        <v>263114.23333333334</v>
      </c>
      <c r="O393" s="114">
        <v>55749.384564210515</v>
      </c>
      <c r="P393" s="114">
        <v>892.25</v>
      </c>
      <c r="Q393" s="114">
        <f t="shared" si="26"/>
        <v>67226.071966359654</v>
      </c>
      <c r="R393" s="114">
        <f t="shared" si="27"/>
        <v>537808.57573087723</v>
      </c>
      <c r="S393" s="114" t="s">
        <v>790</v>
      </c>
    </row>
    <row r="394" spans="1:19" ht="23.25" thickBot="1">
      <c r="A394" s="127" t="s">
        <v>695</v>
      </c>
      <c r="B394" s="124">
        <v>8</v>
      </c>
      <c r="C394" s="114">
        <f t="shared" si="24"/>
        <v>21497.002500000002</v>
      </c>
      <c r="D394" s="114">
        <f t="shared" si="25"/>
        <v>68710.067298881564</v>
      </c>
      <c r="E394" s="114">
        <v>21497.002500000002</v>
      </c>
      <c r="F394" s="114">
        <v>0</v>
      </c>
      <c r="G394" s="114">
        <v>0</v>
      </c>
      <c r="H394" s="114">
        <v>2579.6402999999996</v>
      </c>
      <c r="I394" s="114">
        <v>644.91007499999989</v>
      </c>
      <c r="J394" s="114">
        <v>537.42506249999997</v>
      </c>
      <c r="K394" s="114">
        <v>47213.064798881569</v>
      </c>
      <c r="L394" s="114"/>
      <c r="M394" s="114">
        <v>28662.670000000006</v>
      </c>
      <c r="N394" s="114">
        <v>286626.69999999995</v>
      </c>
      <c r="O394" s="114">
        <v>62415.148391052608</v>
      </c>
      <c r="P394" s="114">
        <v>917.35249999999996</v>
      </c>
      <c r="Q394" s="114">
        <f t="shared" si="26"/>
        <v>73389.395236381562</v>
      </c>
      <c r="R394" s="114">
        <f t="shared" si="27"/>
        <v>587115.1618910525</v>
      </c>
      <c r="S394" s="114" t="s">
        <v>790</v>
      </c>
    </row>
    <row r="395" spans="1:19" ht="23.25" thickBot="1">
      <c r="A395" s="127" t="s">
        <v>695</v>
      </c>
      <c r="B395" s="124">
        <v>5</v>
      </c>
      <c r="C395" s="114">
        <f t="shared" si="24"/>
        <v>19419.201999999997</v>
      </c>
      <c r="D395" s="114">
        <f t="shared" si="25"/>
        <v>61806.130852438589</v>
      </c>
      <c r="E395" s="114">
        <v>19419.201999999997</v>
      </c>
      <c r="F395" s="114">
        <v>0</v>
      </c>
      <c r="G395" s="114">
        <v>0</v>
      </c>
      <c r="H395" s="114">
        <v>2330.3042399999995</v>
      </c>
      <c r="I395" s="114">
        <v>582.57605999999987</v>
      </c>
      <c r="J395" s="114">
        <v>485.48005000000001</v>
      </c>
      <c r="K395" s="114">
        <v>42386.928852438592</v>
      </c>
      <c r="L395" s="114"/>
      <c r="M395" s="114">
        <v>16182.668333333335</v>
      </c>
      <c r="N395" s="114">
        <v>161826.68333333332</v>
      </c>
      <c r="O395" s="114">
        <v>33925.292595526313</v>
      </c>
      <c r="P395" s="114">
        <v>860.75200000000007</v>
      </c>
      <c r="Q395" s="114">
        <f t="shared" si="26"/>
        <v>66065.243202438578</v>
      </c>
      <c r="R395" s="114">
        <f t="shared" si="27"/>
        <v>330326.21601219289</v>
      </c>
      <c r="S395" s="114" t="s">
        <v>790</v>
      </c>
    </row>
    <row r="396" spans="1:19" ht="23.25" thickBot="1">
      <c r="A396" s="127" t="s">
        <v>695</v>
      </c>
      <c r="B396" s="124">
        <v>1</v>
      </c>
      <c r="C396" s="114">
        <f t="shared" si="24"/>
        <v>23992</v>
      </c>
      <c r="D396" s="114">
        <f t="shared" si="25"/>
        <v>76925.250773333319</v>
      </c>
      <c r="E396" s="114">
        <v>23992</v>
      </c>
      <c r="F396" s="114">
        <v>0</v>
      </c>
      <c r="G396" s="114">
        <v>0</v>
      </c>
      <c r="H396" s="114">
        <v>2879.0399999999995</v>
      </c>
      <c r="I396" s="114">
        <v>719.75999999999988</v>
      </c>
      <c r="J396" s="114">
        <v>599.80000000000007</v>
      </c>
      <c r="K396" s="114">
        <v>52933.250773333319</v>
      </c>
      <c r="L396" s="114"/>
      <c r="M396" s="114">
        <v>3998.666666666667</v>
      </c>
      <c r="N396" s="114">
        <v>39986.666666666664</v>
      </c>
      <c r="O396" s="114">
        <v>8947.9174399999902</v>
      </c>
      <c r="P396" s="114">
        <v>985.33</v>
      </c>
      <c r="Q396" s="114">
        <f t="shared" si="26"/>
        <v>82109.180773333312</v>
      </c>
      <c r="R396" s="114">
        <f t="shared" si="27"/>
        <v>82109.180773333312</v>
      </c>
      <c r="S396" s="114" t="s">
        <v>790</v>
      </c>
    </row>
    <row r="397" spans="1:19" ht="23.25" thickBot="1">
      <c r="A397" s="127" t="s">
        <v>695</v>
      </c>
      <c r="B397" s="124">
        <v>1</v>
      </c>
      <c r="C397" s="114">
        <f t="shared" si="24"/>
        <v>17550</v>
      </c>
      <c r="D397" s="114">
        <f t="shared" si="25"/>
        <v>55557.817920000001</v>
      </c>
      <c r="E397" s="114">
        <v>17550</v>
      </c>
      <c r="F397" s="114">
        <v>0</v>
      </c>
      <c r="G397" s="114">
        <v>0</v>
      </c>
      <c r="H397" s="114">
        <v>2106</v>
      </c>
      <c r="I397" s="114">
        <v>526.5</v>
      </c>
      <c r="J397" s="114">
        <v>438.75</v>
      </c>
      <c r="K397" s="114">
        <v>38007.817920000001</v>
      </c>
      <c r="L397" s="114"/>
      <c r="M397" s="114">
        <v>2925</v>
      </c>
      <c r="N397" s="114">
        <v>29250</v>
      </c>
      <c r="O397" s="114">
        <v>5832.8179199999995</v>
      </c>
      <c r="P397" s="114">
        <v>809.82</v>
      </c>
      <c r="Q397" s="114">
        <f t="shared" si="26"/>
        <v>59438.887920000001</v>
      </c>
      <c r="R397" s="114">
        <f t="shared" si="27"/>
        <v>59438.887920000001</v>
      </c>
      <c r="S397" s="114" t="s">
        <v>790</v>
      </c>
    </row>
    <row r="398" spans="1:19" ht="23.25" thickBot="1">
      <c r="A398" s="127" t="s">
        <v>695</v>
      </c>
      <c r="B398" s="124">
        <v>3</v>
      </c>
      <c r="C398" s="114">
        <f t="shared" si="24"/>
        <v>20665.336666666666</v>
      </c>
      <c r="D398" s="114">
        <f t="shared" si="25"/>
        <v>65971.672807397656</v>
      </c>
      <c r="E398" s="114">
        <v>20665.336666666666</v>
      </c>
      <c r="F398" s="114">
        <v>0</v>
      </c>
      <c r="G398" s="114">
        <v>0</v>
      </c>
      <c r="H398" s="114">
        <v>2479.8403999999996</v>
      </c>
      <c r="I398" s="114">
        <v>619.9600999999999</v>
      </c>
      <c r="J398" s="114">
        <v>516.63341666666668</v>
      </c>
      <c r="K398" s="114">
        <v>45306.336140730986</v>
      </c>
      <c r="L398" s="114"/>
      <c r="M398" s="114">
        <v>10332.668333333333</v>
      </c>
      <c r="N398" s="114">
        <v>103326.68333333332</v>
      </c>
      <c r="O398" s="114">
        <v>22259.656755526314</v>
      </c>
      <c r="P398" s="114">
        <v>868.32333333333338</v>
      </c>
      <c r="Q398" s="114">
        <f t="shared" si="26"/>
        <v>70456.430057397651</v>
      </c>
      <c r="R398" s="114">
        <f t="shared" si="27"/>
        <v>211369.29017219297</v>
      </c>
      <c r="S398" s="114" t="s">
        <v>790</v>
      </c>
    </row>
    <row r="399" spans="1:19" ht="23.25" thickBot="1">
      <c r="A399" s="127" t="s">
        <v>695</v>
      </c>
      <c r="B399" s="124">
        <v>3</v>
      </c>
      <c r="C399" s="114">
        <f t="shared" si="24"/>
        <v>19697.333333333332</v>
      </c>
      <c r="D399" s="114">
        <f t="shared" si="25"/>
        <v>62680.295537777769</v>
      </c>
      <c r="E399" s="114">
        <v>19697.333333333332</v>
      </c>
      <c r="F399" s="114">
        <v>0</v>
      </c>
      <c r="G399" s="114">
        <v>0</v>
      </c>
      <c r="H399" s="114">
        <v>2363.6799999999998</v>
      </c>
      <c r="I399" s="114">
        <v>590.91999999999996</v>
      </c>
      <c r="J399" s="114">
        <v>492.43333333333334</v>
      </c>
      <c r="K399" s="114">
        <v>42982.96220444444</v>
      </c>
      <c r="L399" s="114"/>
      <c r="M399" s="114">
        <v>9848.6666666666679</v>
      </c>
      <c r="N399" s="114">
        <v>98486.666666666657</v>
      </c>
      <c r="O399" s="114">
        <v>20613.553279999989</v>
      </c>
      <c r="P399" s="114">
        <v>868.35</v>
      </c>
      <c r="Q399" s="114">
        <f t="shared" si="26"/>
        <v>66995.678871111115</v>
      </c>
      <c r="R399" s="114">
        <f t="shared" si="27"/>
        <v>200987.03661333333</v>
      </c>
      <c r="S399" s="114" t="s">
        <v>790</v>
      </c>
    </row>
    <row r="400" spans="1:19" ht="23.25" thickBot="1">
      <c r="A400" s="127" t="s">
        <v>695</v>
      </c>
      <c r="B400" s="124">
        <v>1</v>
      </c>
      <c r="C400" s="114">
        <f t="shared" si="24"/>
        <v>23992</v>
      </c>
      <c r="D400" s="114">
        <f t="shared" si="25"/>
        <v>76925.250773333319</v>
      </c>
      <c r="E400" s="114">
        <v>23992</v>
      </c>
      <c r="F400" s="114">
        <v>0</v>
      </c>
      <c r="G400" s="114">
        <v>0</v>
      </c>
      <c r="H400" s="114">
        <v>2879.0399999999995</v>
      </c>
      <c r="I400" s="114">
        <v>719.75999999999988</v>
      </c>
      <c r="J400" s="114">
        <v>599.80000000000007</v>
      </c>
      <c r="K400" s="114">
        <v>52933.250773333319</v>
      </c>
      <c r="L400" s="114"/>
      <c r="M400" s="114">
        <v>3998.666666666667</v>
      </c>
      <c r="N400" s="114">
        <v>39986.666666666664</v>
      </c>
      <c r="O400" s="114">
        <v>8947.9174399999902</v>
      </c>
      <c r="P400" s="114">
        <v>985.33</v>
      </c>
      <c r="Q400" s="114">
        <f t="shared" si="26"/>
        <v>82109.180773333312</v>
      </c>
      <c r="R400" s="114">
        <f t="shared" si="27"/>
        <v>82109.180773333312</v>
      </c>
      <c r="S400" s="114" t="s">
        <v>790</v>
      </c>
    </row>
    <row r="401" spans="1:19" ht="23.25" thickBot="1">
      <c r="A401" s="127" t="s">
        <v>695</v>
      </c>
      <c r="B401" s="124">
        <v>1</v>
      </c>
      <c r="C401" s="114">
        <f t="shared" si="24"/>
        <v>23992</v>
      </c>
      <c r="D401" s="114">
        <f t="shared" si="25"/>
        <v>76925.250773333319</v>
      </c>
      <c r="E401" s="114">
        <v>23992</v>
      </c>
      <c r="F401" s="114">
        <v>0</v>
      </c>
      <c r="G401" s="114">
        <v>0</v>
      </c>
      <c r="H401" s="114">
        <v>2879.0399999999995</v>
      </c>
      <c r="I401" s="114">
        <v>719.75999999999988</v>
      </c>
      <c r="J401" s="114">
        <v>599.80000000000007</v>
      </c>
      <c r="K401" s="114">
        <v>52933.250773333319</v>
      </c>
      <c r="L401" s="114"/>
      <c r="M401" s="114">
        <v>3998.666666666667</v>
      </c>
      <c r="N401" s="114">
        <v>39986.666666666664</v>
      </c>
      <c r="O401" s="114">
        <v>8947.9174399999902</v>
      </c>
      <c r="P401" s="114">
        <v>985.33</v>
      </c>
      <c r="Q401" s="114">
        <f t="shared" si="26"/>
        <v>82109.180773333312</v>
      </c>
      <c r="R401" s="114">
        <f t="shared" si="27"/>
        <v>82109.180773333312</v>
      </c>
      <c r="S401" s="114" t="s">
        <v>790</v>
      </c>
    </row>
    <row r="402" spans="1:19" ht="23.25" thickBot="1">
      <c r="A402" s="127" t="s">
        <v>695</v>
      </c>
      <c r="B402" s="124">
        <v>1</v>
      </c>
      <c r="C402" s="114">
        <f t="shared" si="24"/>
        <v>33000</v>
      </c>
      <c r="D402" s="114">
        <f t="shared" si="25"/>
        <v>109417.16</v>
      </c>
      <c r="E402" s="114">
        <v>33000</v>
      </c>
      <c r="F402" s="114">
        <v>0</v>
      </c>
      <c r="G402" s="114">
        <v>0</v>
      </c>
      <c r="H402" s="114">
        <v>3960</v>
      </c>
      <c r="I402" s="114">
        <v>990</v>
      </c>
      <c r="J402" s="114">
        <v>825</v>
      </c>
      <c r="K402" s="114">
        <v>76417.16</v>
      </c>
      <c r="L402" s="114"/>
      <c r="M402" s="114">
        <v>5500</v>
      </c>
      <c r="N402" s="114">
        <v>55000</v>
      </c>
      <c r="O402" s="114">
        <v>15917.160000000005</v>
      </c>
      <c r="P402" s="114">
        <v>1230.75</v>
      </c>
      <c r="Q402" s="114">
        <f t="shared" si="26"/>
        <v>116422.91</v>
      </c>
      <c r="R402" s="114">
        <f t="shared" si="27"/>
        <v>116422.91</v>
      </c>
      <c r="S402" s="114" t="s">
        <v>790</v>
      </c>
    </row>
    <row r="403" spans="1:19" ht="23.25" thickBot="1">
      <c r="A403" s="127" t="s">
        <v>695</v>
      </c>
      <c r="B403" s="124">
        <v>1</v>
      </c>
      <c r="C403" s="114">
        <f t="shared" si="24"/>
        <v>23992</v>
      </c>
      <c r="D403" s="114">
        <f t="shared" si="25"/>
        <v>76925.250773333319</v>
      </c>
      <c r="E403" s="114">
        <v>23992</v>
      </c>
      <c r="F403" s="114">
        <v>0</v>
      </c>
      <c r="G403" s="114">
        <v>0</v>
      </c>
      <c r="H403" s="114">
        <v>2879.0399999999995</v>
      </c>
      <c r="I403" s="114">
        <v>719.75999999999988</v>
      </c>
      <c r="J403" s="114">
        <v>599.80000000000007</v>
      </c>
      <c r="K403" s="114">
        <v>52933.250773333319</v>
      </c>
      <c r="L403" s="114"/>
      <c r="M403" s="114">
        <v>3998.666666666667</v>
      </c>
      <c r="N403" s="114">
        <v>39986.666666666664</v>
      </c>
      <c r="O403" s="114">
        <v>8947.9174399999902</v>
      </c>
      <c r="P403" s="114">
        <v>985.37</v>
      </c>
      <c r="Q403" s="114">
        <f t="shared" si="26"/>
        <v>82109.220773333305</v>
      </c>
      <c r="R403" s="114">
        <f t="shared" si="27"/>
        <v>82109.220773333305</v>
      </c>
      <c r="S403" s="114" t="s">
        <v>790</v>
      </c>
    </row>
    <row r="404" spans="1:19" ht="23.25" thickBot="1">
      <c r="A404" s="127" t="s">
        <v>695</v>
      </c>
      <c r="B404" s="124">
        <v>1</v>
      </c>
      <c r="C404" s="114">
        <f t="shared" si="24"/>
        <v>17550</v>
      </c>
      <c r="D404" s="114">
        <f t="shared" si="25"/>
        <v>55557.817920000001</v>
      </c>
      <c r="E404" s="114">
        <v>17550</v>
      </c>
      <c r="F404" s="114">
        <v>0</v>
      </c>
      <c r="G404" s="114">
        <v>0</v>
      </c>
      <c r="H404" s="114">
        <v>2106</v>
      </c>
      <c r="I404" s="114">
        <v>526.5</v>
      </c>
      <c r="J404" s="114">
        <v>438.75</v>
      </c>
      <c r="K404" s="114">
        <v>38007.817920000001</v>
      </c>
      <c r="L404" s="114"/>
      <c r="M404" s="114">
        <v>2925</v>
      </c>
      <c r="N404" s="114">
        <v>29250</v>
      </c>
      <c r="O404" s="114">
        <v>5832.8179199999995</v>
      </c>
      <c r="P404" s="114">
        <v>809.82</v>
      </c>
      <c r="Q404" s="114">
        <f t="shared" si="26"/>
        <v>59438.887920000001</v>
      </c>
      <c r="R404" s="114">
        <f t="shared" si="27"/>
        <v>59438.887920000001</v>
      </c>
      <c r="S404" s="114" t="s">
        <v>790</v>
      </c>
    </row>
    <row r="405" spans="1:19" ht="23.25" thickBot="1">
      <c r="A405" s="127" t="s">
        <v>695</v>
      </c>
      <c r="B405" s="124">
        <v>1</v>
      </c>
      <c r="C405" s="114">
        <f t="shared" si="24"/>
        <v>13740</v>
      </c>
      <c r="D405" s="114">
        <f t="shared" si="25"/>
        <v>43406.457920000001</v>
      </c>
      <c r="E405" s="114">
        <v>13740</v>
      </c>
      <c r="F405" s="114">
        <v>0</v>
      </c>
      <c r="G405" s="114">
        <v>0</v>
      </c>
      <c r="H405" s="114">
        <v>1648.8</v>
      </c>
      <c r="I405" s="114">
        <v>412.2</v>
      </c>
      <c r="J405" s="114">
        <v>343.5</v>
      </c>
      <c r="K405" s="114">
        <v>29666.457920000001</v>
      </c>
      <c r="L405" s="114"/>
      <c r="M405" s="114">
        <v>2290</v>
      </c>
      <c r="N405" s="114">
        <v>22900</v>
      </c>
      <c r="O405" s="114">
        <v>4476.4579200000007</v>
      </c>
      <c r="P405" s="114">
        <v>706.04</v>
      </c>
      <c r="Q405" s="114">
        <f t="shared" si="26"/>
        <v>46516.997920000002</v>
      </c>
      <c r="R405" s="114">
        <f t="shared" si="27"/>
        <v>46516.997920000002</v>
      </c>
      <c r="S405" s="114" t="s">
        <v>790</v>
      </c>
    </row>
    <row r="406" spans="1:19" ht="23.25" thickBot="1">
      <c r="A406" s="127" t="s">
        <v>695</v>
      </c>
      <c r="B406" s="124">
        <v>1</v>
      </c>
      <c r="C406" s="114">
        <f t="shared" si="24"/>
        <v>23992</v>
      </c>
      <c r="D406" s="114">
        <f t="shared" si="25"/>
        <v>76925.250773333319</v>
      </c>
      <c r="E406" s="114">
        <v>23992</v>
      </c>
      <c r="F406" s="114">
        <v>0</v>
      </c>
      <c r="G406" s="114">
        <v>0</v>
      </c>
      <c r="H406" s="114">
        <v>2879.0399999999995</v>
      </c>
      <c r="I406" s="114">
        <v>719.75999999999988</v>
      </c>
      <c r="J406" s="114">
        <v>599.80000000000007</v>
      </c>
      <c r="K406" s="114">
        <v>52933.250773333319</v>
      </c>
      <c r="L406" s="114"/>
      <c r="M406" s="114">
        <v>3998.666666666667</v>
      </c>
      <c r="N406" s="114">
        <v>39986.666666666664</v>
      </c>
      <c r="O406" s="114">
        <v>8947.9174399999902</v>
      </c>
      <c r="P406" s="114">
        <v>985.33</v>
      </c>
      <c r="Q406" s="114">
        <f t="shared" si="26"/>
        <v>82109.180773333312</v>
      </c>
      <c r="R406" s="114">
        <f t="shared" si="27"/>
        <v>82109.180773333312</v>
      </c>
      <c r="S406" s="114" t="s">
        <v>790</v>
      </c>
    </row>
    <row r="407" spans="1:19" ht="23.25" thickBot="1">
      <c r="A407" s="127" t="s">
        <v>695</v>
      </c>
      <c r="B407" s="124">
        <v>1</v>
      </c>
      <c r="C407" s="114">
        <f t="shared" si="24"/>
        <v>17550</v>
      </c>
      <c r="D407" s="114">
        <f t="shared" si="25"/>
        <v>55557.817920000001</v>
      </c>
      <c r="E407" s="114">
        <v>17550</v>
      </c>
      <c r="F407" s="114">
        <v>0</v>
      </c>
      <c r="G407" s="114">
        <v>0</v>
      </c>
      <c r="H407" s="114">
        <v>2106</v>
      </c>
      <c r="I407" s="114">
        <v>526.5</v>
      </c>
      <c r="J407" s="114">
        <v>438.75</v>
      </c>
      <c r="K407" s="114">
        <v>38007.817920000001</v>
      </c>
      <c r="L407" s="114"/>
      <c r="M407" s="114">
        <v>2925</v>
      </c>
      <c r="N407" s="114">
        <v>29250</v>
      </c>
      <c r="O407" s="114">
        <v>5832.8179199999995</v>
      </c>
      <c r="P407" s="114">
        <v>809.82</v>
      </c>
      <c r="Q407" s="114">
        <f t="shared" si="26"/>
        <v>59438.887920000001</v>
      </c>
      <c r="R407" s="114">
        <f t="shared" si="27"/>
        <v>59438.887920000001</v>
      </c>
      <c r="S407" s="114" t="s">
        <v>790</v>
      </c>
    </row>
    <row r="408" spans="1:19" ht="23.25" thickBot="1">
      <c r="A408" s="127" t="s">
        <v>695</v>
      </c>
      <c r="B408" s="124">
        <v>1</v>
      </c>
      <c r="C408" s="114">
        <f t="shared" si="24"/>
        <v>17550</v>
      </c>
      <c r="D408" s="114">
        <f t="shared" si="25"/>
        <v>55557.817920000001</v>
      </c>
      <c r="E408" s="114">
        <v>17550</v>
      </c>
      <c r="F408" s="114">
        <v>0</v>
      </c>
      <c r="G408" s="114">
        <v>0</v>
      </c>
      <c r="H408" s="114">
        <v>2106</v>
      </c>
      <c r="I408" s="114">
        <v>526.5</v>
      </c>
      <c r="J408" s="114">
        <v>438.75</v>
      </c>
      <c r="K408" s="114">
        <v>38007.817920000001</v>
      </c>
      <c r="L408" s="114"/>
      <c r="M408" s="114">
        <v>2925</v>
      </c>
      <c r="N408" s="114">
        <v>29250</v>
      </c>
      <c r="O408" s="114">
        <v>5832.8179199999995</v>
      </c>
      <c r="P408" s="114">
        <v>809.82</v>
      </c>
      <c r="Q408" s="114">
        <f t="shared" si="26"/>
        <v>59438.887920000001</v>
      </c>
      <c r="R408" s="114">
        <f t="shared" si="27"/>
        <v>59438.887920000001</v>
      </c>
      <c r="S408" s="114" t="s">
        <v>790</v>
      </c>
    </row>
    <row r="409" spans="1:19" ht="23.25" thickBot="1">
      <c r="A409" s="127" t="s">
        <v>695</v>
      </c>
      <c r="B409" s="124">
        <v>1</v>
      </c>
      <c r="C409" s="114">
        <f t="shared" si="24"/>
        <v>23992</v>
      </c>
      <c r="D409" s="114">
        <f t="shared" si="25"/>
        <v>76925.250773333319</v>
      </c>
      <c r="E409" s="114">
        <v>23992</v>
      </c>
      <c r="F409" s="114">
        <v>0</v>
      </c>
      <c r="G409" s="114">
        <v>0</v>
      </c>
      <c r="H409" s="114">
        <v>2879.0399999999995</v>
      </c>
      <c r="I409" s="114">
        <v>719.75999999999988</v>
      </c>
      <c r="J409" s="114">
        <v>599.80000000000007</v>
      </c>
      <c r="K409" s="114">
        <v>52933.250773333319</v>
      </c>
      <c r="L409" s="114"/>
      <c r="M409" s="114">
        <v>3998.666666666667</v>
      </c>
      <c r="N409" s="114">
        <v>39986.666666666664</v>
      </c>
      <c r="O409" s="114">
        <v>8947.9174399999902</v>
      </c>
      <c r="P409" s="114">
        <v>985.33</v>
      </c>
      <c r="Q409" s="114">
        <f t="shared" si="26"/>
        <v>82109.180773333312</v>
      </c>
      <c r="R409" s="114">
        <f t="shared" si="27"/>
        <v>82109.180773333312</v>
      </c>
      <c r="S409" s="114" t="s">
        <v>790</v>
      </c>
    </row>
    <row r="410" spans="1:19" ht="23.25" thickBot="1">
      <c r="A410" s="127" t="s">
        <v>695</v>
      </c>
      <c r="B410" s="124">
        <v>1</v>
      </c>
      <c r="C410" s="114">
        <f t="shared" si="24"/>
        <v>23992</v>
      </c>
      <c r="D410" s="114">
        <f t="shared" si="25"/>
        <v>76925.250773333319</v>
      </c>
      <c r="E410" s="114">
        <v>23992</v>
      </c>
      <c r="F410" s="114">
        <v>0</v>
      </c>
      <c r="G410" s="114">
        <v>0</v>
      </c>
      <c r="H410" s="114">
        <v>2879.0399999999995</v>
      </c>
      <c r="I410" s="114">
        <v>719.75999999999988</v>
      </c>
      <c r="J410" s="114">
        <v>599.80000000000007</v>
      </c>
      <c r="K410" s="114">
        <v>52933.250773333319</v>
      </c>
      <c r="L410" s="114"/>
      <c r="M410" s="114">
        <v>3998.666666666667</v>
      </c>
      <c r="N410" s="114">
        <v>39986.666666666664</v>
      </c>
      <c r="O410" s="114">
        <v>8947.9174399999902</v>
      </c>
      <c r="P410" s="114">
        <v>985.33</v>
      </c>
      <c r="Q410" s="114">
        <f t="shared" si="26"/>
        <v>82109.180773333312</v>
      </c>
      <c r="R410" s="114">
        <f t="shared" si="27"/>
        <v>82109.180773333312</v>
      </c>
      <c r="S410" s="114" t="s">
        <v>790</v>
      </c>
    </row>
    <row r="411" spans="1:19" ht="23.25" thickBot="1">
      <c r="A411" s="127" t="s">
        <v>695</v>
      </c>
      <c r="B411" s="124">
        <v>1</v>
      </c>
      <c r="C411" s="114">
        <f t="shared" si="24"/>
        <v>20545</v>
      </c>
      <c r="D411" s="114">
        <f t="shared" si="25"/>
        <v>65749.020347017562</v>
      </c>
      <c r="E411" s="114">
        <v>20545</v>
      </c>
      <c r="F411" s="114">
        <v>0</v>
      </c>
      <c r="G411" s="114">
        <v>0</v>
      </c>
      <c r="H411" s="114">
        <v>2465.4</v>
      </c>
      <c r="I411" s="114">
        <v>616.35</v>
      </c>
      <c r="J411" s="114">
        <v>513.625</v>
      </c>
      <c r="K411" s="114">
        <v>45204.020347017555</v>
      </c>
      <c r="L411" s="114"/>
      <c r="M411" s="114">
        <v>3424.166666666667</v>
      </c>
      <c r="N411" s="114">
        <v>34241.666666666672</v>
      </c>
      <c r="O411" s="114">
        <v>7538.1870136842163</v>
      </c>
      <c r="P411" s="114">
        <v>891.42</v>
      </c>
      <c r="Q411" s="114">
        <f t="shared" si="26"/>
        <v>70235.81534701756</v>
      </c>
      <c r="R411" s="114">
        <f t="shared" si="27"/>
        <v>70235.81534701756</v>
      </c>
      <c r="S411" s="114" t="s">
        <v>790</v>
      </c>
    </row>
    <row r="412" spans="1:19" ht="23.25" thickBot="1">
      <c r="A412" s="127" t="s">
        <v>695</v>
      </c>
      <c r="B412" s="124">
        <v>1</v>
      </c>
      <c r="C412" s="114">
        <f t="shared" si="24"/>
        <v>25992</v>
      </c>
      <c r="D412" s="114">
        <f t="shared" si="25"/>
        <v>83375.91743999999</v>
      </c>
      <c r="E412" s="114">
        <v>25992</v>
      </c>
      <c r="F412" s="114">
        <v>0</v>
      </c>
      <c r="G412" s="114">
        <v>0</v>
      </c>
      <c r="H412" s="114">
        <v>3119.0399999999995</v>
      </c>
      <c r="I412" s="114">
        <v>779.75999999999988</v>
      </c>
      <c r="J412" s="114">
        <v>649.80000000000007</v>
      </c>
      <c r="K412" s="114">
        <v>57383.91743999999</v>
      </c>
      <c r="L412" s="114"/>
      <c r="M412" s="114">
        <v>4332</v>
      </c>
      <c r="N412" s="114">
        <v>43320</v>
      </c>
      <c r="O412" s="114">
        <v>9731.9174399999865</v>
      </c>
      <c r="P412" s="114">
        <v>1039.82</v>
      </c>
      <c r="Q412" s="114">
        <f t="shared" si="26"/>
        <v>88964.337440000003</v>
      </c>
      <c r="R412" s="114">
        <f t="shared" si="27"/>
        <v>88964.337440000003</v>
      </c>
      <c r="S412" s="114" t="s">
        <v>790</v>
      </c>
    </row>
    <row r="413" spans="1:19" ht="23.25" thickBot="1">
      <c r="A413" s="127" t="s">
        <v>695</v>
      </c>
      <c r="B413" s="124">
        <v>3</v>
      </c>
      <c r="C413" s="114">
        <f t="shared" si="24"/>
        <v>16467.213333333333</v>
      </c>
      <c r="D413" s="114">
        <f t="shared" si="25"/>
        <v>52104.450311111112</v>
      </c>
      <c r="E413" s="114">
        <v>16467.213333333333</v>
      </c>
      <c r="F413" s="114">
        <v>0</v>
      </c>
      <c r="G413" s="114">
        <v>0</v>
      </c>
      <c r="H413" s="114">
        <v>1976.0656000000001</v>
      </c>
      <c r="I413" s="114">
        <v>494.01640000000003</v>
      </c>
      <c r="J413" s="114">
        <v>411.68033333333329</v>
      </c>
      <c r="K413" s="114">
        <v>35637.236977777779</v>
      </c>
      <c r="L413" s="114"/>
      <c r="M413" s="114">
        <v>8233.6066666666666</v>
      </c>
      <c r="N413" s="114">
        <v>82336.06666666668</v>
      </c>
      <c r="O413" s="114">
        <v>16342.037599999998</v>
      </c>
      <c r="P413" s="114">
        <v>780.32</v>
      </c>
      <c r="Q413" s="114">
        <f t="shared" si="26"/>
        <v>55766.532644444444</v>
      </c>
      <c r="R413" s="114">
        <f t="shared" si="27"/>
        <v>167299.59793333334</v>
      </c>
      <c r="S413" s="114" t="s">
        <v>790</v>
      </c>
    </row>
    <row r="414" spans="1:19" ht="23.25" thickBot="1">
      <c r="A414" s="127" t="s">
        <v>695</v>
      </c>
      <c r="B414" s="124">
        <v>2</v>
      </c>
      <c r="C414" s="114">
        <f t="shared" si="24"/>
        <v>25129.25</v>
      </c>
      <c r="D414" s="114">
        <f t="shared" si="25"/>
        <v>82022.643626666671</v>
      </c>
      <c r="E414" s="114">
        <v>25129.25</v>
      </c>
      <c r="F414" s="114">
        <v>0</v>
      </c>
      <c r="G414" s="114">
        <v>0</v>
      </c>
      <c r="H414" s="114">
        <v>3015.5099999999998</v>
      </c>
      <c r="I414" s="114">
        <v>753.87749999999994</v>
      </c>
      <c r="J414" s="114">
        <v>628.23124999999993</v>
      </c>
      <c r="K414" s="114">
        <v>56893.393626666671</v>
      </c>
      <c r="L414" s="114"/>
      <c r="M414" s="114">
        <v>8376.4166666666661</v>
      </c>
      <c r="N414" s="114">
        <v>83764.166666666657</v>
      </c>
      <c r="O414" s="114">
        <v>21646.203920000007</v>
      </c>
      <c r="P414" s="114">
        <v>1016.325</v>
      </c>
      <c r="Q414" s="114">
        <f t="shared" si="26"/>
        <v>87436.587376666663</v>
      </c>
      <c r="R414" s="114">
        <f t="shared" si="27"/>
        <v>174873.17475333333</v>
      </c>
      <c r="S414" s="114" t="s">
        <v>790</v>
      </c>
    </row>
    <row r="415" spans="1:19" ht="23.25" thickBot="1">
      <c r="A415" s="127" t="s">
        <v>695</v>
      </c>
      <c r="B415" s="124">
        <v>2</v>
      </c>
      <c r="C415" s="114">
        <f t="shared" si="24"/>
        <v>17550</v>
      </c>
      <c r="D415" s="114">
        <f t="shared" si="25"/>
        <v>55557.817920000001</v>
      </c>
      <c r="E415" s="114">
        <v>17550</v>
      </c>
      <c r="F415" s="114">
        <v>0</v>
      </c>
      <c r="G415" s="114">
        <v>0</v>
      </c>
      <c r="H415" s="114">
        <v>2106</v>
      </c>
      <c r="I415" s="114">
        <v>526.5</v>
      </c>
      <c r="J415" s="114">
        <v>438.75</v>
      </c>
      <c r="K415" s="114">
        <v>38007.817920000001</v>
      </c>
      <c r="L415" s="114"/>
      <c r="M415" s="114">
        <v>5850</v>
      </c>
      <c r="N415" s="114">
        <v>58500</v>
      </c>
      <c r="O415" s="114">
        <v>11665.635839999999</v>
      </c>
      <c r="P415" s="114">
        <v>809.82</v>
      </c>
      <c r="Q415" s="114">
        <f t="shared" si="26"/>
        <v>59438.887920000001</v>
      </c>
      <c r="R415" s="114">
        <f t="shared" si="27"/>
        <v>118877.77584</v>
      </c>
      <c r="S415" s="114" t="s">
        <v>790</v>
      </c>
    </row>
    <row r="416" spans="1:19" ht="68.25" thickBot="1">
      <c r="A416" s="127" t="s">
        <v>848</v>
      </c>
      <c r="B416" s="124">
        <v>1</v>
      </c>
      <c r="C416" s="114">
        <f t="shared" si="24"/>
        <v>54815</v>
      </c>
      <c r="D416" s="114">
        <f t="shared" si="25"/>
        <v>182133.82666666669</v>
      </c>
      <c r="E416" s="114">
        <v>54815</v>
      </c>
      <c r="F416" s="114">
        <v>0</v>
      </c>
      <c r="G416" s="114">
        <v>0</v>
      </c>
      <c r="H416" s="114">
        <v>6577.7999999999993</v>
      </c>
      <c r="I416" s="114">
        <v>1644.4499999999998</v>
      </c>
      <c r="J416" s="114">
        <v>1370.375</v>
      </c>
      <c r="K416" s="114">
        <v>127318.82666666669</v>
      </c>
      <c r="L416" s="114"/>
      <c r="M416" s="114">
        <v>9135.8333333333339</v>
      </c>
      <c r="N416" s="114">
        <v>91358.333333333343</v>
      </c>
      <c r="O416" s="114">
        <v>26824.660000000011</v>
      </c>
      <c r="P416" s="114">
        <v>1526.69</v>
      </c>
      <c r="Q416" s="114">
        <f t="shared" si="26"/>
        <v>193253.14166666669</v>
      </c>
      <c r="R416" s="114">
        <f t="shared" si="27"/>
        <v>193253.14166666669</v>
      </c>
      <c r="S416" s="114" t="s">
        <v>790</v>
      </c>
    </row>
    <row r="417" spans="1:19" ht="57" thickBot="1">
      <c r="A417" s="127" t="s">
        <v>849</v>
      </c>
      <c r="B417" s="124">
        <v>1</v>
      </c>
      <c r="C417" s="114">
        <f t="shared" si="24"/>
        <v>54815</v>
      </c>
      <c r="D417" s="114">
        <f t="shared" si="25"/>
        <v>182133.82666666669</v>
      </c>
      <c r="E417" s="114">
        <v>54815</v>
      </c>
      <c r="F417" s="114">
        <v>0</v>
      </c>
      <c r="G417" s="114">
        <v>0</v>
      </c>
      <c r="H417" s="114">
        <v>6577.7999999999993</v>
      </c>
      <c r="I417" s="114">
        <v>1644.4499999999998</v>
      </c>
      <c r="J417" s="114">
        <v>1370.375</v>
      </c>
      <c r="K417" s="114">
        <v>127318.82666666669</v>
      </c>
      <c r="L417" s="114"/>
      <c r="M417" s="114">
        <v>9135.8333333333339</v>
      </c>
      <c r="N417" s="114">
        <v>91358.333333333343</v>
      </c>
      <c r="O417" s="114">
        <v>26824.660000000011</v>
      </c>
      <c r="P417" s="114">
        <v>1526.69</v>
      </c>
      <c r="Q417" s="114">
        <f t="shared" si="26"/>
        <v>193253.14166666669</v>
      </c>
      <c r="R417" s="114">
        <f t="shared" si="27"/>
        <v>193253.14166666669</v>
      </c>
      <c r="S417" s="114" t="s">
        <v>790</v>
      </c>
    </row>
    <row r="418" spans="1:19" ht="57" thickBot="1">
      <c r="A418" s="127" t="s">
        <v>850</v>
      </c>
      <c r="B418" s="124">
        <v>1</v>
      </c>
      <c r="C418" s="114">
        <f t="shared" si="24"/>
        <v>54815</v>
      </c>
      <c r="D418" s="114">
        <f t="shared" si="25"/>
        <v>182133.82666666669</v>
      </c>
      <c r="E418" s="114">
        <v>54815</v>
      </c>
      <c r="F418" s="114">
        <v>0</v>
      </c>
      <c r="G418" s="114">
        <v>0</v>
      </c>
      <c r="H418" s="114">
        <v>6577.7999999999993</v>
      </c>
      <c r="I418" s="114">
        <v>1644.4499999999998</v>
      </c>
      <c r="J418" s="114">
        <v>1370.375</v>
      </c>
      <c r="K418" s="114">
        <v>127318.82666666669</v>
      </c>
      <c r="L418" s="114"/>
      <c r="M418" s="114">
        <v>9135.8333333333339</v>
      </c>
      <c r="N418" s="114">
        <v>91358.333333333343</v>
      </c>
      <c r="O418" s="114">
        <v>26824.660000000011</v>
      </c>
      <c r="P418" s="114">
        <v>1526.69</v>
      </c>
      <c r="Q418" s="114">
        <f t="shared" si="26"/>
        <v>193253.14166666669</v>
      </c>
      <c r="R418" s="114">
        <f t="shared" si="27"/>
        <v>193253.14166666669</v>
      </c>
      <c r="S418" s="114" t="s">
        <v>790</v>
      </c>
    </row>
    <row r="419" spans="1:19" ht="23.25" thickBot="1">
      <c r="A419" s="127" t="s">
        <v>851</v>
      </c>
      <c r="B419" s="124">
        <v>1</v>
      </c>
      <c r="C419" s="114">
        <f t="shared" si="24"/>
        <v>44762</v>
      </c>
      <c r="D419" s="114">
        <f t="shared" si="25"/>
        <v>148623.82666666666</v>
      </c>
      <c r="E419" s="114">
        <v>44762</v>
      </c>
      <c r="F419" s="114">
        <v>0</v>
      </c>
      <c r="G419" s="114">
        <v>0</v>
      </c>
      <c r="H419" s="114">
        <v>5371.44</v>
      </c>
      <c r="I419" s="114">
        <v>1342.86</v>
      </c>
      <c r="J419" s="114">
        <v>1119.05</v>
      </c>
      <c r="K419" s="114">
        <v>103861.82666666666</v>
      </c>
      <c r="L419" s="114"/>
      <c r="M419" s="114">
        <v>7460.333333333333</v>
      </c>
      <c r="N419" s="114">
        <v>74603.333333333328</v>
      </c>
      <c r="O419" s="114">
        <v>21798.159999999996</v>
      </c>
      <c r="P419" s="114">
        <v>1526.69</v>
      </c>
      <c r="Q419" s="114">
        <f t="shared" si="26"/>
        <v>157983.86666666667</v>
      </c>
      <c r="R419" s="114">
        <f t="shared" si="27"/>
        <v>157983.86666666667</v>
      </c>
      <c r="S419" s="114" t="s">
        <v>790</v>
      </c>
    </row>
    <row r="420" spans="1:19" ht="15.75" thickBot="1">
      <c r="A420" s="127" t="s">
        <v>852</v>
      </c>
      <c r="B420" s="124">
        <v>1</v>
      </c>
      <c r="C420" s="114">
        <f t="shared" si="24"/>
        <v>16595.560000000001</v>
      </c>
      <c r="D420" s="114">
        <f t="shared" si="25"/>
        <v>52513.790613333331</v>
      </c>
      <c r="E420" s="114">
        <v>16595.560000000001</v>
      </c>
      <c r="F420" s="114">
        <v>0</v>
      </c>
      <c r="G420" s="114">
        <v>0</v>
      </c>
      <c r="H420" s="114">
        <v>1991.4672000000003</v>
      </c>
      <c r="I420" s="114">
        <v>497.86680000000007</v>
      </c>
      <c r="J420" s="114">
        <v>414.88900000000012</v>
      </c>
      <c r="K420" s="114">
        <v>35918.230613333333</v>
      </c>
      <c r="L420" s="114"/>
      <c r="M420" s="114">
        <v>2765.9266666666667</v>
      </c>
      <c r="N420" s="114">
        <v>27659.266666666666</v>
      </c>
      <c r="O420" s="114">
        <v>5493.0372800000023</v>
      </c>
      <c r="P420" s="114">
        <v>809.86</v>
      </c>
      <c r="Q420" s="114">
        <f t="shared" si="26"/>
        <v>56227.87361333333</v>
      </c>
      <c r="R420" s="114">
        <f t="shared" si="27"/>
        <v>56227.87361333333</v>
      </c>
      <c r="S420" s="114" t="s">
        <v>790</v>
      </c>
    </row>
    <row r="421" spans="1:19" ht="23.25" thickBot="1">
      <c r="A421" s="127" t="s">
        <v>853</v>
      </c>
      <c r="B421" s="124">
        <v>1</v>
      </c>
      <c r="C421" s="114">
        <f t="shared" si="24"/>
        <v>17258.919999999998</v>
      </c>
      <c r="D421" s="114">
        <f t="shared" si="25"/>
        <v>54629.466773333334</v>
      </c>
      <c r="E421" s="114">
        <v>17258.919999999998</v>
      </c>
      <c r="F421" s="114">
        <v>0</v>
      </c>
      <c r="G421" s="114">
        <v>0</v>
      </c>
      <c r="H421" s="114">
        <v>2071.0703999999996</v>
      </c>
      <c r="I421" s="114">
        <v>517.7675999999999</v>
      </c>
      <c r="J421" s="114">
        <v>431.47299999999996</v>
      </c>
      <c r="K421" s="114">
        <v>37370.546773333335</v>
      </c>
      <c r="L421" s="114"/>
      <c r="M421" s="114">
        <v>2876.4866666666667</v>
      </c>
      <c r="N421" s="114">
        <v>28764.866666666665</v>
      </c>
      <c r="O421" s="114">
        <v>5729.19344</v>
      </c>
      <c r="P421" s="114">
        <v>801.9</v>
      </c>
      <c r="Q421" s="114">
        <f t="shared" si="26"/>
        <v>58451.677773333337</v>
      </c>
      <c r="R421" s="114">
        <f t="shared" si="27"/>
        <v>58451.677773333337</v>
      </c>
      <c r="S421" s="114" t="s">
        <v>790</v>
      </c>
    </row>
    <row r="422" spans="1:19" ht="23.25" thickBot="1">
      <c r="A422" s="127" t="s">
        <v>854</v>
      </c>
      <c r="B422" s="124">
        <v>1</v>
      </c>
      <c r="C422" s="114">
        <f t="shared" si="24"/>
        <v>15925.82</v>
      </c>
      <c r="D422" s="114">
        <f t="shared" si="25"/>
        <v>50377.766506666667</v>
      </c>
      <c r="E422" s="114">
        <v>15925.82</v>
      </c>
      <c r="F422" s="114">
        <v>0</v>
      </c>
      <c r="G422" s="114">
        <v>0</v>
      </c>
      <c r="H422" s="114">
        <v>1911.0983999999999</v>
      </c>
      <c r="I422" s="114">
        <v>477.77459999999996</v>
      </c>
      <c r="J422" s="114">
        <v>398.14550000000003</v>
      </c>
      <c r="K422" s="114">
        <v>34451.946506666667</v>
      </c>
      <c r="L422" s="114"/>
      <c r="M422" s="114">
        <v>2654.3033333333333</v>
      </c>
      <c r="N422" s="114">
        <v>26543.033333333336</v>
      </c>
      <c r="O422" s="114">
        <v>5254.6098399999992</v>
      </c>
      <c r="P422" s="114">
        <v>765.57</v>
      </c>
      <c r="Q422" s="114">
        <f t="shared" si="26"/>
        <v>53930.355006666665</v>
      </c>
      <c r="R422" s="114">
        <f t="shared" si="27"/>
        <v>53930.355006666665</v>
      </c>
      <c r="S422" s="114" t="s">
        <v>790</v>
      </c>
    </row>
    <row r="423" spans="1:19" ht="15.75" thickBot="1">
      <c r="A423" s="127" t="s">
        <v>855</v>
      </c>
      <c r="B423" s="124">
        <v>4</v>
      </c>
      <c r="C423" s="114">
        <f t="shared" si="24"/>
        <v>23992</v>
      </c>
      <c r="D423" s="114">
        <f t="shared" si="25"/>
        <v>76925.250773333319</v>
      </c>
      <c r="E423" s="114">
        <v>23992</v>
      </c>
      <c r="F423" s="114">
        <v>0</v>
      </c>
      <c r="G423" s="114">
        <v>0</v>
      </c>
      <c r="H423" s="114">
        <v>2879.0399999999995</v>
      </c>
      <c r="I423" s="114">
        <v>719.75999999999988</v>
      </c>
      <c r="J423" s="114">
        <v>599.80000000000007</v>
      </c>
      <c r="K423" s="114">
        <v>52933.250773333319</v>
      </c>
      <c r="L423" s="114"/>
      <c r="M423" s="114">
        <v>15994.666666666668</v>
      </c>
      <c r="N423" s="114">
        <v>159946.66666666666</v>
      </c>
      <c r="O423" s="114">
        <v>35791.669759999961</v>
      </c>
      <c r="P423" s="114">
        <v>985.35</v>
      </c>
      <c r="Q423" s="114">
        <f t="shared" si="26"/>
        <v>82109.200773333316</v>
      </c>
      <c r="R423" s="114">
        <f t="shared" si="27"/>
        <v>328436.80309333326</v>
      </c>
      <c r="S423" s="114" t="s">
        <v>790</v>
      </c>
    </row>
    <row r="424" spans="1:19" ht="15.75" thickBot="1">
      <c r="A424" s="127" t="s">
        <v>856</v>
      </c>
      <c r="B424" s="124">
        <v>10</v>
      </c>
      <c r="C424" s="114">
        <f t="shared" si="24"/>
        <v>7900.108971300001</v>
      </c>
      <c r="D424" s="114">
        <f t="shared" si="25"/>
        <v>23543.334340024441</v>
      </c>
      <c r="E424" s="114">
        <v>7900.108971300001</v>
      </c>
      <c r="F424" s="114">
        <v>258.33333333333337</v>
      </c>
      <c r="G424" s="114">
        <v>950</v>
      </c>
      <c r="H424" s="114">
        <v>902.86959671999989</v>
      </c>
      <c r="I424" s="114">
        <v>225.71739917999997</v>
      </c>
      <c r="J424" s="114">
        <v>188.09783264999996</v>
      </c>
      <c r="K424" s="114">
        <v>15643.225368724441</v>
      </c>
      <c r="L424" s="114"/>
      <c r="M424" s="114">
        <v>12539.855509999999</v>
      </c>
      <c r="N424" s="114">
        <v>125398.5551</v>
      </c>
      <c r="O424" s="114">
        <v>18493.843077244419</v>
      </c>
      <c r="P424" s="114">
        <v>536.66999999999996</v>
      </c>
      <c r="Q424" s="114">
        <f t="shared" si="26"/>
        <v>26605.022501907773</v>
      </c>
      <c r="R424" s="114">
        <f t="shared" si="27"/>
        <v>266050.22501907771</v>
      </c>
      <c r="S424" s="114" t="s">
        <v>790</v>
      </c>
    </row>
    <row r="425" spans="1:19" ht="15.75" thickBot="1">
      <c r="A425" s="127" t="s">
        <v>857</v>
      </c>
      <c r="B425" s="124">
        <v>17</v>
      </c>
      <c r="C425" s="114">
        <f t="shared" si="24"/>
        <v>13600</v>
      </c>
      <c r="D425" s="114">
        <f t="shared" si="25"/>
        <v>42959.95125333334</v>
      </c>
      <c r="E425" s="114">
        <v>13600</v>
      </c>
      <c r="F425" s="114">
        <v>566.66666666666674</v>
      </c>
      <c r="G425" s="114">
        <v>500</v>
      </c>
      <c r="H425" s="114">
        <v>1632</v>
      </c>
      <c r="I425" s="114">
        <v>408</v>
      </c>
      <c r="J425" s="114">
        <v>340</v>
      </c>
      <c r="K425" s="114">
        <v>29359.95125333334</v>
      </c>
      <c r="L425" s="114"/>
      <c r="M425" s="114">
        <v>38533.333333333336</v>
      </c>
      <c r="N425" s="114">
        <v>385333.33333333337</v>
      </c>
      <c r="O425" s="114">
        <v>75252.504640000057</v>
      </c>
      <c r="P425" s="114">
        <v>701.05647058823547</v>
      </c>
      <c r="Q425" s="114">
        <f t="shared" si="26"/>
        <v>47107.674390588239</v>
      </c>
      <c r="R425" s="114">
        <f t="shared" si="27"/>
        <v>800830.46464000002</v>
      </c>
      <c r="S425" s="114" t="s">
        <v>794</v>
      </c>
    </row>
    <row r="426" spans="1:19" ht="15.75" thickBot="1">
      <c r="A426" s="127" t="s">
        <v>857</v>
      </c>
      <c r="B426" s="124">
        <v>11</v>
      </c>
      <c r="C426" s="114">
        <f t="shared" si="24"/>
        <v>13600</v>
      </c>
      <c r="D426" s="114">
        <f t="shared" si="25"/>
        <v>42959.951253333333</v>
      </c>
      <c r="E426" s="114">
        <v>13600</v>
      </c>
      <c r="F426" s="114">
        <v>566.66666666666663</v>
      </c>
      <c r="G426" s="114">
        <v>500</v>
      </c>
      <c r="H426" s="114">
        <v>1632</v>
      </c>
      <c r="I426" s="114">
        <v>408</v>
      </c>
      <c r="J426" s="114">
        <v>340</v>
      </c>
      <c r="K426" s="114">
        <v>29359.951253333333</v>
      </c>
      <c r="L426" s="114"/>
      <c r="M426" s="114">
        <v>24933.333333333336</v>
      </c>
      <c r="N426" s="114">
        <v>249333.33333333326</v>
      </c>
      <c r="O426" s="114">
        <v>48692.797120000039</v>
      </c>
      <c r="P426" s="114">
        <v>702.19999999999993</v>
      </c>
      <c r="Q426" s="114">
        <f t="shared" si="26"/>
        <v>47108.817919999994</v>
      </c>
      <c r="R426" s="114">
        <f t="shared" si="27"/>
        <v>518196.99711999996</v>
      </c>
      <c r="S426" s="114" t="s">
        <v>790</v>
      </c>
    </row>
    <row r="427" spans="1:19" ht="23.25" thickBot="1">
      <c r="A427" s="127" t="s">
        <v>858</v>
      </c>
      <c r="B427" s="124">
        <v>27</v>
      </c>
      <c r="C427" s="114">
        <f t="shared" si="24"/>
        <v>13800</v>
      </c>
      <c r="D427" s="114">
        <f t="shared" si="25"/>
        <v>43597.817920000001</v>
      </c>
      <c r="E427" s="114">
        <v>13800</v>
      </c>
      <c r="F427" s="114">
        <v>575</v>
      </c>
      <c r="G427" s="114">
        <v>500</v>
      </c>
      <c r="H427" s="114">
        <v>1656</v>
      </c>
      <c r="I427" s="114">
        <v>414</v>
      </c>
      <c r="J427" s="114">
        <v>345</v>
      </c>
      <c r="K427" s="114">
        <v>29797.817920000001</v>
      </c>
      <c r="L427" s="114"/>
      <c r="M427" s="114">
        <v>62100</v>
      </c>
      <c r="N427" s="114">
        <v>621000</v>
      </c>
      <c r="O427" s="114">
        <v>121441.08384000002</v>
      </c>
      <c r="P427" s="114">
        <v>707.66</v>
      </c>
      <c r="Q427" s="114">
        <f t="shared" si="26"/>
        <v>47795.477920000005</v>
      </c>
      <c r="R427" s="114">
        <f t="shared" si="27"/>
        <v>1290477.90384</v>
      </c>
      <c r="S427" s="114" t="s">
        <v>794</v>
      </c>
    </row>
    <row r="428" spans="1:19" ht="23.25" thickBot="1">
      <c r="A428" s="127" t="s">
        <v>859</v>
      </c>
      <c r="B428" s="124">
        <v>12</v>
      </c>
      <c r="C428" s="114">
        <f t="shared" si="24"/>
        <v>16358.410000000002</v>
      </c>
      <c r="D428" s="114">
        <f t="shared" si="25"/>
        <v>51757.440213333335</v>
      </c>
      <c r="E428" s="114">
        <v>16358.410000000002</v>
      </c>
      <c r="F428" s="114">
        <v>681.60041666666677</v>
      </c>
      <c r="G428" s="114">
        <v>500</v>
      </c>
      <c r="H428" s="114">
        <v>1963.0092000000002</v>
      </c>
      <c r="I428" s="114">
        <v>490.75230000000005</v>
      </c>
      <c r="J428" s="114">
        <v>408.96025000000003</v>
      </c>
      <c r="K428" s="114">
        <v>35399.030213333332</v>
      </c>
      <c r="L428" s="114"/>
      <c r="M428" s="114">
        <v>32716.819999999992</v>
      </c>
      <c r="N428" s="114">
        <v>327168.2</v>
      </c>
      <c r="O428" s="114">
        <v>64903.342560000048</v>
      </c>
      <c r="P428" s="114">
        <v>777.36166666666657</v>
      </c>
      <c r="Q428" s="114">
        <f t="shared" si="26"/>
        <v>56579.124046666664</v>
      </c>
      <c r="R428" s="114">
        <f t="shared" si="27"/>
        <v>678949.48855999997</v>
      </c>
      <c r="S428" s="114" t="s">
        <v>794</v>
      </c>
    </row>
    <row r="429" spans="1:19" ht="23.25" thickBot="1">
      <c r="A429" s="127" t="s">
        <v>859</v>
      </c>
      <c r="B429" s="124">
        <v>1</v>
      </c>
      <c r="C429" s="114">
        <f t="shared" si="24"/>
        <v>16358.41</v>
      </c>
      <c r="D429" s="114">
        <f t="shared" si="25"/>
        <v>51757.440213333335</v>
      </c>
      <c r="E429" s="114">
        <v>16358.41</v>
      </c>
      <c r="F429" s="114">
        <v>681.60041666666666</v>
      </c>
      <c r="G429" s="114">
        <v>500</v>
      </c>
      <c r="H429" s="114">
        <v>1963.0091999999997</v>
      </c>
      <c r="I429" s="114">
        <v>490.75229999999993</v>
      </c>
      <c r="J429" s="114">
        <v>408.96025000000003</v>
      </c>
      <c r="K429" s="114">
        <v>35399.030213333339</v>
      </c>
      <c r="L429" s="114"/>
      <c r="M429" s="114">
        <v>2726.4016666666666</v>
      </c>
      <c r="N429" s="114">
        <v>27264.01666666667</v>
      </c>
      <c r="O429" s="114">
        <v>5408.611880000004</v>
      </c>
      <c r="P429" s="114">
        <v>777.36</v>
      </c>
      <c r="Q429" s="114">
        <f t="shared" si="26"/>
        <v>56579.122380000008</v>
      </c>
      <c r="R429" s="114">
        <f t="shared" si="27"/>
        <v>56579.122380000008</v>
      </c>
      <c r="S429" s="114" t="s">
        <v>790</v>
      </c>
    </row>
    <row r="430" spans="1:19" ht="23.25" thickBot="1">
      <c r="A430" s="127" t="s">
        <v>860</v>
      </c>
      <c r="B430" s="124">
        <v>1</v>
      </c>
      <c r="C430" s="114">
        <f t="shared" si="24"/>
        <v>10477.672536240003</v>
      </c>
      <c r="D430" s="114">
        <f t="shared" si="25"/>
        <v>32087.090751941447</v>
      </c>
      <c r="E430" s="114">
        <v>10477.672536240003</v>
      </c>
      <c r="F430" s="114">
        <v>258.33333333333331</v>
      </c>
      <c r="G430" s="114">
        <v>950</v>
      </c>
      <c r="H430" s="114">
        <v>1197.4482898560002</v>
      </c>
      <c r="I430" s="114">
        <v>299.36207246400005</v>
      </c>
      <c r="J430" s="114">
        <v>249.46839372000008</v>
      </c>
      <c r="K430" s="114">
        <v>21609.418215701444</v>
      </c>
      <c r="L430" s="114"/>
      <c r="M430" s="114">
        <v>1663.1226248000003</v>
      </c>
      <c r="N430" s="114">
        <v>16631.226248000003</v>
      </c>
      <c r="O430" s="114">
        <v>3315.0693429014423</v>
      </c>
      <c r="P430" s="114">
        <v>603.53</v>
      </c>
      <c r="Q430" s="114">
        <f t="shared" si="26"/>
        <v>35645.232841314777</v>
      </c>
      <c r="R430" s="114">
        <f t="shared" si="27"/>
        <v>35645.232841314777</v>
      </c>
      <c r="S430" s="114" t="s">
        <v>794</v>
      </c>
    </row>
    <row r="431" spans="1:19" ht="23.25" thickBot="1">
      <c r="A431" s="127" t="s">
        <v>860</v>
      </c>
      <c r="B431" s="124">
        <v>2</v>
      </c>
      <c r="C431" s="114">
        <f t="shared" si="24"/>
        <v>8974.5041868300013</v>
      </c>
      <c r="D431" s="114">
        <f t="shared" si="25"/>
        <v>27142.562185036724</v>
      </c>
      <c r="E431" s="114">
        <v>8974.5041868300013</v>
      </c>
      <c r="F431" s="114">
        <v>258.33333333333331</v>
      </c>
      <c r="G431" s="114">
        <v>950</v>
      </c>
      <c r="H431" s="114">
        <v>1025.657621352</v>
      </c>
      <c r="I431" s="114">
        <v>256.41440533799999</v>
      </c>
      <c r="J431" s="114">
        <v>213.67867111500004</v>
      </c>
      <c r="K431" s="114">
        <v>18168.057998206725</v>
      </c>
      <c r="L431" s="114"/>
      <c r="M431" s="114">
        <v>2849.0489482000003</v>
      </c>
      <c r="N431" s="114">
        <v>28490.489482000005</v>
      </c>
      <c r="O431" s="114">
        <v>4996.577566213442</v>
      </c>
      <c r="P431" s="114">
        <v>564.54</v>
      </c>
      <c r="Q431" s="114">
        <f t="shared" si="26"/>
        <v>30411.186216175061</v>
      </c>
      <c r="R431" s="114">
        <f t="shared" si="27"/>
        <v>60822.372432350123</v>
      </c>
      <c r="S431" s="114" t="s">
        <v>790</v>
      </c>
    </row>
    <row r="432" spans="1:19" ht="23.25" thickBot="1">
      <c r="A432" s="127" t="s">
        <v>861</v>
      </c>
      <c r="B432" s="124">
        <v>1</v>
      </c>
      <c r="C432" s="114">
        <f t="shared" si="24"/>
        <v>10477.672536240003</v>
      </c>
      <c r="D432" s="114">
        <f t="shared" si="25"/>
        <v>32087.090751941447</v>
      </c>
      <c r="E432" s="114">
        <v>10477.672536240003</v>
      </c>
      <c r="F432" s="114">
        <v>258.33333333333331</v>
      </c>
      <c r="G432" s="114">
        <v>950</v>
      </c>
      <c r="H432" s="114">
        <v>1197.4482898560002</v>
      </c>
      <c r="I432" s="114">
        <v>299.36207246400005</v>
      </c>
      <c r="J432" s="114">
        <v>249.46839372000008</v>
      </c>
      <c r="K432" s="114">
        <v>21609.418215701444</v>
      </c>
      <c r="L432" s="114"/>
      <c r="M432" s="114">
        <v>1663.1226248000003</v>
      </c>
      <c r="N432" s="114">
        <v>16631.226248000003</v>
      </c>
      <c r="O432" s="114">
        <v>3315.0693429014423</v>
      </c>
      <c r="P432" s="114">
        <v>603.55999999999995</v>
      </c>
      <c r="Q432" s="114">
        <f t="shared" si="26"/>
        <v>35645.262841314776</v>
      </c>
      <c r="R432" s="114">
        <f t="shared" si="27"/>
        <v>35645.262841314776</v>
      </c>
      <c r="S432" s="114" t="s">
        <v>794</v>
      </c>
    </row>
    <row r="433" spans="1:19" ht="23.25" thickBot="1">
      <c r="A433" s="127" t="s">
        <v>861</v>
      </c>
      <c r="B433" s="124">
        <v>2</v>
      </c>
      <c r="C433" s="114">
        <f t="shared" si="24"/>
        <v>9726.7444306200014</v>
      </c>
      <c r="D433" s="114">
        <f t="shared" si="25"/>
        <v>29533.797354670725</v>
      </c>
      <c r="E433" s="114">
        <v>9726.7444306200014</v>
      </c>
      <c r="F433" s="114">
        <v>258.33333333333331</v>
      </c>
      <c r="G433" s="114">
        <v>950</v>
      </c>
      <c r="H433" s="114">
        <v>1111.6279349280001</v>
      </c>
      <c r="I433" s="114">
        <v>277.90698373200001</v>
      </c>
      <c r="J433" s="114">
        <v>231.58915311000001</v>
      </c>
      <c r="K433" s="114">
        <v>19807.052924050724</v>
      </c>
      <c r="L433" s="114"/>
      <c r="M433" s="114">
        <v>3087.8553748000004</v>
      </c>
      <c r="N433" s="114">
        <v>30878.553748000002</v>
      </c>
      <c r="O433" s="114">
        <v>5647.6967253014427</v>
      </c>
      <c r="P433" s="114">
        <v>584.07500000000005</v>
      </c>
      <c r="Q433" s="114">
        <f t="shared" si="26"/>
        <v>32947.32975977406</v>
      </c>
      <c r="R433" s="114">
        <f t="shared" si="27"/>
        <v>65894.65951954812</v>
      </c>
      <c r="S433" s="114" t="s">
        <v>794</v>
      </c>
    </row>
    <row r="434" spans="1:19" ht="23.25" thickBot="1">
      <c r="A434" s="127" t="s">
        <v>861</v>
      </c>
      <c r="B434" s="124">
        <v>1</v>
      </c>
      <c r="C434" s="114">
        <f t="shared" si="24"/>
        <v>11586.700518120002</v>
      </c>
      <c r="D434" s="114">
        <f t="shared" si="25"/>
        <v>35527.330758970726</v>
      </c>
      <c r="E434" s="114">
        <v>11586.700518120002</v>
      </c>
      <c r="F434" s="114">
        <v>258.33333333333331</v>
      </c>
      <c r="G434" s="114">
        <v>950</v>
      </c>
      <c r="H434" s="114">
        <v>1324.1943449280004</v>
      </c>
      <c r="I434" s="114">
        <v>331.0485862320001</v>
      </c>
      <c r="J434" s="114">
        <v>275.87382186000008</v>
      </c>
      <c r="K434" s="114">
        <v>23940.630240850725</v>
      </c>
      <c r="L434" s="114"/>
      <c r="M434" s="114">
        <v>1839.1588124000004</v>
      </c>
      <c r="N434" s="114">
        <v>18391.588124000002</v>
      </c>
      <c r="O434" s="114">
        <v>3709.8833044507228</v>
      </c>
      <c r="P434" s="114">
        <v>632.33000000000004</v>
      </c>
      <c r="Q434" s="114">
        <f t="shared" si="26"/>
        <v>39299.110845324059</v>
      </c>
      <c r="R434" s="114">
        <f t="shared" si="27"/>
        <v>39299.110845324059</v>
      </c>
      <c r="S434" s="114" t="s">
        <v>790</v>
      </c>
    </row>
    <row r="435" spans="1:19" ht="23.25" thickBot="1">
      <c r="A435" s="127" t="s">
        <v>861</v>
      </c>
      <c r="B435" s="124">
        <v>1</v>
      </c>
      <c r="C435" s="114">
        <f t="shared" si="24"/>
        <v>10477.672536240003</v>
      </c>
      <c r="D435" s="114">
        <f t="shared" si="25"/>
        <v>32087.090751941447</v>
      </c>
      <c r="E435" s="114">
        <v>10477.672536240003</v>
      </c>
      <c r="F435" s="114">
        <v>258.33333333333331</v>
      </c>
      <c r="G435" s="114">
        <v>950</v>
      </c>
      <c r="H435" s="114">
        <v>1197.4482898560002</v>
      </c>
      <c r="I435" s="114">
        <v>299.36207246400005</v>
      </c>
      <c r="J435" s="114">
        <v>249.46839372000008</v>
      </c>
      <c r="K435" s="114">
        <v>21609.418215701444</v>
      </c>
      <c r="L435" s="114"/>
      <c r="M435" s="114">
        <v>1663.1226248000003</v>
      </c>
      <c r="N435" s="114">
        <v>16631.226248000003</v>
      </c>
      <c r="O435" s="114">
        <v>3315.0693429014423</v>
      </c>
      <c r="P435" s="114">
        <v>603.55999999999995</v>
      </c>
      <c r="Q435" s="114">
        <f t="shared" si="26"/>
        <v>35645.262841314776</v>
      </c>
      <c r="R435" s="114">
        <f t="shared" si="27"/>
        <v>35645.262841314776</v>
      </c>
      <c r="S435" s="114" t="s">
        <v>794</v>
      </c>
    </row>
    <row r="436" spans="1:19" ht="15.75" thickBot="1">
      <c r="A436" s="127" t="s">
        <v>862</v>
      </c>
      <c r="B436" s="124">
        <v>1</v>
      </c>
      <c r="C436" s="114">
        <f t="shared" si="24"/>
        <v>36323.74</v>
      </c>
      <c r="D436" s="114">
        <f t="shared" si="25"/>
        <v>120496.29333333333</v>
      </c>
      <c r="E436" s="114">
        <v>36323.74</v>
      </c>
      <c r="F436" s="114">
        <v>0</v>
      </c>
      <c r="G436" s="114">
        <v>0</v>
      </c>
      <c r="H436" s="114">
        <v>4358.8487999999998</v>
      </c>
      <c r="I436" s="114">
        <v>1089.7121999999999</v>
      </c>
      <c r="J436" s="114">
        <v>908.09350000000006</v>
      </c>
      <c r="K436" s="114">
        <v>84172.553333333344</v>
      </c>
      <c r="L436" s="114"/>
      <c r="M436" s="114">
        <v>6053.9566666666669</v>
      </c>
      <c r="N436" s="114">
        <v>60539.566666666666</v>
      </c>
      <c r="O436" s="114">
        <v>17579.03000000001</v>
      </c>
      <c r="P436" s="114">
        <v>1109.6500000000001</v>
      </c>
      <c r="Q436" s="114">
        <f t="shared" si="26"/>
        <v>127962.59783333333</v>
      </c>
      <c r="R436" s="114">
        <f t="shared" si="27"/>
        <v>127962.59783333333</v>
      </c>
      <c r="S436" s="114" t="s">
        <v>790</v>
      </c>
    </row>
    <row r="437" spans="1:19" ht="34.5" thickBot="1">
      <c r="A437" s="127" t="s">
        <v>863</v>
      </c>
      <c r="B437" s="124">
        <v>4</v>
      </c>
      <c r="C437" s="114">
        <f t="shared" si="24"/>
        <v>9609.5475000000006</v>
      </c>
      <c r="D437" s="114">
        <f t="shared" si="25"/>
        <v>29109.575364539473</v>
      </c>
      <c r="E437" s="114">
        <v>9609.5475000000006</v>
      </c>
      <c r="F437" s="114">
        <v>400.39781250000004</v>
      </c>
      <c r="G437" s="114">
        <v>500</v>
      </c>
      <c r="H437" s="114">
        <v>1098.2340000000002</v>
      </c>
      <c r="I437" s="114">
        <v>274.55850000000004</v>
      </c>
      <c r="J437" s="114">
        <v>228.79875000000004</v>
      </c>
      <c r="K437" s="114">
        <v>19500.027864539472</v>
      </c>
      <c r="L437" s="114"/>
      <c r="M437" s="114">
        <v>6101.3</v>
      </c>
      <c r="N437" s="114">
        <v>61013</v>
      </c>
      <c r="O437" s="114">
        <v>10885.811458157885</v>
      </c>
      <c r="P437" s="114">
        <v>581.02</v>
      </c>
      <c r="Q437" s="114">
        <f t="shared" si="26"/>
        <v>32192.58442703947</v>
      </c>
      <c r="R437" s="114">
        <f t="shared" si="27"/>
        <v>128770.33770815788</v>
      </c>
      <c r="S437" s="114" t="s">
        <v>790</v>
      </c>
    </row>
    <row r="438" spans="1:19" ht="23.25" thickBot="1">
      <c r="A438" s="127" t="s">
        <v>864</v>
      </c>
      <c r="B438" s="124">
        <v>35</v>
      </c>
      <c r="C438" s="114">
        <f t="shared" si="24"/>
        <v>11025</v>
      </c>
      <c r="D438" s="114">
        <f t="shared" si="25"/>
        <v>33784.917919999993</v>
      </c>
      <c r="E438" s="114">
        <v>11025</v>
      </c>
      <c r="F438" s="114">
        <v>459.375</v>
      </c>
      <c r="G438" s="114">
        <v>500</v>
      </c>
      <c r="H438" s="114">
        <v>1260</v>
      </c>
      <c r="I438" s="114">
        <v>315</v>
      </c>
      <c r="J438" s="114">
        <v>262.5</v>
      </c>
      <c r="K438" s="114">
        <v>22759.917919999996</v>
      </c>
      <c r="L438" s="114"/>
      <c r="M438" s="114">
        <v>61250</v>
      </c>
      <c r="N438" s="114">
        <v>612500</v>
      </c>
      <c r="O438" s="114">
        <v>122847.12719999984</v>
      </c>
      <c r="P438" s="114">
        <v>616.60342857142871</v>
      </c>
      <c r="Q438" s="114">
        <f t="shared" si="26"/>
        <v>37198.396348571419</v>
      </c>
      <c r="R438" s="114">
        <f t="shared" si="27"/>
        <v>1301943.8721999996</v>
      </c>
      <c r="S438" s="114" t="s">
        <v>790</v>
      </c>
    </row>
    <row r="439" spans="1:19" ht="23.25" thickBot="1">
      <c r="A439" s="127" t="s">
        <v>865</v>
      </c>
      <c r="B439" s="124">
        <v>13</v>
      </c>
      <c r="C439" s="114">
        <f t="shared" si="24"/>
        <v>10477.672536240005</v>
      </c>
      <c r="D439" s="114">
        <f t="shared" si="25"/>
        <v>32087.090751941447</v>
      </c>
      <c r="E439" s="114">
        <v>10477.672536240005</v>
      </c>
      <c r="F439" s="114">
        <v>258.33333333333337</v>
      </c>
      <c r="G439" s="114">
        <v>950</v>
      </c>
      <c r="H439" s="114">
        <v>1197.4482898560002</v>
      </c>
      <c r="I439" s="114">
        <v>299.36207246400005</v>
      </c>
      <c r="J439" s="114">
        <v>249.46839372000008</v>
      </c>
      <c r="K439" s="114">
        <v>21609.418215701444</v>
      </c>
      <c r="L439" s="114"/>
      <c r="M439" s="114">
        <v>21620.594122400005</v>
      </c>
      <c r="N439" s="114">
        <v>216205.94122399998</v>
      </c>
      <c r="O439" s="114">
        <v>43095.901457718748</v>
      </c>
      <c r="P439" s="114">
        <v>603.55307692307701</v>
      </c>
      <c r="Q439" s="114">
        <f t="shared" si="26"/>
        <v>35645.255918237861</v>
      </c>
      <c r="R439" s="114">
        <f t="shared" si="27"/>
        <v>463388.32693709218</v>
      </c>
      <c r="S439" s="114" t="s">
        <v>790</v>
      </c>
    </row>
    <row r="440" spans="1:19" ht="23.25" thickBot="1">
      <c r="A440" s="127" t="s">
        <v>866</v>
      </c>
      <c r="B440" s="124">
        <v>1</v>
      </c>
      <c r="C440" s="114">
        <f t="shared" si="24"/>
        <v>54815</v>
      </c>
      <c r="D440" s="114">
        <f t="shared" si="25"/>
        <v>182133.82666666669</v>
      </c>
      <c r="E440" s="114">
        <v>54815</v>
      </c>
      <c r="F440" s="114">
        <v>0</v>
      </c>
      <c r="G440" s="114">
        <v>0</v>
      </c>
      <c r="H440" s="114">
        <v>6577.7999999999993</v>
      </c>
      <c r="I440" s="114">
        <v>1644.4499999999998</v>
      </c>
      <c r="J440" s="114">
        <v>1370.375</v>
      </c>
      <c r="K440" s="114">
        <v>127318.82666666669</v>
      </c>
      <c r="L440" s="114"/>
      <c r="M440" s="114">
        <v>9135.8333333333339</v>
      </c>
      <c r="N440" s="114">
        <v>91358.333333333343</v>
      </c>
      <c r="O440" s="114">
        <v>26824.660000000011</v>
      </c>
      <c r="P440" s="114">
        <v>1526.69</v>
      </c>
      <c r="Q440" s="114">
        <f t="shared" si="26"/>
        <v>193253.14166666669</v>
      </c>
      <c r="R440" s="114">
        <f t="shared" si="27"/>
        <v>193253.14166666669</v>
      </c>
      <c r="S440" s="114" t="s">
        <v>790</v>
      </c>
    </row>
    <row r="441" spans="1:19" ht="34.5" thickBot="1">
      <c r="A441" s="127" t="s">
        <v>867</v>
      </c>
      <c r="B441" s="124">
        <v>1</v>
      </c>
      <c r="C441" s="114">
        <f t="shared" si="24"/>
        <v>54815</v>
      </c>
      <c r="D441" s="114">
        <f t="shared" si="25"/>
        <v>182133.82666666669</v>
      </c>
      <c r="E441" s="114">
        <v>54815</v>
      </c>
      <c r="F441" s="114">
        <v>0</v>
      </c>
      <c r="G441" s="114">
        <v>0</v>
      </c>
      <c r="H441" s="114">
        <v>6577.7999999999993</v>
      </c>
      <c r="I441" s="114">
        <v>1644.4499999999998</v>
      </c>
      <c r="J441" s="114">
        <v>1370.375</v>
      </c>
      <c r="K441" s="114">
        <v>127318.82666666669</v>
      </c>
      <c r="L441" s="114"/>
      <c r="M441" s="114">
        <v>9135.8333333333339</v>
      </c>
      <c r="N441" s="114">
        <v>91358.333333333343</v>
      </c>
      <c r="O441" s="114">
        <v>26824.660000000011</v>
      </c>
      <c r="P441" s="114">
        <v>1526.69</v>
      </c>
      <c r="Q441" s="114">
        <f t="shared" si="26"/>
        <v>193253.14166666669</v>
      </c>
      <c r="R441" s="114">
        <f t="shared" si="27"/>
        <v>193253.14166666669</v>
      </c>
      <c r="S441" s="114" t="s">
        <v>790</v>
      </c>
    </row>
    <row r="442" spans="1:19" ht="34.5" thickBot="1">
      <c r="A442" s="127" t="s">
        <v>868</v>
      </c>
      <c r="B442" s="124">
        <v>17</v>
      </c>
      <c r="C442" s="114">
        <f t="shared" si="24"/>
        <v>12191.64103954589</v>
      </c>
      <c r="D442" s="114">
        <f t="shared" si="25"/>
        <v>37403.875460894807</v>
      </c>
      <c r="E442" s="114">
        <v>12191.64103954589</v>
      </c>
      <c r="F442" s="114">
        <v>258.33333333333337</v>
      </c>
      <c r="G442" s="114">
        <v>500</v>
      </c>
      <c r="H442" s="114">
        <v>1393.3304045195298</v>
      </c>
      <c r="I442" s="114">
        <v>348.33260112988245</v>
      </c>
      <c r="J442" s="114">
        <v>290.27716760823535</v>
      </c>
      <c r="K442" s="114">
        <v>25212.23442134892</v>
      </c>
      <c r="L442" s="114"/>
      <c r="M442" s="114">
        <v>32898.078995600008</v>
      </c>
      <c r="N442" s="114">
        <v>328980.78995599999</v>
      </c>
      <c r="O442" s="114">
        <v>66729.116211331668</v>
      </c>
      <c r="P442" s="114">
        <v>648.04235294117655</v>
      </c>
      <c r="Q442" s="114">
        <f t="shared" si="26"/>
        <v>40842.191320426966</v>
      </c>
      <c r="R442" s="114">
        <f t="shared" si="27"/>
        <v>694317.25244725845</v>
      </c>
      <c r="S442" s="114" t="s">
        <v>794</v>
      </c>
    </row>
    <row r="443" spans="1:19" ht="34.5" thickBot="1">
      <c r="A443" s="127" t="s">
        <v>868</v>
      </c>
      <c r="B443" s="124">
        <v>5</v>
      </c>
      <c r="C443" s="114">
        <f t="shared" si="24"/>
        <v>11921.182556892001</v>
      </c>
      <c r="D443" s="114">
        <f t="shared" si="25"/>
        <v>36564.904661718887</v>
      </c>
      <c r="E443" s="114">
        <v>11921.182556892001</v>
      </c>
      <c r="F443" s="114">
        <v>258.33333333333337</v>
      </c>
      <c r="G443" s="114">
        <v>190</v>
      </c>
      <c r="H443" s="114">
        <v>1362.4208636448</v>
      </c>
      <c r="I443" s="114">
        <v>340.60521591119999</v>
      </c>
      <c r="J443" s="114">
        <v>283.83767992600008</v>
      </c>
      <c r="K443" s="114">
        <v>24643.722104826884</v>
      </c>
      <c r="L443" s="114"/>
      <c r="M443" s="114">
        <v>9461.2559975333352</v>
      </c>
      <c r="N443" s="114">
        <v>94612.559975333337</v>
      </c>
      <c r="O443" s="114">
        <v>19144.794551267758</v>
      </c>
      <c r="P443" s="114">
        <v>641.06799999999998</v>
      </c>
      <c r="Q443" s="114">
        <f t="shared" si="26"/>
        <v>39641.169754534218</v>
      </c>
      <c r="R443" s="114">
        <f t="shared" si="27"/>
        <v>198205.84877267107</v>
      </c>
      <c r="S443" s="114" t="s">
        <v>794</v>
      </c>
    </row>
    <row r="444" spans="1:19" ht="15.75" thickBot="1">
      <c r="A444" s="127" t="s">
        <v>869</v>
      </c>
      <c r="B444" s="124">
        <v>28</v>
      </c>
      <c r="C444" s="114">
        <f t="shared" si="24"/>
        <v>9975</v>
      </c>
      <c r="D444" s="114">
        <f t="shared" si="25"/>
        <v>30394.162120877187</v>
      </c>
      <c r="E444" s="114">
        <v>9975</v>
      </c>
      <c r="F444" s="114">
        <v>415.625</v>
      </c>
      <c r="G444" s="114">
        <v>950</v>
      </c>
      <c r="H444" s="114">
        <v>1140</v>
      </c>
      <c r="I444" s="114">
        <v>285</v>
      </c>
      <c r="J444" s="114">
        <v>237.5</v>
      </c>
      <c r="K444" s="114">
        <v>20419.162120877187</v>
      </c>
      <c r="L444" s="114"/>
      <c r="M444" s="114">
        <v>44333.333333333343</v>
      </c>
      <c r="N444" s="114">
        <v>443333.3333333332</v>
      </c>
      <c r="O444" s="114">
        <v>84069.872717894687</v>
      </c>
      <c r="P444" s="114">
        <v>590.50071428571425</v>
      </c>
      <c r="Q444" s="114">
        <f t="shared" si="26"/>
        <v>34012.787835162897</v>
      </c>
      <c r="R444" s="114">
        <f t="shared" si="27"/>
        <v>952358.05938456114</v>
      </c>
      <c r="S444" s="114" t="s">
        <v>794</v>
      </c>
    </row>
    <row r="445" spans="1:19" ht="23.25" thickBot="1">
      <c r="A445" s="127" t="s">
        <v>870</v>
      </c>
      <c r="B445" s="124">
        <v>20</v>
      </c>
      <c r="C445" s="114">
        <f t="shared" si="24"/>
        <v>9765</v>
      </c>
      <c r="D445" s="114">
        <f t="shared" si="25"/>
        <v>29655.999927894736</v>
      </c>
      <c r="E445" s="114">
        <v>9765</v>
      </c>
      <c r="F445" s="114">
        <v>406.875</v>
      </c>
      <c r="G445" s="114">
        <v>950</v>
      </c>
      <c r="H445" s="114">
        <v>1116</v>
      </c>
      <c r="I445" s="114">
        <v>279</v>
      </c>
      <c r="J445" s="114">
        <v>232.5</v>
      </c>
      <c r="K445" s="114">
        <v>19890.999927894736</v>
      </c>
      <c r="L445" s="114"/>
      <c r="M445" s="114">
        <v>31000</v>
      </c>
      <c r="N445" s="114">
        <v>310000</v>
      </c>
      <c r="O445" s="114">
        <v>56819.998557894687</v>
      </c>
      <c r="P445" s="114">
        <v>585.06549999999982</v>
      </c>
      <c r="Q445" s="114">
        <f t="shared" si="26"/>
        <v>33225.440427894733</v>
      </c>
      <c r="R445" s="114">
        <f t="shared" si="27"/>
        <v>664508.80855789466</v>
      </c>
      <c r="S445" s="114" t="s">
        <v>794</v>
      </c>
    </row>
    <row r="446" spans="1:19" ht="15.75" thickBot="1">
      <c r="A446" s="127" t="s">
        <v>871</v>
      </c>
      <c r="B446" s="124">
        <v>375</v>
      </c>
      <c r="C446" s="114">
        <f t="shared" si="24"/>
        <v>11475.638970345495</v>
      </c>
      <c r="D446" s="114">
        <f t="shared" si="25"/>
        <v>36184.655809421783</v>
      </c>
      <c r="E446" s="114">
        <v>11475.638970345495</v>
      </c>
      <c r="F446" s="114">
        <v>478.15162376439565</v>
      </c>
      <c r="G446" s="114">
        <v>500</v>
      </c>
      <c r="H446" s="114">
        <v>1377.0766764414536</v>
      </c>
      <c r="I446" s="114">
        <v>344.26916911036341</v>
      </c>
      <c r="J446" s="114">
        <v>286.89097425863781</v>
      </c>
      <c r="K446" s="114">
        <v>24709.016839076288</v>
      </c>
      <c r="L446" s="114"/>
      <c r="M446" s="114">
        <v>717227.43564659532</v>
      </c>
      <c r="N446" s="114">
        <v>7172274.3564658938</v>
      </c>
      <c r="O446" s="114">
        <v>1376379.5225411186</v>
      </c>
      <c r="P446" s="114">
        <v>642.3976533333373</v>
      </c>
      <c r="Q446" s="114">
        <f t="shared" si="26"/>
        <v>39813.441906329972</v>
      </c>
      <c r="R446" s="114">
        <f t="shared" si="27"/>
        <v>14930040.714873739</v>
      </c>
      <c r="S446" s="114" t="s">
        <v>790</v>
      </c>
    </row>
    <row r="447" spans="1:19" ht="23.25" thickBot="1">
      <c r="A447" s="127" t="s">
        <v>872</v>
      </c>
      <c r="B447" s="124">
        <v>15</v>
      </c>
      <c r="C447" s="114">
        <f t="shared" si="24"/>
        <v>19829.905919999997</v>
      </c>
      <c r="D447" s="114">
        <f t="shared" si="25"/>
        <v>63257.149570155809</v>
      </c>
      <c r="E447" s="114">
        <v>19829.905919999997</v>
      </c>
      <c r="F447" s="114">
        <v>826.24608000000001</v>
      </c>
      <c r="G447" s="114">
        <v>0</v>
      </c>
      <c r="H447" s="114">
        <v>2379.5887103999999</v>
      </c>
      <c r="I447" s="114">
        <v>594.89717759999996</v>
      </c>
      <c r="J447" s="114">
        <v>495.74764800000008</v>
      </c>
      <c r="K447" s="114">
        <v>43427.243650155811</v>
      </c>
      <c r="L447" s="114"/>
      <c r="M447" s="114">
        <v>49574.764800000019</v>
      </c>
      <c r="N447" s="114">
        <v>495747.64800000004</v>
      </c>
      <c r="O447" s="114">
        <v>106086.24195233702</v>
      </c>
      <c r="P447" s="114">
        <v>871.9400000000004</v>
      </c>
      <c r="Q447" s="114">
        <f t="shared" si="26"/>
        <v>68425.569186155815</v>
      </c>
      <c r="R447" s="114">
        <f t="shared" si="27"/>
        <v>1026383.5377923372</v>
      </c>
      <c r="S447" s="114" t="s">
        <v>790</v>
      </c>
    </row>
    <row r="448" spans="1:19" ht="23.25" thickBot="1">
      <c r="A448" s="127" t="s">
        <v>873</v>
      </c>
      <c r="B448" s="124">
        <v>44</v>
      </c>
      <c r="C448" s="114">
        <f t="shared" si="24"/>
        <v>16524.921600000001</v>
      </c>
      <c r="D448" s="114">
        <f t="shared" si="25"/>
        <v>52288.501209600006</v>
      </c>
      <c r="E448" s="114">
        <v>16524.921600000001</v>
      </c>
      <c r="F448" s="114">
        <v>688.53840000000002</v>
      </c>
      <c r="G448" s="114">
        <v>500</v>
      </c>
      <c r="H448" s="114">
        <v>1982.990591999999</v>
      </c>
      <c r="I448" s="114">
        <v>495.74764799999974</v>
      </c>
      <c r="J448" s="114">
        <v>413.12304000000034</v>
      </c>
      <c r="K448" s="114">
        <v>35763.579609600005</v>
      </c>
      <c r="L448" s="114"/>
      <c r="M448" s="114">
        <v>121182.75840000009</v>
      </c>
      <c r="N448" s="114">
        <v>1211827.584</v>
      </c>
      <c r="O448" s="114">
        <v>240587.16042240002</v>
      </c>
      <c r="P448" s="114">
        <v>779.40568181818094</v>
      </c>
      <c r="Q448" s="114">
        <f t="shared" si="26"/>
        <v>57148.306571418179</v>
      </c>
      <c r="R448" s="114">
        <f t="shared" si="27"/>
        <v>2514525.4891423997</v>
      </c>
      <c r="S448" s="114" t="s">
        <v>790</v>
      </c>
    </row>
    <row r="449" spans="1:19" ht="15.75" thickBot="1">
      <c r="A449" s="127" t="s">
        <v>874</v>
      </c>
      <c r="B449" s="124">
        <v>133</v>
      </c>
      <c r="C449" s="114">
        <f t="shared" si="24"/>
        <v>13770.768028753242</v>
      </c>
      <c r="D449" s="114">
        <f t="shared" si="25"/>
        <v>43504.587419703683</v>
      </c>
      <c r="E449" s="114">
        <v>13770.768028753242</v>
      </c>
      <c r="F449" s="114">
        <v>573.78200119805183</v>
      </c>
      <c r="G449" s="114">
        <v>500</v>
      </c>
      <c r="H449" s="114">
        <v>1652.4921634503908</v>
      </c>
      <c r="I449" s="114">
        <v>413.12304086259769</v>
      </c>
      <c r="J449" s="114">
        <v>344.2692007188316</v>
      </c>
      <c r="K449" s="114">
        <v>29733.819390950441</v>
      </c>
      <c r="L449" s="114"/>
      <c r="M449" s="114">
        <v>305252.0246373642</v>
      </c>
      <c r="N449" s="114">
        <v>3052520.2463736339</v>
      </c>
      <c r="O449" s="114">
        <v>596825.70798541023</v>
      </c>
      <c r="P449" s="114">
        <v>706.8790977443615</v>
      </c>
      <c r="Q449" s="114">
        <f t="shared" si="26"/>
        <v>47695.13292367792</v>
      </c>
      <c r="R449" s="114">
        <f t="shared" si="27"/>
        <v>6343452.6788491635</v>
      </c>
      <c r="S449" s="114" t="s">
        <v>790</v>
      </c>
    </row>
    <row r="450" spans="1:19" ht="23.25" thickBot="1">
      <c r="A450" s="127" t="s">
        <v>875</v>
      </c>
      <c r="B450" s="124">
        <v>1</v>
      </c>
      <c r="C450" s="114">
        <f t="shared" si="24"/>
        <v>14458.91</v>
      </c>
      <c r="D450" s="114">
        <f t="shared" si="25"/>
        <v>45699.301546666669</v>
      </c>
      <c r="E450" s="114">
        <v>14458.91</v>
      </c>
      <c r="F450" s="114">
        <v>602.45458333333329</v>
      </c>
      <c r="G450" s="114">
        <v>500</v>
      </c>
      <c r="H450" s="114">
        <v>1735.0691999999999</v>
      </c>
      <c r="I450" s="114">
        <v>433.76729999999998</v>
      </c>
      <c r="J450" s="114">
        <v>361.47274999999996</v>
      </c>
      <c r="K450" s="114">
        <v>31240.391546666666</v>
      </c>
      <c r="L450" s="114"/>
      <c r="M450" s="114">
        <v>2409.8183333333332</v>
      </c>
      <c r="N450" s="114">
        <v>24098.183333333334</v>
      </c>
      <c r="O450" s="114">
        <v>4732.3898799999979</v>
      </c>
      <c r="P450" s="114">
        <v>725.64</v>
      </c>
      <c r="Q450" s="114">
        <f t="shared" si="26"/>
        <v>50057.705379999999</v>
      </c>
      <c r="R450" s="114">
        <f t="shared" si="27"/>
        <v>50057.705379999999</v>
      </c>
      <c r="S450" s="114" t="s">
        <v>790</v>
      </c>
    </row>
    <row r="451" spans="1:19" ht="23.25" thickBot="1">
      <c r="A451" s="127" t="s">
        <v>876</v>
      </c>
      <c r="B451" s="124">
        <v>1</v>
      </c>
      <c r="C451" s="114">
        <f t="shared" si="24"/>
        <v>15181.85</v>
      </c>
      <c r="D451" s="114">
        <f t="shared" si="25"/>
        <v>48004.998186666664</v>
      </c>
      <c r="E451" s="114">
        <v>15181.85</v>
      </c>
      <c r="F451" s="114">
        <v>632.57708333333335</v>
      </c>
      <c r="G451" s="114">
        <v>500</v>
      </c>
      <c r="H451" s="114">
        <v>1821.8220000000001</v>
      </c>
      <c r="I451" s="114">
        <v>455.45550000000003</v>
      </c>
      <c r="J451" s="114">
        <v>379.54625000000004</v>
      </c>
      <c r="K451" s="114">
        <v>32823.148186666665</v>
      </c>
      <c r="L451" s="114"/>
      <c r="M451" s="114">
        <v>2530.3083333333334</v>
      </c>
      <c r="N451" s="114">
        <v>25303.083333333332</v>
      </c>
      <c r="O451" s="114">
        <v>4989.7565199999999</v>
      </c>
      <c r="P451" s="114">
        <v>745.33</v>
      </c>
      <c r="Q451" s="114">
        <f t="shared" si="26"/>
        <v>52539.729019999999</v>
      </c>
      <c r="R451" s="114">
        <f t="shared" si="27"/>
        <v>52539.729019999999</v>
      </c>
      <c r="S451" s="114" t="s">
        <v>790</v>
      </c>
    </row>
    <row r="452" spans="1:19" ht="15.75" thickBot="1">
      <c r="A452" s="127" t="s">
        <v>877</v>
      </c>
      <c r="B452" s="124">
        <v>4</v>
      </c>
      <c r="C452" s="114">
        <f t="shared" si="24"/>
        <v>12046.09</v>
      </c>
      <c r="D452" s="114">
        <f t="shared" si="25"/>
        <v>38004.014293333334</v>
      </c>
      <c r="E452" s="114">
        <v>12046.09</v>
      </c>
      <c r="F452" s="114">
        <v>501.92041666666665</v>
      </c>
      <c r="G452" s="114">
        <v>500</v>
      </c>
      <c r="H452" s="114">
        <v>1445.5308000000002</v>
      </c>
      <c r="I452" s="114">
        <v>361.38270000000006</v>
      </c>
      <c r="J452" s="114">
        <v>301.15225000000004</v>
      </c>
      <c r="K452" s="114">
        <v>25957.924293333333</v>
      </c>
      <c r="L452" s="114"/>
      <c r="M452" s="114">
        <v>8030.7266666666674</v>
      </c>
      <c r="N452" s="114">
        <v>80307.266666666663</v>
      </c>
      <c r="O452" s="114">
        <v>15493.703839999998</v>
      </c>
      <c r="P452" s="114">
        <v>659.89</v>
      </c>
      <c r="Q452" s="114">
        <f t="shared" si="26"/>
        <v>41773.890459999995</v>
      </c>
      <c r="R452" s="114">
        <f t="shared" si="27"/>
        <v>167095.56183999998</v>
      </c>
      <c r="S452" s="114" t="s">
        <v>790</v>
      </c>
    </row>
    <row r="453" spans="1:19" ht="15.75" thickBot="1">
      <c r="A453" s="127" t="s">
        <v>878</v>
      </c>
      <c r="B453" s="124">
        <v>2</v>
      </c>
      <c r="C453" s="114">
        <f t="shared" si="24"/>
        <v>12046.09</v>
      </c>
      <c r="D453" s="114">
        <f t="shared" si="25"/>
        <v>38004.014293333334</v>
      </c>
      <c r="E453" s="114">
        <v>12046.09</v>
      </c>
      <c r="F453" s="114">
        <v>501.92041666666665</v>
      </c>
      <c r="G453" s="114">
        <v>500</v>
      </c>
      <c r="H453" s="114">
        <v>1445.5308000000002</v>
      </c>
      <c r="I453" s="114">
        <v>361.38270000000006</v>
      </c>
      <c r="J453" s="114">
        <v>301.15225000000004</v>
      </c>
      <c r="K453" s="114">
        <v>25957.924293333333</v>
      </c>
      <c r="L453" s="114"/>
      <c r="M453" s="114">
        <v>4015.3633333333337</v>
      </c>
      <c r="N453" s="114">
        <v>40153.633333333331</v>
      </c>
      <c r="O453" s="114">
        <v>7746.8519199999992</v>
      </c>
      <c r="P453" s="114">
        <v>659.89</v>
      </c>
      <c r="Q453" s="114">
        <f t="shared" si="26"/>
        <v>41773.890459999995</v>
      </c>
      <c r="R453" s="114">
        <f t="shared" si="27"/>
        <v>83547.78091999999</v>
      </c>
      <c r="S453" s="114" t="s">
        <v>790</v>
      </c>
    </row>
    <row r="454" spans="1:19" ht="15.75" thickBot="1">
      <c r="A454" s="127" t="s">
        <v>879</v>
      </c>
      <c r="B454" s="124">
        <v>16</v>
      </c>
      <c r="C454" s="114">
        <f t="shared" ref="C454:C517" si="28">E454</f>
        <v>12651.540000000005</v>
      </c>
      <c r="D454" s="114">
        <f t="shared" ref="D454:D517" si="29">E454+K454</f>
        <v>39934.99616000001</v>
      </c>
      <c r="E454" s="114">
        <v>12651.540000000005</v>
      </c>
      <c r="F454" s="114">
        <v>527.14750000000015</v>
      </c>
      <c r="G454" s="114">
        <v>500</v>
      </c>
      <c r="H454" s="114">
        <v>1518.1848</v>
      </c>
      <c r="I454" s="114">
        <v>379.5462</v>
      </c>
      <c r="J454" s="114">
        <v>316.2885</v>
      </c>
      <c r="K454" s="114">
        <v>27283.456160000002</v>
      </c>
      <c r="L454" s="114"/>
      <c r="M454" s="114">
        <v>33737.440000000002</v>
      </c>
      <c r="N454" s="114">
        <v>337374.4</v>
      </c>
      <c r="O454" s="114">
        <v>65423.458560000028</v>
      </c>
      <c r="P454" s="114">
        <v>635.47125000000005</v>
      </c>
      <c r="Q454" s="114">
        <f t="shared" ref="Q454:Q517" si="30">E454+F454+G454+H454+I454+J454+K454+P454</f>
        <v>43811.634410000013</v>
      </c>
      <c r="R454" s="114">
        <f t="shared" ref="R454:R517" si="31">Q454*B454</f>
        <v>700986.15056000021</v>
      </c>
      <c r="S454" s="114" t="s">
        <v>790</v>
      </c>
    </row>
    <row r="455" spans="1:19" ht="23.25" thickBot="1">
      <c r="A455" s="127" t="s">
        <v>880</v>
      </c>
      <c r="B455" s="124">
        <v>1</v>
      </c>
      <c r="C455" s="114">
        <f t="shared" si="28"/>
        <v>61681.7</v>
      </c>
      <c r="D455" s="114">
        <f t="shared" si="29"/>
        <v>174764.81666666665</v>
      </c>
      <c r="E455" s="114">
        <v>61681.7</v>
      </c>
      <c r="F455" s="114">
        <v>0</v>
      </c>
      <c r="G455" s="114">
        <v>0</v>
      </c>
      <c r="H455" s="114">
        <v>0</v>
      </c>
      <c r="I455" s="114">
        <v>1850.4509999999998</v>
      </c>
      <c r="J455" s="114">
        <v>0</v>
      </c>
      <c r="K455" s="114">
        <v>113083.11666666664</v>
      </c>
      <c r="L455" s="114"/>
      <c r="M455" s="114">
        <v>10280.283333333333</v>
      </c>
      <c r="N455" s="114">
        <v>102802.83333333331</v>
      </c>
      <c r="O455" s="114">
        <v>0</v>
      </c>
      <c r="P455" s="114">
        <v>1526.69</v>
      </c>
      <c r="Q455" s="114">
        <f t="shared" si="30"/>
        <v>178141.95766666665</v>
      </c>
      <c r="R455" s="114">
        <f t="shared" si="31"/>
        <v>178141.95766666665</v>
      </c>
      <c r="S455" s="114" t="s">
        <v>790</v>
      </c>
    </row>
    <row r="456" spans="1:19" ht="23.25" thickBot="1">
      <c r="A456" s="127" t="s">
        <v>881</v>
      </c>
      <c r="B456" s="124">
        <v>1</v>
      </c>
      <c r="C456" s="114">
        <f t="shared" si="28"/>
        <v>23992</v>
      </c>
      <c r="D456" s="114">
        <f t="shared" si="29"/>
        <v>76925.250773333319</v>
      </c>
      <c r="E456" s="114">
        <v>23992</v>
      </c>
      <c r="F456" s="114">
        <v>0</v>
      </c>
      <c r="G456" s="114">
        <v>0</v>
      </c>
      <c r="H456" s="114">
        <v>2879.0399999999995</v>
      </c>
      <c r="I456" s="114">
        <v>719.75999999999988</v>
      </c>
      <c r="J456" s="114">
        <v>599.80000000000007</v>
      </c>
      <c r="K456" s="114">
        <v>52933.250773333319</v>
      </c>
      <c r="L456" s="114"/>
      <c r="M456" s="114">
        <v>3998.666666666667</v>
      </c>
      <c r="N456" s="114">
        <v>39986.666666666664</v>
      </c>
      <c r="O456" s="114">
        <v>8947.9174399999902</v>
      </c>
      <c r="P456" s="114">
        <v>985.33</v>
      </c>
      <c r="Q456" s="114">
        <f t="shared" si="30"/>
        <v>82109.180773333312</v>
      </c>
      <c r="R456" s="114">
        <f t="shared" si="31"/>
        <v>82109.180773333312</v>
      </c>
      <c r="S456" s="114" t="s">
        <v>790</v>
      </c>
    </row>
    <row r="457" spans="1:19" ht="15.75" thickBot="1">
      <c r="A457" s="127" t="s">
        <v>882</v>
      </c>
      <c r="B457" s="124">
        <v>1</v>
      </c>
      <c r="C457" s="114">
        <f t="shared" si="28"/>
        <v>8379.6295892400012</v>
      </c>
      <c r="D457" s="114">
        <f t="shared" si="29"/>
        <v>25113.872125721326</v>
      </c>
      <c r="E457" s="114">
        <v>8379.6295892400012</v>
      </c>
      <c r="F457" s="114">
        <v>258.33333333333331</v>
      </c>
      <c r="G457" s="114">
        <v>950</v>
      </c>
      <c r="H457" s="114">
        <v>957.67195305600001</v>
      </c>
      <c r="I457" s="114">
        <v>239.417988264</v>
      </c>
      <c r="J457" s="114">
        <v>199.51499022000004</v>
      </c>
      <c r="K457" s="114">
        <v>16734.242536481324</v>
      </c>
      <c r="L457" s="114"/>
      <c r="M457" s="114">
        <v>1330.0999348</v>
      </c>
      <c r="N457" s="114">
        <v>13300.999347999999</v>
      </c>
      <c r="O457" s="114">
        <v>2103.1432536813227</v>
      </c>
      <c r="P457" s="114">
        <v>549.13</v>
      </c>
      <c r="Q457" s="114">
        <f t="shared" si="30"/>
        <v>28267.94039059466</v>
      </c>
      <c r="R457" s="114">
        <f t="shared" si="31"/>
        <v>28267.94039059466</v>
      </c>
      <c r="S457" s="114" t="s">
        <v>790</v>
      </c>
    </row>
    <row r="458" spans="1:19" ht="15.75" thickBot="1">
      <c r="A458" s="127" t="s">
        <v>882</v>
      </c>
      <c r="B458" s="124">
        <v>1</v>
      </c>
      <c r="C458" s="114">
        <f t="shared" si="28"/>
        <v>8379.6295892400012</v>
      </c>
      <c r="D458" s="114">
        <f t="shared" si="29"/>
        <v>25113.872125721326</v>
      </c>
      <c r="E458" s="114">
        <v>8379.6295892400012</v>
      </c>
      <c r="F458" s="114">
        <v>258.33333333333331</v>
      </c>
      <c r="G458" s="114">
        <v>950</v>
      </c>
      <c r="H458" s="114">
        <v>957.67195305600001</v>
      </c>
      <c r="I458" s="114">
        <v>239.417988264</v>
      </c>
      <c r="J458" s="114">
        <v>199.51499022000004</v>
      </c>
      <c r="K458" s="114">
        <v>16734.242536481324</v>
      </c>
      <c r="L458" s="114"/>
      <c r="M458" s="114">
        <v>1330.0999348</v>
      </c>
      <c r="N458" s="114">
        <v>13300.999347999999</v>
      </c>
      <c r="O458" s="114">
        <v>2103.1432536813227</v>
      </c>
      <c r="P458" s="114">
        <v>549.13</v>
      </c>
      <c r="Q458" s="114">
        <f t="shared" si="30"/>
        <v>28267.94039059466</v>
      </c>
      <c r="R458" s="114">
        <f t="shared" si="31"/>
        <v>28267.94039059466</v>
      </c>
      <c r="S458" s="114" t="s">
        <v>794</v>
      </c>
    </row>
    <row r="459" spans="1:19" ht="15.75" thickBot="1">
      <c r="A459" s="127" t="s">
        <v>882</v>
      </c>
      <c r="B459" s="124">
        <v>3</v>
      </c>
      <c r="C459" s="114">
        <f t="shared" si="28"/>
        <v>8379.4878694800009</v>
      </c>
      <c r="D459" s="114">
        <f t="shared" si="29"/>
        <v>25113.407961658857</v>
      </c>
      <c r="E459" s="114">
        <v>8379.4878694800009</v>
      </c>
      <c r="F459" s="114">
        <v>258.33333333333331</v>
      </c>
      <c r="G459" s="114">
        <v>950</v>
      </c>
      <c r="H459" s="114">
        <v>957.65575651200004</v>
      </c>
      <c r="I459" s="114">
        <v>239.41393912800001</v>
      </c>
      <c r="J459" s="114">
        <v>199.51161593999998</v>
      </c>
      <c r="K459" s="114">
        <v>16733.920092178858</v>
      </c>
      <c r="L459" s="114"/>
      <c r="M459" s="114">
        <v>3990.2323188000005</v>
      </c>
      <c r="N459" s="114">
        <v>39902.323188000002</v>
      </c>
      <c r="O459" s="114">
        <v>6309.2047697365697</v>
      </c>
      <c r="P459" s="114">
        <v>549.11666666666667</v>
      </c>
      <c r="Q459" s="114">
        <f t="shared" si="30"/>
        <v>28267.439273238859</v>
      </c>
      <c r="R459" s="114">
        <f t="shared" si="31"/>
        <v>84802.317819716583</v>
      </c>
      <c r="S459" s="114" t="s">
        <v>790</v>
      </c>
    </row>
    <row r="460" spans="1:19" ht="15.75" thickBot="1">
      <c r="A460" s="127" t="s">
        <v>882</v>
      </c>
      <c r="B460" s="124">
        <v>2</v>
      </c>
      <c r="C460" s="114">
        <f t="shared" si="28"/>
        <v>8379.4170096000016</v>
      </c>
      <c r="D460" s="114">
        <f t="shared" si="29"/>
        <v>25113.175879627626</v>
      </c>
      <c r="E460" s="114">
        <v>8379.4170096000016</v>
      </c>
      <c r="F460" s="114">
        <v>258.33333333333331</v>
      </c>
      <c r="G460" s="114">
        <v>950</v>
      </c>
      <c r="H460" s="114">
        <v>957.64765824000006</v>
      </c>
      <c r="I460" s="114">
        <v>239.41191456000001</v>
      </c>
      <c r="J460" s="114">
        <v>199.50992880000001</v>
      </c>
      <c r="K460" s="114">
        <v>16733.758870027625</v>
      </c>
      <c r="L460" s="114"/>
      <c r="M460" s="114">
        <v>2660.1323840000005</v>
      </c>
      <c r="N460" s="114">
        <v>26601.323840000005</v>
      </c>
      <c r="O460" s="114">
        <v>4206.061516055247</v>
      </c>
      <c r="P460" s="114">
        <v>549.11</v>
      </c>
      <c r="Q460" s="114">
        <f t="shared" si="30"/>
        <v>28267.188714560962</v>
      </c>
      <c r="R460" s="114">
        <f t="shared" si="31"/>
        <v>56534.377429121923</v>
      </c>
      <c r="S460" s="114" t="s">
        <v>794</v>
      </c>
    </row>
    <row r="461" spans="1:19" ht="15.75" thickBot="1">
      <c r="A461" s="127" t="s">
        <v>882</v>
      </c>
      <c r="B461" s="124">
        <v>2</v>
      </c>
      <c r="C461" s="114">
        <f t="shared" si="28"/>
        <v>8379.4170096000016</v>
      </c>
      <c r="D461" s="114">
        <f t="shared" si="29"/>
        <v>25113.175879627626</v>
      </c>
      <c r="E461" s="114">
        <v>8379.4170096000016</v>
      </c>
      <c r="F461" s="114">
        <v>258.33333333333331</v>
      </c>
      <c r="G461" s="114">
        <v>950</v>
      </c>
      <c r="H461" s="114">
        <v>957.64765824000006</v>
      </c>
      <c r="I461" s="114">
        <v>239.41191456000001</v>
      </c>
      <c r="J461" s="114">
        <v>199.50992880000001</v>
      </c>
      <c r="K461" s="114">
        <v>16733.758870027625</v>
      </c>
      <c r="L461" s="114"/>
      <c r="M461" s="114">
        <v>2660.1323840000005</v>
      </c>
      <c r="N461" s="114">
        <v>26601.323840000005</v>
      </c>
      <c r="O461" s="114">
        <v>4206.061516055247</v>
      </c>
      <c r="P461" s="114">
        <v>549.11</v>
      </c>
      <c r="Q461" s="114">
        <f t="shared" si="30"/>
        <v>28267.188714560962</v>
      </c>
      <c r="R461" s="114">
        <f t="shared" si="31"/>
        <v>56534.377429121923</v>
      </c>
      <c r="S461" s="114" t="s">
        <v>790</v>
      </c>
    </row>
    <row r="462" spans="1:19" ht="34.5" thickBot="1">
      <c r="A462" s="127" t="s">
        <v>883</v>
      </c>
      <c r="B462" s="124">
        <v>1</v>
      </c>
      <c r="C462" s="114">
        <f t="shared" si="28"/>
        <v>16358.41</v>
      </c>
      <c r="D462" s="114">
        <f t="shared" si="29"/>
        <v>51757.440213333335</v>
      </c>
      <c r="E462" s="114">
        <v>16358.41</v>
      </c>
      <c r="F462" s="114">
        <v>0</v>
      </c>
      <c r="G462" s="114">
        <v>0</v>
      </c>
      <c r="H462" s="114">
        <v>1963.0091999999997</v>
      </c>
      <c r="I462" s="114">
        <v>490.75229999999993</v>
      </c>
      <c r="J462" s="114">
        <v>408.96025000000003</v>
      </c>
      <c r="K462" s="114">
        <v>35399.030213333339</v>
      </c>
      <c r="L462" s="114"/>
      <c r="M462" s="114">
        <v>2726.4016666666666</v>
      </c>
      <c r="N462" s="114">
        <v>27264.01666666667</v>
      </c>
      <c r="O462" s="114">
        <v>5408.611880000004</v>
      </c>
      <c r="P462" s="114">
        <v>777.36</v>
      </c>
      <c r="Q462" s="114">
        <f t="shared" si="30"/>
        <v>55397.52196333334</v>
      </c>
      <c r="R462" s="114">
        <f t="shared" si="31"/>
        <v>55397.52196333334</v>
      </c>
      <c r="S462" s="114" t="s">
        <v>794</v>
      </c>
    </row>
    <row r="463" spans="1:19" ht="15.75" thickBot="1">
      <c r="A463" s="127" t="s">
        <v>884</v>
      </c>
      <c r="B463" s="124">
        <v>4</v>
      </c>
      <c r="C463" s="114">
        <f t="shared" si="28"/>
        <v>8021.9495824650003</v>
      </c>
      <c r="D463" s="114">
        <f t="shared" si="29"/>
        <v>23925.398588500917</v>
      </c>
      <c r="E463" s="114">
        <v>8021.9495824650003</v>
      </c>
      <c r="F463" s="114">
        <v>258.33333333333331</v>
      </c>
      <c r="G463" s="114">
        <v>950</v>
      </c>
      <c r="H463" s="114">
        <v>916.79423799599999</v>
      </c>
      <c r="I463" s="114">
        <v>229.198559499</v>
      </c>
      <c r="J463" s="114">
        <v>190.99879958250003</v>
      </c>
      <c r="K463" s="114">
        <v>15903.449006035919</v>
      </c>
      <c r="L463" s="114"/>
      <c r="M463" s="114">
        <v>5093.3013222</v>
      </c>
      <c r="N463" s="114">
        <v>50933.013222000001</v>
      </c>
      <c r="O463" s="114">
        <v>7587.481479943669</v>
      </c>
      <c r="P463" s="114">
        <v>539.82749999999999</v>
      </c>
      <c r="Q463" s="114">
        <f t="shared" si="30"/>
        <v>27010.551018911752</v>
      </c>
      <c r="R463" s="114">
        <f t="shared" si="31"/>
        <v>108042.20407564701</v>
      </c>
      <c r="S463" s="114" t="s">
        <v>790</v>
      </c>
    </row>
    <row r="464" spans="1:19" ht="15.75" thickBot="1">
      <c r="A464" s="127" t="s">
        <v>885</v>
      </c>
      <c r="B464" s="124">
        <v>15</v>
      </c>
      <c r="C464" s="114">
        <f t="shared" si="28"/>
        <v>47997.01</v>
      </c>
      <c r="D464" s="114">
        <f t="shared" si="29"/>
        <v>135991.52833333335</v>
      </c>
      <c r="E464" s="114">
        <v>47997.01</v>
      </c>
      <c r="F464" s="114">
        <v>0</v>
      </c>
      <c r="G464" s="114">
        <v>0</v>
      </c>
      <c r="H464" s="114">
        <v>0</v>
      </c>
      <c r="I464" s="114">
        <v>1439.9103000000002</v>
      </c>
      <c r="J464" s="114">
        <v>0</v>
      </c>
      <c r="K464" s="114">
        <v>87994.518333333341</v>
      </c>
      <c r="L464" s="114"/>
      <c r="M464" s="114">
        <v>119992.52499999997</v>
      </c>
      <c r="N464" s="114">
        <v>1199925.2500000002</v>
      </c>
      <c r="O464" s="114">
        <v>0</v>
      </c>
      <c r="P464" s="114">
        <v>1526.6899999999998</v>
      </c>
      <c r="Q464" s="114">
        <f t="shared" si="30"/>
        <v>138958.12863333334</v>
      </c>
      <c r="R464" s="114">
        <f t="shared" si="31"/>
        <v>2084371.9295000001</v>
      </c>
      <c r="S464" s="114" t="s">
        <v>790</v>
      </c>
    </row>
    <row r="465" spans="1:19" ht="15.75" thickBot="1">
      <c r="A465" s="127" t="s">
        <v>886</v>
      </c>
      <c r="B465" s="124">
        <v>2</v>
      </c>
      <c r="C465" s="114">
        <f t="shared" si="28"/>
        <v>7002.3374055180002</v>
      </c>
      <c r="D465" s="114">
        <f t="shared" si="29"/>
        <v>20556.062670575182</v>
      </c>
      <c r="E465" s="114">
        <v>7002.3374055180002</v>
      </c>
      <c r="F465" s="114">
        <v>258.33333333333331</v>
      </c>
      <c r="G465" s="114">
        <v>950</v>
      </c>
      <c r="H465" s="114">
        <v>800.26713205919987</v>
      </c>
      <c r="I465" s="114">
        <v>200.06678301479997</v>
      </c>
      <c r="J465" s="114">
        <v>166.72231917899998</v>
      </c>
      <c r="K465" s="114">
        <v>13553.725265057183</v>
      </c>
      <c r="L465" s="114"/>
      <c r="M465" s="114">
        <v>2222.96425572</v>
      </c>
      <c r="N465" s="114">
        <v>22229.642557200001</v>
      </c>
      <c r="O465" s="114">
        <v>2654.8437171943674</v>
      </c>
      <c r="P465" s="114">
        <v>513.38</v>
      </c>
      <c r="Q465" s="114">
        <f t="shared" si="30"/>
        <v>23444.832238161518</v>
      </c>
      <c r="R465" s="114">
        <f t="shared" si="31"/>
        <v>46889.664476323036</v>
      </c>
      <c r="S465" s="114" t="s">
        <v>794</v>
      </c>
    </row>
    <row r="466" spans="1:19" ht="15.75" thickBot="1">
      <c r="A466" s="127" t="s">
        <v>696</v>
      </c>
      <c r="B466" s="124">
        <v>1</v>
      </c>
      <c r="C466" s="114">
        <f t="shared" si="28"/>
        <v>7730.1315000000004</v>
      </c>
      <c r="D466" s="114">
        <f t="shared" si="29"/>
        <v>22986.619922736842</v>
      </c>
      <c r="E466" s="114">
        <v>7730.1315000000004</v>
      </c>
      <c r="F466" s="114">
        <v>258.33333333333331</v>
      </c>
      <c r="G466" s="114">
        <v>950</v>
      </c>
      <c r="H466" s="114">
        <v>883.44359999999995</v>
      </c>
      <c r="I466" s="114">
        <v>220.86089999999999</v>
      </c>
      <c r="J466" s="114">
        <v>184.05074999999999</v>
      </c>
      <c r="K466" s="114">
        <v>15256.488422736842</v>
      </c>
      <c r="L466" s="114"/>
      <c r="M466" s="114">
        <v>1227.0049999999999</v>
      </c>
      <c r="N466" s="114">
        <v>12270.05</v>
      </c>
      <c r="O466" s="114">
        <v>1759.433422736844</v>
      </c>
      <c r="P466" s="114">
        <v>532.25</v>
      </c>
      <c r="Q466" s="114">
        <f t="shared" si="30"/>
        <v>26015.558506070178</v>
      </c>
      <c r="R466" s="114">
        <f t="shared" si="31"/>
        <v>26015.558506070178</v>
      </c>
      <c r="S466" s="114" t="s">
        <v>794</v>
      </c>
    </row>
    <row r="467" spans="1:19" ht="15.75" thickBot="1">
      <c r="A467" s="127" t="s">
        <v>696</v>
      </c>
      <c r="B467" s="124">
        <v>1</v>
      </c>
      <c r="C467" s="114">
        <f t="shared" si="28"/>
        <v>7730.1249480000015</v>
      </c>
      <c r="D467" s="114">
        <f t="shared" si="29"/>
        <v>22986.598463464426</v>
      </c>
      <c r="E467" s="114">
        <v>7730.1249480000015</v>
      </c>
      <c r="F467" s="114">
        <v>258.33333333333331</v>
      </c>
      <c r="G467" s="114">
        <v>950</v>
      </c>
      <c r="H467" s="114">
        <v>883.44285120000006</v>
      </c>
      <c r="I467" s="114">
        <v>220.86071280000002</v>
      </c>
      <c r="J467" s="114">
        <v>184.05059400000005</v>
      </c>
      <c r="K467" s="114">
        <v>15256.473515464424</v>
      </c>
      <c r="L467" s="114"/>
      <c r="M467" s="114">
        <v>1227.00396</v>
      </c>
      <c r="N467" s="114">
        <v>12270.039600000002</v>
      </c>
      <c r="O467" s="114">
        <v>1759.4299554644217</v>
      </c>
      <c r="P467" s="114">
        <v>532.26</v>
      </c>
      <c r="Q467" s="114">
        <f t="shared" si="30"/>
        <v>26015.545954797755</v>
      </c>
      <c r="R467" s="114">
        <f t="shared" si="31"/>
        <v>26015.545954797755</v>
      </c>
      <c r="S467" s="114" t="s">
        <v>794</v>
      </c>
    </row>
    <row r="468" spans="1:19" ht="15.75" thickBot="1">
      <c r="A468" s="127" t="s">
        <v>887</v>
      </c>
      <c r="B468" s="124">
        <v>1</v>
      </c>
      <c r="C468" s="114">
        <f t="shared" si="28"/>
        <v>7730.1315000000004</v>
      </c>
      <c r="D468" s="114">
        <f t="shared" si="29"/>
        <v>22986.619922736842</v>
      </c>
      <c r="E468" s="114">
        <v>7730.1315000000004</v>
      </c>
      <c r="F468" s="114">
        <v>258.33333333333331</v>
      </c>
      <c r="G468" s="114">
        <v>950</v>
      </c>
      <c r="H468" s="114">
        <v>883.44359999999995</v>
      </c>
      <c r="I468" s="114">
        <v>220.86089999999999</v>
      </c>
      <c r="J468" s="114">
        <v>184.05074999999999</v>
      </c>
      <c r="K468" s="114">
        <v>15256.488422736842</v>
      </c>
      <c r="L468" s="114"/>
      <c r="M468" s="114">
        <v>1227.0049999999999</v>
      </c>
      <c r="N468" s="114">
        <v>12270.05</v>
      </c>
      <c r="O468" s="114">
        <v>1759.433422736844</v>
      </c>
      <c r="P468" s="114">
        <v>532.26</v>
      </c>
      <c r="Q468" s="114">
        <f t="shared" si="30"/>
        <v>26015.568506070176</v>
      </c>
      <c r="R468" s="114">
        <f t="shared" si="31"/>
        <v>26015.568506070176</v>
      </c>
      <c r="S468" s="114" t="s">
        <v>794</v>
      </c>
    </row>
    <row r="469" spans="1:19" ht="23.25" thickBot="1">
      <c r="A469" s="127" t="s">
        <v>888</v>
      </c>
      <c r="B469" s="124">
        <v>11</v>
      </c>
      <c r="C469" s="114">
        <f t="shared" si="28"/>
        <v>5934.2117147040035</v>
      </c>
      <c r="D469" s="114">
        <f t="shared" si="29"/>
        <v>17160.227507183667</v>
      </c>
      <c r="E469" s="114">
        <v>5934.2117147040035</v>
      </c>
      <c r="F469" s="114">
        <v>258.33333333333331</v>
      </c>
      <c r="G469" s="114">
        <v>950</v>
      </c>
      <c r="H469" s="114">
        <v>678.1956245376</v>
      </c>
      <c r="I469" s="114">
        <v>169.5489061344</v>
      </c>
      <c r="J469" s="114">
        <v>141.29075511200003</v>
      </c>
      <c r="K469" s="114">
        <v>11226.015792479662</v>
      </c>
      <c r="L469" s="114"/>
      <c r="M469" s="114">
        <v>10361.322041546668</v>
      </c>
      <c r="N469" s="114">
        <v>103613.2204154667</v>
      </c>
      <c r="O469" s="114">
        <v>9511.6312602629205</v>
      </c>
      <c r="P469" s="114">
        <v>485.65999999999991</v>
      </c>
      <c r="Q469" s="114">
        <f t="shared" si="30"/>
        <v>19843.256126300999</v>
      </c>
      <c r="R469" s="114">
        <f t="shared" si="31"/>
        <v>218275.81738931098</v>
      </c>
      <c r="S469" s="114" t="s">
        <v>794</v>
      </c>
    </row>
    <row r="470" spans="1:19" ht="23.25" thickBot="1">
      <c r="A470" s="127" t="s">
        <v>888</v>
      </c>
      <c r="B470" s="124">
        <v>11</v>
      </c>
      <c r="C470" s="114">
        <f t="shared" si="28"/>
        <v>5934.1748634763662</v>
      </c>
      <c r="D470" s="114">
        <f t="shared" si="29"/>
        <v>17160.119630186753</v>
      </c>
      <c r="E470" s="114">
        <v>5934.1748634763662</v>
      </c>
      <c r="F470" s="114">
        <v>258.33333333333331</v>
      </c>
      <c r="G470" s="114">
        <v>950</v>
      </c>
      <c r="H470" s="114">
        <v>678.19141296872738</v>
      </c>
      <c r="I470" s="114">
        <v>169.54785324218184</v>
      </c>
      <c r="J470" s="114">
        <v>141.2898777018182</v>
      </c>
      <c r="K470" s="114">
        <v>11225.944766710385</v>
      </c>
      <c r="L470" s="114"/>
      <c r="M470" s="114">
        <v>10361.257698133335</v>
      </c>
      <c r="N470" s="114">
        <v>103612.57698133336</v>
      </c>
      <c r="O470" s="114">
        <v>9511.5577543475283</v>
      </c>
      <c r="P470" s="114">
        <v>485.6572727272727</v>
      </c>
      <c r="Q470" s="114">
        <f t="shared" si="30"/>
        <v>19843.139380160086</v>
      </c>
      <c r="R470" s="114">
        <f t="shared" si="31"/>
        <v>218274.53318176095</v>
      </c>
      <c r="S470" s="114" t="s">
        <v>794</v>
      </c>
    </row>
    <row r="471" spans="1:19" ht="23.25" thickBot="1">
      <c r="A471" s="127" t="s">
        <v>889</v>
      </c>
      <c r="B471" s="124">
        <v>1</v>
      </c>
      <c r="C471" s="114">
        <f t="shared" si="28"/>
        <v>6077.519635824</v>
      </c>
      <c r="D471" s="114">
        <f t="shared" si="29"/>
        <v>17579.742111066753</v>
      </c>
      <c r="E471" s="114">
        <v>6077.519635824</v>
      </c>
      <c r="F471" s="114">
        <v>258.33333333333331</v>
      </c>
      <c r="G471" s="114">
        <v>950</v>
      </c>
      <c r="H471" s="114">
        <v>694.57367266560004</v>
      </c>
      <c r="I471" s="114">
        <v>173.64341816640001</v>
      </c>
      <c r="J471" s="114">
        <v>144.702848472</v>
      </c>
      <c r="K471" s="114">
        <v>11502.222475242752</v>
      </c>
      <c r="L471" s="114"/>
      <c r="M471" s="114">
        <v>964.68565648000003</v>
      </c>
      <c r="N471" s="114">
        <v>9646.8565648000003</v>
      </c>
      <c r="O471" s="114">
        <v>890.68025396275175</v>
      </c>
      <c r="P471" s="114">
        <v>489.38</v>
      </c>
      <c r="Q471" s="114">
        <f t="shared" si="30"/>
        <v>20290.375383704086</v>
      </c>
      <c r="R471" s="114">
        <f t="shared" si="31"/>
        <v>20290.375383704086</v>
      </c>
      <c r="S471" s="114" t="s">
        <v>794</v>
      </c>
    </row>
    <row r="472" spans="1:19" ht="23.25" thickBot="1">
      <c r="A472" s="127" t="s">
        <v>889</v>
      </c>
      <c r="B472" s="124">
        <v>1</v>
      </c>
      <c r="C472" s="114">
        <f t="shared" si="28"/>
        <v>6077.519635824</v>
      </c>
      <c r="D472" s="114">
        <f t="shared" si="29"/>
        <v>17579.742111066753</v>
      </c>
      <c r="E472" s="114">
        <v>6077.519635824</v>
      </c>
      <c r="F472" s="114">
        <v>258.33333333333331</v>
      </c>
      <c r="G472" s="114">
        <v>950</v>
      </c>
      <c r="H472" s="114">
        <v>694.57367266560004</v>
      </c>
      <c r="I472" s="114">
        <v>173.64341816640001</v>
      </c>
      <c r="J472" s="114">
        <v>144.702848472</v>
      </c>
      <c r="K472" s="114">
        <v>11502.222475242752</v>
      </c>
      <c r="L472" s="114"/>
      <c r="M472" s="114">
        <v>964.68565648000003</v>
      </c>
      <c r="N472" s="114">
        <v>9646.8565648000003</v>
      </c>
      <c r="O472" s="114">
        <v>890.68025396275175</v>
      </c>
      <c r="P472" s="114">
        <v>489.38</v>
      </c>
      <c r="Q472" s="114">
        <f t="shared" si="30"/>
        <v>20290.375383704086</v>
      </c>
      <c r="R472" s="114">
        <f t="shared" si="31"/>
        <v>20290.375383704086</v>
      </c>
      <c r="S472" s="114" t="s">
        <v>794</v>
      </c>
    </row>
    <row r="473" spans="1:19" ht="23.25" thickBot="1">
      <c r="A473" s="127" t="s">
        <v>889</v>
      </c>
      <c r="B473" s="124">
        <v>1</v>
      </c>
      <c r="C473" s="114">
        <f t="shared" si="28"/>
        <v>6077.519635824</v>
      </c>
      <c r="D473" s="114">
        <f t="shared" si="29"/>
        <v>17579.742111066753</v>
      </c>
      <c r="E473" s="114">
        <v>6077.519635824</v>
      </c>
      <c r="F473" s="114">
        <v>258.33333333333331</v>
      </c>
      <c r="G473" s="114">
        <v>950</v>
      </c>
      <c r="H473" s="114">
        <v>694.57367266560004</v>
      </c>
      <c r="I473" s="114">
        <v>173.64341816640001</v>
      </c>
      <c r="J473" s="114">
        <v>144.702848472</v>
      </c>
      <c r="K473" s="114">
        <v>11502.222475242752</v>
      </c>
      <c r="L473" s="114"/>
      <c r="M473" s="114">
        <v>964.68565648000003</v>
      </c>
      <c r="N473" s="114">
        <v>9646.8565648000003</v>
      </c>
      <c r="O473" s="114">
        <v>890.68025396275175</v>
      </c>
      <c r="P473" s="114">
        <v>284.16000000000003</v>
      </c>
      <c r="Q473" s="114">
        <f t="shared" si="30"/>
        <v>20085.155383704085</v>
      </c>
      <c r="R473" s="114">
        <f t="shared" si="31"/>
        <v>20085.155383704085</v>
      </c>
      <c r="S473" s="114" t="s">
        <v>794</v>
      </c>
    </row>
    <row r="474" spans="1:19" ht="23.25" thickBot="1">
      <c r="A474" s="127" t="s">
        <v>889</v>
      </c>
      <c r="B474" s="124">
        <v>2</v>
      </c>
      <c r="C474" s="114">
        <f t="shared" si="28"/>
        <v>6077.519635824</v>
      </c>
      <c r="D474" s="114">
        <f t="shared" si="29"/>
        <v>17579.742111066753</v>
      </c>
      <c r="E474" s="114">
        <v>6077.519635824</v>
      </c>
      <c r="F474" s="114">
        <v>258.33333333333331</v>
      </c>
      <c r="G474" s="114">
        <v>950</v>
      </c>
      <c r="H474" s="114">
        <v>694.57367266560004</v>
      </c>
      <c r="I474" s="114">
        <v>173.64341816640001</v>
      </c>
      <c r="J474" s="114">
        <v>144.702848472</v>
      </c>
      <c r="K474" s="114">
        <v>11502.222475242752</v>
      </c>
      <c r="L474" s="114"/>
      <c r="M474" s="114">
        <v>1929.3713129600001</v>
      </c>
      <c r="N474" s="114">
        <v>19293.713129600001</v>
      </c>
      <c r="O474" s="114">
        <v>1781.3605079255035</v>
      </c>
      <c r="P474" s="114">
        <v>489.38</v>
      </c>
      <c r="Q474" s="114">
        <f t="shared" si="30"/>
        <v>20290.375383704086</v>
      </c>
      <c r="R474" s="114">
        <f t="shared" si="31"/>
        <v>40580.750767408172</v>
      </c>
      <c r="S474" s="114" t="s">
        <v>794</v>
      </c>
    </row>
    <row r="475" spans="1:19" ht="23.25" thickBot="1">
      <c r="A475" s="127" t="s">
        <v>889</v>
      </c>
      <c r="B475" s="124">
        <v>1</v>
      </c>
      <c r="C475" s="114">
        <f t="shared" si="28"/>
        <v>6077.519635824</v>
      </c>
      <c r="D475" s="114">
        <f t="shared" si="29"/>
        <v>17579.742111066753</v>
      </c>
      <c r="E475" s="114">
        <v>6077.519635824</v>
      </c>
      <c r="F475" s="114">
        <v>258.33333333333331</v>
      </c>
      <c r="G475" s="114">
        <v>950</v>
      </c>
      <c r="H475" s="114">
        <v>694.57367266560004</v>
      </c>
      <c r="I475" s="114">
        <v>173.64341816640001</v>
      </c>
      <c r="J475" s="114">
        <v>144.702848472</v>
      </c>
      <c r="K475" s="114">
        <v>11502.222475242752</v>
      </c>
      <c r="L475" s="114"/>
      <c r="M475" s="114">
        <v>964.68565648000003</v>
      </c>
      <c r="N475" s="114">
        <v>9646.8565648000003</v>
      </c>
      <c r="O475" s="114">
        <v>890.68025396275175</v>
      </c>
      <c r="P475" s="114">
        <v>489.38</v>
      </c>
      <c r="Q475" s="114">
        <f t="shared" si="30"/>
        <v>20290.375383704086</v>
      </c>
      <c r="R475" s="114">
        <f t="shared" si="31"/>
        <v>20290.375383704086</v>
      </c>
      <c r="S475" s="114" t="s">
        <v>794</v>
      </c>
    </row>
    <row r="476" spans="1:19" ht="23.25" thickBot="1">
      <c r="A476" s="127" t="s">
        <v>889</v>
      </c>
      <c r="B476" s="124">
        <v>1</v>
      </c>
      <c r="C476" s="114">
        <f t="shared" si="28"/>
        <v>7730.0895</v>
      </c>
      <c r="D476" s="114">
        <f t="shared" si="29"/>
        <v>22986.482363298244</v>
      </c>
      <c r="E476" s="114">
        <v>7730.0895</v>
      </c>
      <c r="F476" s="114">
        <v>258.33333333333331</v>
      </c>
      <c r="G476" s="114">
        <v>950</v>
      </c>
      <c r="H476" s="114">
        <v>883.43880000000001</v>
      </c>
      <c r="I476" s="114">
        <v>220.8597</v>
      </c>
      <c r="J476" s="114">
        <v>184.04975000000002</v>
      </c>
      <c r="K476" s="114">
        <v>15256.392863298246</v>
      </c>
      <c r="L476" s="114"/>
      <c r="M476" s="114">
        <v>1226.9983333333332</v>
      </c>
      <c r="N476" s="114">
        <v>12269.983333333334</v>
      </c>
      <c r="O476" s="114">
        <v>1759.4111966315791</v>
      </c>
      <c r="P476" s="114">
        <v>489.38</v>
      </c>
      <c r="Q476" s="114">
        <f t="shared" si="30"/>
        <v>25972.543946631584</v>
      </c>
      <c r="R476" s="114">
        <f t="shared" si="31"/>
        <v>25972.543946631584</v>
      </c>
      <c r="S476" s="114" t="s">
        <v>794</v>
      </c>
    </row>
    <row r="477" spans="1:19" ht="23.25" thickBot="1">
      <c r="A477" s="127" t="s">
        <v>889</v>
      </c>
      <c r="B477" s="124">
        <v>1</v>
      </c>
      <c r="C477" s="114">
        <f t="shared" si="28"/>
        <v>6077.519635824</v>
      </c>
      <c r="D477" s="114">
        <f t="shared" si="29"/>
        <v>17579.742111066753</v>
      </c>
      <c r="E477" s="114">
        <v>6077.519635824</v>
      </c>
      <c r="F477" s="114">
        <v>258.33333333333331</v>
      </c>
      <c r="G477" s="114">
        <v>950</v>
      </c>
      <c r="H477" s="114">
        <v>694.57367266560004</v>
      </c>
      <c r="I477" s="114">
        <v>173.64341816640001</v>
      </c>
      <c r="J477" s="114">
        <v>144.702848472</v>
      </c>
      <c r="K477" s="114">
        <v>11502.222475242752</v>
      </c>
      <c r="L477" s="114"/>
      <c r="M477" s="114">
        <v>964.68565648000003</v>
      </c>
      <c r="N477" s="114">
        <v>9646.8565648000003</v>
      </c>
      <c r="O477" s="114">
        <v>890.68025396275175</v>
      </c>
      <c r="P477" s="114">
        <v>489.38</v>
      </c>
      <c r="Q477" s="114">
        <f t="shared" si="30"/>
        <v>20290.375383704086</v>
      </c>
      <c r="R477" s="114">
        <f t="shared" si="31"/>
        <v>20290.375383704086</v>
      </c>
      <c r="S477" s="114" t="s">
        <v>794</v>
      </c>
    </row>
    <row r="478" spans="1:19" ht="23.25" thickBot="1">
      <c r="A478" s="127" t="s">
        <v>889</v>
      </c>
      <c r="B478" s="124">
        <v>1</v>
      </c>
      <c r="C478" s="114">
        <f t="shared" si="28"/>
        <v>6077.519635824</v>
      </c>
      <c r="D478" s="114">
        <f t="shared" si="29"/>
        <v>17579.742111066753</v>
      </c>
      <c r="E478" s="114">
        <v>6077.519635824</v>
      </c>
      <c r="F478" s="114">
        <v>258.33333333333331</v>
      </c>
      <c r="G478" s="114">
        <v>950</v>
      </c>
      <c r="H478" s="114">
        <v>694.57367266560004</v>
      </c>
      <c r="I478" s="114">
        <v>173.64341816640001</v>
      </c>
      <c r="J478" s="114">
        <v>144.702848472</v>
      </c>
      <c r="K478" s="114">
        <v>11502.222475242752</v>
      </c>
      <c r="L478" s="114"/>
      <c r="M478" s="114">
        <v>964.68565648000003</v>
      </c>
      <c r="N478" s="114">
        <v>9646.8565648000003</v>
      </c>
      <c r="O478" s="114">
        <v>890.68025396275175</v>
      </c>
      <c r="P478" s="114">
        <v>489.38</v>
      </c>
      <c r="Q478" s="114">
        <f t="shared" si="30"/>
        <v>20290.375383704086</v>
      </c>
      <c r="R478" s="114">
        <f t="shared" si="31"/>
        <v>20290.375383704086</v>
      </c>
      <c r="S478" s="114" t="s">
        <v>794</v>
      </c>
    </row>
    <row r="479" spans="1:19" ht="23.25" thickBot="1">
      <c r="A479" s="127" t="s">
        <v>889</v>
      </c>
      <c r="B479" s="124">
        <v>1</v>
      </c>
      <c r="C479" s="114">
        <f t="shared" si="28"/>
        <v>6077.519635824</v>
      </c>
      <c r="D479" s="114">
        <f t="shared" si="29"/>
        <v>17579.742111066753</v>
      </c>
      <c r="E479" s="114">
        <v>6077.519635824</v>
      </c>
      <c r="F479" s="114">
        <v>258.33333333333331</v>
      </c>
      <c r="G479" s="114">
        <v>950</v>
      </c>
      <c r="H479" s="114">
        <v>694.57367266560004</v>
      </c>
      <c r="I479" s="114">
        <v>173.64341816640001</v>
      </c>
      <c r="J479" s="114">
        <v>144.702848472</v>
      </c>
      <c r="K479" s="114">
        <v>11502.222475242752</v>
      </c>
      <c r="L479" s="114"/>
      <c r="M479" s="114">
        <v>964.68565648000003</v>
      </c>
      <c r="N479" s="114">
        <v>9646.8565648000003</v>
      </c>
      <c r="O479" s="114">
        <v>890.68025396275175</v>
      </c>
      <c r="P479" s="114">
        <v>489.38</v>
      </c>
      <c r="Q479" s="114">
        <f t="shared" si="30"/>
        <v>20290.375383704086</v>
      </c>
      <c r="R479" s="114">
        <f t="shared" si="31"/>
        <v>20290.375383704086</v>
      </c>
      <c r="S479" s="114" t="s">
        <v>794</v>
      </c>
    </row>
    <row r="480" spans="1:19" ht="23.25" thickBot="1">
      <c r="A480" s="127" t="s">
        <v>889</v>
      </c>
      <c r="B480" s="124">
        <v>1</v>
      </c>
      <c r="C480" s="114">
        <f t="shared" si="28"/>
        <v>6077.519635824</v>
      </c>
      <c r="D480" s="114">
        <f t="shared" si="29"/>
        <v>17579.742111066753</v>
      </c>
      <c r="E480" s="114">
        <v>6077.519635824</v>
      </c>
      <c r="F480" s="114">
        <v>258.33333333333331</v>
      </c>
      <c r="G480" s="114">
        <v>950</v>
      </c>
      <c r="H480" s="114">
        <v>694.57367266560004</v>
      </c>
      <c r="I480" s="114">
        <v>173.64341816640001</v>
      </c>
      <c r="J480" s="114">
        <v>144.702848472</v>
      </c>
      <c r="K480" s="114">
        <v>11502.222475242752</v>
      </c>
      <c r="L480" s="114"/>
      <c r="M480" s="114">
        <v>964.68565648000003</v>
      </c>
      <c r="N480" s="114">
        <v>9646.8565648000003</v>
      </c>
      <c r="O480" s="114">
        <v>890.68025396275175</v>
      </c>
      <c r="P480" s="114">
        <v>489.38</v>
      </c>
      <c r="Q480" s="114">
        <f t="shared" si="30"/>
        <v>20290.375383704086</v>
      </c>
      <c r="R480" s="114">
        <f t="shared" si="31"/>
        <v>20290.375383704086</v>
      </c>
      <c r="S480" s="114" t="s">
        <v>794</v>
      </c>
    </row>
    <row r="481" spans="1:19" ht="23.25" thickBot="1">
      <c r="A481" s="127" t="s">
        <v>889</v>
      </c>
      <c r="B481" s="124">
        <v>1</v>
      </c>
      <c r="C481" s="114">
        <f t="shared" si="28"/>
        <v>6077.519635824</v>
      </c>
      <c r="D481" s="114">
        <f t="shared" si="29"/>
        <v>17579.742111066753</v>
      </c>
      <c r="E481" s="114">
        <v>6077.519635824</v>
      </c>
      <c r="F481" s="114">
        <v>258.33333333333331</v>
      </c>
      <c r="G481" s="114">
        <v>950</v>
      </c>
      <c r="H481" s="114">
        <v>694.57367266560004</v>
      </c>
      <c r="I481" s="114">
        <v>173.64341816640001</v>
      </c>
      <c r="J481" s="114">
        <v>144.702848472</v>
      </c>
      <c r="K481" s="114">
        <v>11502.222475242752</v>
      </c>
      <c r="L481" s="114"/>
      <c r="M481" s="114">
        <v>964.68565648000003</v>
      </c>
      <c r="N481" s="114">
        <v>9646.8565648000003</v>
      </c>
      <c r="O481" s="114">
        <v>890.68025396275175</v>
      </c>
      <c r="P481" s="114">
        <v>489.38</v>
      </c>
      <c r="Q481" s="114">
        <f t="shared" si="30"/>
        <v>20290.375383704086</v>
      </c>
      <c r="R481" s="114">
        <f t="shared" si="31"/>
        <v>20290.375383704086</v>
      </c>
      <c r="S481" s="114" t="s">
        <v>794</v>
      </c>
    </row>
    <row r="482" spans="1:19" ht="23.25" thickBot="1">
      <c r="A482" s="127" t="s">
        <v>889</v>
      </c>
      <c r="B482" s="124">
        <v>1</v>
      </c>
      <c r="C482" s="114">
        <f t="shared" si="28"/>
        <v>5934.2117147040017</v>
      </c>
      <c r="D482" s="114">
        <f t="shared" si="29"/>
        <v>17160.227507183663</v>
      </c>
      <c r="E482" s="114">
        <v>5934.2117147040017</v>
      </c>
      <c r="F482" s="114">
        <v>258.33333333333331</v>
      </c>
      <c r="G482" s="114">
        <v>950</v>
      </c>
      <c r="H482" s="114">
        <v>678.19562453760011</v>
      </c>
      <c r="I482" s="114">
        <v>169.54890613440003</v>
      </c>
      <c r="J482" s="114">
        <v>141.29075511200003</v>
      </c>
      <c r="K482" s="114">
        <v>11226.015792479662</v>
      </c>
      <c r="L482" s="114"/>
      <c r="M482" s="114">
        <v>941.93836741333359</v>
      </c>
      <c r="N482" s="114">
        <v>9419.3836741333362</v>
      </c>
      <c r="O482" s="114">
        <v>864.69375093299277</v>
      </c>
      <c r="P482" s="114">
        <v>485.66</v>
      </c>
      <c r="Q482" s="114">
        <f t="shared" si="30"/>
        <v>19843.256126300996</v>
      </c>
      <c r="R482" s="114">
        <f t="shared" si="31"/>
        <v>19843.256126300996</v>
      </c>
      <c r="S482" s="114" t="s">
        <v>794</v>
      </c>
    </row>
    <row r="483" spans="1:19" ht="34.5" thickBot="1">
      <c r="A483" s="127" t="s">
        <v>890</v>
      </c>
      <c r="B483" s="124">
        <v>1</v>
      </c>
      <c r="C483" s="114">
        <f t="shared" si="28"/>
        <v>6708.9543885000003</v>
      </c>
      <c r="D483" s="114">
        <f t="shared" si="29"/>
        <v>19477.296284872631</v>
      </c>
      <c r="E483" s="114">
        <v>6708.9543885000003</v>
      </c>
      <c r="F483" s="114">
        <v>258.33333333333331</v>
      </c>
      <c r="G483" s="114">
        <v>950</v>
      </c>
      <c r="H483" s="114">
        <v>766.73764440000002</v>
      </c>
      <c r="I483" s="114">
        <v>191.68441110000001</v>
      </c>
      <c r="J483" s="114">
        <v>159.73700925</v>
      </c>
      <c r="K483" s="114">
        <v>12768.341896372633</v>
      </c>
      <c r="L483" s="114"/>
      <c r="M483" s="114">
        <v>1064.913395</v>
      </c>
      <c r="N483" s="114">
        <v>10649.133950000001</v>
      </c>
      <c r="O483" s="114">
        <v>1054.2945513726322</v>
      </c>
      <c r="P483" s="114">
        <v>505.76</v>
      </c>
      <c r="Q483" s="114">
        <f t="shared" si="30"/>
        <v>22309.548682955963</v>
      </c>
      <c r="R483" s="114">
        <f t="shared" si="31"/>
        <v>22309.548682955963</v>
      </c>
      <c r="S483" s="114" t="s">
        <v>790</v>
      </c>
    </row>
    <row r="484" spans="1:19" ht="34.5" thickBot="1">
      <c r="A484" s="127" t="s">
        <v>890</v>
      </c>
      <c r="B484" s="124">
        <v>1</v>
      </c>
      <c r="C484" s="114">
        <f t="shared" si="28"/>
        <v>6703.2383581800004</v>
      </c>
      <c r="D484" s="114">
        <f t="shared" si="29"/>
        <v>19456.561754972332</v>
      </c>
      <c r="E484" s="114">
        <v>6703.2383581800004</v>
      </c>
      <c r="F484" s="114">
        <v>258.33333333333331</v>
      </c>
      <c r="G484" s="114">
        <v>950</v>
      </c>
      <c r="H484" s="114">
        <v>766.08438379200004</v>
      </c>
      <c r="I484" s="114">
        <v>191.52109594800001</v>
      </c>
      <c r="J484" s="114">
        <v>159.60091329000002</v>
      </c>
      <c r="K484" s="114">
        <v>12753.323396792333</v>
      </c>
      <c r="L484" s="114"/>
      <c r="M484" s="114">
        <v>1064.0060885999999</v>
      </c>
      <c r="N484" s="114">
        <v>10640.060885999999</v>
      </c>
      <c r="O484" s="114">
        <v>1049.2564221923358</v>
      </c>
      <c r="P484" s="114">
        <v>783.84</v>
      </c>
      <c r="Q484" s="114">
        <f t="shared" si="30"/>
        <v>22565.941481335667</v>
      </c>
      <c r="R484" s="114">
        <f t="shared" si="31"/>
        <v>22565.941481335667</v>
      </c>
      <c r="S484" s="114" t="s">
        <v>790</v>
      </c>
    </row>
    <row r="485" spans="1:19" ht="34.5" thickBot="1">
      <c r="A485" s="127" t="s">
        <v>890</v>
      </c>
      <c r="B485" s="124">
        <v>1</v>
      </c>
      <c r="C485" s="114">
        <f t="shared" si="28"/>
        <v>6708.9543885000003</v>
      </c>
      <c r="D485" s="114">
        <f t="shared" si="29"/>
        <v>19477.296284872631</v>
      </c>
      <c r="E485" s="114">
        <v>6708.9543885000003</v>
      </c>
      <c r="F485" s="114">
        <v>258.33333333333331</v>
      </c>
      <c r="G485" s="114">
        <v>950</v>
      </c>
      <c r="H485" s="114">
        <v>766.73764440000002</v>
      </c>
      <c r="I485" s="114">
        <v>191.68441110000001</v>
      </c>
      <c r="J485" s="114">
        <v>159.73700925</v>
      </c>
      <c r="K485" s="114">
        <v>12768.341896372633</v>
      </c>
      <c r="L485" s="114"/>
      <c r="M485" s="114">
        <v>1064.913395</v>
      </c>
      <c r="N485" s="114">
        <v>10649.133950000001</v>
      </c>
      <c r="O485" s="114">
        <v>1054.2945513726322</v>
      </c>
      <c r="P485" s="114">
        <v>505.76</v>
      </c>
      <c r="Q485" s="114">
        <f t="shared" si="30"/>
        <v>22309.548682955963</v>
      </c>
      <c r="R485" s="114">
        <f t="shared" si="31"/>
        <v>22309.548682955963</v>
      </c>
      <c r="S485" s="114" t="s">
        <v>790</v>
      </c>
    </row>
    <row r="486" spans="1:19" ht="34.5" thickBot="1">
      <c r="A486" s="127" t="s">
        <v>890</v>
      </c>
      <c r="B486" s="124">
        <v>1</v>
      </c>
      <c r="C486" s="114">
        <f t="shared" si="28"/>
        <v>8107.5225</v>
      </c>
      <c r="D486" s="114">
        <f t="shared" si="29"/>
        <v>24222.660258245614</v>
      </c>
      <c r="E486" s="114">
        <v>8107.5225</v>
      </c>
      <c r="F486" s="114">
        <v>258.33333333333331</v>
      </c>
      <c r="G486" s="114">
        <v>950</v>
      </c>
      <c r="H486" s="114">
        <v>926.57399999999996</v>
      </c>
      <c r="I486" s="114">
        <v>231.64349999999999</v>
      </c>
      <c r="J486" s="114">
        <v>193.03625</v>
      </c>
      <c r="K486" s="114">
        <v>16115.137758245613</v>
      </c>
      <c r="L486" s="114"/>
      <c r="M486" s="114">
        <v>1286.9083333333333</v>
      </c>
      <c r="N486" s="114">
        <v>12869.083333333332</v>
      </c>
      <c r="O486" s="114">
        <v>1959.146091578948</v>
      </c>
      <c r="P486" s="114">
        <v>542.04</v>
      </c>
      <c r="Q486" s="114">
        <f t="shared" si="30"/>
        <v>27324.287341578947</v>
      </c>
      <c r="R486" s="114">
        <f t="shared" si="31"/>
        <v>27324.287341578947</v>
      </c>
      <c r="S486" s="114" t="s">
        <v>790</v>
      </c>
    </row>
    <row r="487" spans="1:19" ht="34.5" thickBot="1">
      <c r="A487" s="127" t="s">
        <v>890</v>
      </c>
      <c r="B487" s="124">
        <v>2</v>
      </c>
      <c r="C487" s="114">
        <f t="shared" si="28"/>
        <v>7408.5126488100013</v>
      </c>
      <c r="D487" s="114">
        <f t="shared" si="29"/>
        <v>21850.97202389795</v>
      </c>
      <c r="E487" s="114">
        <v>7408.5126488100013</v>
      </c>
      <c r="F487" s="114">
        <v>258.33333333333331</v>
      </c>
      <c r="G487" s="114">
        <v>950</v>
      </c>
      <c r="H487" s="114">
        <v>846.68715986400002</v>
      </c>
      <c r="I487" s="114">
        <v>211.67178996600001</v>
      </c>
      <c r="J487" s="114">
        <v>176.39315830500001</v>
      </c>
      <c r="K487" s="114">
        <v>14442.459375087947</v>
      </c>
      <c r="L487" s="114"/>
      <c r="M487" s="114">
        <v>2351.9087774</v>
      </c>
      <c r="N487" s="114">
        <v>23519.087774</v>
      </c>
      <c r="O487" s="114">
        <v>3013.9221987758938</v>
      </c>
      <c r="P487" s="114">
        <v>523.91999999999996</v>
      </c>
      <c r="Q487" s="114">
        <f t="shared" si="30"/>
        <v>24817.977465366279</v>
      </c>
      <c r="R487" s="114">
        <f t="shared" si="31"/>
        <v>49635.954930732558</v>
      </c>
      <c r="S487" s="114" t="s">
        <v>790</v>
      </c>
    </row>
    <row r="488" spans="1:19" ht="34.5" thickBot="1">
      <c r="A488" s="127" t="s">
        <v>890</v>
      </c>
      <c r="B488" s="124">
        <v>1</v>
      </c>
      <c r="C488" s="114">
        <f t="shared" si="28"/>
        <v>8107.5276500400005</v>
      </c>
      <c r="D488" s="114">
        <f t="shared" si="29"/>
        <v>24222.677125783975</v>
      </c>
      <c r="E488" s="114">
        <v>8107.5276500400005</v>
      </c>
      <c r="F488" s="114">
        <v>258.33333333333331</v>
      </c>
      <c r="G488" s="114">
        <v>950</v>
      </c>
      <c r="H488" s="114">
        <v>926.57458857599988</v>
      </c>
      <c r="I488" s="114">
        <v>231.64364714399997</v>
      </c>
      <c r="J488" s="114">
        <v>193.03637261999998</v>
      </c>
      <c r="K488" s="114">
        <v>16115.149475743976</v>
      </c>
      <c r="L488" s="114"/>
      <c r="M488" s="114">
        <v>1286.9091507999999</v>
      </c>
      <c r="N488" s="114">
        <v>12869.091508</v>
      </c>
      <c r="O488" s="114">
        <v>1959.1488169439767</v>
      </c>
      <c r="P488" s="114">
        <v>542.05999999999995</v>
      </c>
      <c r="Q488" s="114">
        <f t="shared" si="30"/>
        <v>27324.32506745731</v>
      </c>
      <c r="R488" s="114">
        <f t="shared" si="31"/>
        <v>27324.32506745731</v>
      </c>
      <c r="S488" s="114" t="s">
        <v>790</v>
      </c>
    </row>
    <row r="489" spans="1:19" ht="34.5" thickBot="1">
      <c r="A489" s="127" t="s">
        <v>890</v>
      </c>
      <c r="B489" s="124">
        <v>1</v>
      </c>
      <c r="C489" s="114">
        <f t="shared" si="28"/>
        <v>7730.1249480000015</v>
      </c>
      <c r="D489" s="114">
        <f t="shared" si="29"/>
        <v>22986.598463464426</v>
      </c>
      <c r="E489" s="114">
        <v>7730.1249480000015</v>
      </c>
      <c r="F489" s="114">
        <v>258.33333333333331</v>
      </c>
      <c r="G489" s="114">
        <v>950</v>
      </c>
      <c r="H489" s="114">
        <v>883.44285120000006</v>
      </c>
      <c r="I489" s="114">
        <v>220.86071280000002</v>
      </c>
      <c r="J489" s="114">
        <v>184.05059400000005</v>
      </c>
      <c r="K489" s="114">
        <v>15256.473515464424</v>
      </c>
      <c r="L489" s="114"/>
      <c r="M489" s="114">
        <v>1227.00396</v>
      </c>
      <c r="N489" s="114">
        <v>12270.039600000002</v>
      </c>
      <c r="O489" s="114">
        <v>1759.4299554644217</v>
      </c>
      <c r="P489" s="114">
        <v>532.26</v>
      </c>
      <c r="Q489" s="114">
        <f t="shared" si="30"/>
        <v>26015.545954797755</v>
      </c>
      <c r="R489" s="114">
        <f t="shared" si="31"/>
        <v>26015.545954797755</v>
      </c>
      <c r="S489" s="114" t="s">
        <v>790</v>
      </c>
    </row>
    <row r="490" spans="1:19" ht="34.5" thickBot="1">
      <c r="A490" s="127" t="s">
        <v>890</v>
      </c>
      <c r="B490" s="124">
        <v>1</v>
      </c>
      <c r="C490" s="114">
        <f t="shared" si="28"/>
        <v>7730.1279291600003</v>
      </c>
      <c r="D490" s="114">
        <f t="shared" si="29"/>
        <v>22986.608227433375</v>
      </c>
      <c r="E490" s="114">
        <v>7730.1279291600003</v>
      </c>
      <c r="F490" s="114">
        <v>258.33333333333331</v>
      </c>
      <c r="G490" s="114">
        <v>950</v>
      </c>
      <c r="H490" s="114">
        <v>883.44319190400017</v>
      </c>
      <c r="I490" s="114">
        <v>220.86079797600004</v>
      </c>
      <c r="J490" s="114">
        <v>184.05066498000005</v>
      </c>
      <c r="K490" s="114">
        <v>15256.480298273373</v>
      </c>
      <c r="L490" s="114"/>
      <c r="M490" s="114">
        <v>1227.0044332</v>
      </c>
      <c r="N490" s="114">
        <v>12270.044332000001</v>
      </c>
      <c r="O490" s="114">
        <v>1759.4315330733714</v>
      </c>
      <c r="P490" s="114">
        <v>497.48</v>
      </c>
      <c r="Q490" s="114">
        <f t="shared" si="30"/>
        <v>25980.776215626705</v>
      </c>
      <c r="R490" s="114">
        <f t="shared" si="31"/>
        <v>25980.776215626705</v>
      </c>
      <c r="S490" s="114" t="s">
        <v>790</v>
      </c>
    </row>
    <row r="491" spans="1:19" ht="34.5" thickBot="1">
      <c r="A491" s="127" t="s">
        <v>890</v>
      </c>
      <c r="B491" s="124">
        <v>1</v>
      </c>
      <c r="C491" s="114">
        <f t="shared" si="28"/>
        <v>6708.9543885000003</v>
      </c>
      <c r="D491" s="114">
        <f t="shared" si="29"/>
        <v>19477.296284872631</v>
      </c>
      <c r="E491" s="114">
        <v>6708.9543885000003</v>
      </c>
      <c r="F491" s="114">
        <v>258.33333333333331</v>
      </c>
      <c r="G491" s="114">
        <v>950</v>
      </c>
      <c r="H491" s="114">
        <v>766.73764440000002</v>
      </c>
      <c r="I491" s="114">
        <v>191.68441110000001</v>
      </c>
      <c r="J491" s="114">
        <v>159.73700925</v>
      </c>
      <c r="K491" s="114">
        <v>12768.341896372633</v>
      </c>
      <c r="L491" s="114"/>
      <c r="M491" s="114">
        <v>1064.913395</v>
      </c>
      <c r="N491" s="114">
        <v>10649.133950000001</v>
      </c>
      <c r="O491" s="114">
        <v>1054.2945513726322</v>
      </c>
      <c r="P491" s="114">
        <v>497.48</v>
      </c>
      <c r="Q491" s="114">
        <f t="shared" si="30"/>
        <v>22301.268682955964</v>
      </c>
      <c r="R491" s="114">
        <f t="shared" si="31"/>
        <v>22301.268682955964</v>
      </c>
      <c r="S491" s="114" t="s">
        <v>790</v>
      </c>
    </row>
    <row r="492" spans="1:19" ht="34.5" thickBot="1">
      <c r="A492" s="127" t="s">
        <v>890</v>
      </c>
      <c r="B492" s="124">
        <v>1</v>
      </c>
      <c r="C492" s="114">
        <f t="shared" si="28"/>
        <v>6709.4976475800022</v>
      </c>
      <c r="D492" s="114">
        <f t="shared" si="29"/>
        <v>19479.266922011921</v>
      </c>
      <c r="E492" s="114">
        <v>6709.4976475800022</v>
      </c>
      <c r="F492" s="114">
        <v>258.33333333333331</v>
      </c>
      <c r="G492" s="114">
        <v>950</v>
      </c>
      <c r="H492" s="114">
        <v>766.79973115200016</v>
      </c>
      <c r="I492" s="114">
        <v>191.69993278800004</v>
      </c>
      <c r="J492" s="114">
        <v>159.74994399000005</v>
      </c>
      <c r="K492" s="114">
        <v>12769.769274431919</v>
      </c>
      <c r="L492" s="114"/>
      <c r="M492" s="114">
        <v>1064.9996266000003</v>
      </c>
      <c r="N492" s="114">
        <v>10649.996266000002</v>
      </c>
      <c r="O492" s="114">
        <v>1054.773381831917</v>
      </c>
      <c r="P492" s="114">
        <v>505.78</v>
      </c>
      <c r="Q492" s="114">
        <f t="shared" si="30"/>
        <v>22311.629863275251</v>
      </c>
      <c r="R492" s="114">
        <f t="shared" si="31"/>
        <v>22311.629863275251</v>
      </c>
      <c r="S492" s="114" t="s">
        <v>790</v>
      </c>
    </row>
    <row r="493" spans="1:19" ht="34.5" thickBot="1">
      <c r="A493" s="127" t="s">
        <v>890</v>
      </c>
      <c r="B493" s="124">
        <v>1</v>
      </c>
      <c r="C493" s="114">
        <f t="shared" si="28"/>
        <v>6077.5154999999995</v>
      </c>
      <c r="D493" s="114">
        <f t="shared" si="29"/>
        <v>17579.730003999997</v>
      </c>
      <c r="E493" s="114">
        <v>6077.5154999999995</v>
      </c>
      <c r="F493" s="114">
        <v>258.33333333333331</v>
      </c>
      <c r="G493" s="114">
        <v>950</v>
      </c>
      <c r="H493" s="114">
        <v>694.57319999999993</v>
      </c>
      <c r="I493" s="114">
        <v>173.64329999999998</v>
      </c>
      <c r="J493" s="114">
        <v>144.70275000000001</v>
      </c>
      <c r="K493" s="114">
        <v>11502.214503999998</v>
      </c>
      <c r="L493" s="114"/>
      <c r="M493" s="114">
        <v>964.68499999999995</v>
      </c>
      <c r="N493" s="114">
        <v>9646.8499999999985</v>
      </c>
      <c r="O493" s="114">
        <v>890.67950399999995</v>
      </c>
      <c r="P493" s="114">
        <v>284.16000000000003</v>
      </c>
      <c r="Q493" s="114">
        <f t="shared" si="30"/>
        <v>20085.142587333332</v>
      </c>
      <c r="R493" s="114">
        <f t="shared" si="31"/>
        <v>20085.142587333332</v>
      </c>
      <c r="S493" s="114" t="s">
        <v>794</v>
      </c>
    </row>
    <row r="494" spans="1:19" ht="34.5" thickBot="1">
      <c r="A494" s="127" t="s">
        <v>890</v>
      </c>
      <c r="B494" s="124">
        <v>1</v>
      </c>
      <c r="C494" s="114">
        <f t="shared" si="28"/>
        <v>7730.0895</v>
      </c>
      <c r="D494" s="114">
        <f t="shared" si="29"/>
        <v>22986.482363298244</v>
      </c>
      <c r="E494" s="114">
        <v>7730.0895</v>
      </c>
      <c r="F494" s="114">
        <v>258.33333333333331</v>
      </c>
      <c r="G494" s="114">
        <v>950</v>
      </c>
      <c r="H494" s="114">
        <v>883.43880000000001</v>
      </c>
      <c r="I494" s="114">
        <v>220.8597</v>
      </c>
      <c r="J494" s="114">
        <v>184.04975000000002</v>
      </c>
      <c r="K494" s="114">
        <v>15256.392863298246</v>
      </c>
      <c r="L494" s="114"/>
      <c r="M494" s="114">
        <v>1226.9983333333332</v>
      </c>
      <c r="N494" s="114">
        <v>12269.983333333334</v>
      </c>
      <c r="O494" s="114">
        <v>1759.4111966315791</v>
      </c>
      <c r="P494" s="114">
        <v>532.26</v>
      </c>
      <c r="Q494" s="114">
        <f t="shared" si="30"/>
        <v>26015.423946631581</v>
      </c>
      <c r="R494" s="114">
        <f t="shared" si="31"/>
        <v>26015.423946631581</v>
      </c>
      <c r="S494" s="114" t="s">
        <v>794</v>
      </c>
    </row>
    <row r="495" spans="1:19" ht="34.5" thickBot="1">
      <c r="A495" s="127" t="s">
        <v>890</v>
      </c>
      <c r="B495" s="124">
        <v>1</v>
      </c>
      <c r="C495" s="114">
        <f t="shared" si="28"/>
        <v>6077.5154999999995</v>
      </c>
      <c r="D495" s="114">
        <f t="shared" si="29"/>
        <v>17579.730003999997</v>
      </c>
      <c r="E495" s="114">
        <v>6077.5154999999995</v>
      </c>
      <c r="F495" s="114">
        <v>258.33333333333331</v>
      </c>
      <c r="G495" s="114">
        <v>950</v>
      </c>
      <c r="H495" s="114">
        <v>694.57319999999993</v>
      </c>
      <c r="I495" s="114">
        <v>173.64329999999998</v>
      </c>
      <c r="J495" s="114">
        <v>144.70275000000001</v>
      </c>
      <c r="K495" s="114">
        <v>11502.214503999998</v>
      </c>
      <c r="L495" s="114"/>
      <c r="M495" s="114">
        <v>964.68499999999995</v>
      </c>
      <c r="N495" s="114">
        <v>9646.8499999999985</v>
      </c>
      <c r="O495" s="114">
        <v>890.67950399999995</v>
      </c>
      <c r="P495" s="114">
        <v>284.16000000000003</v>
      </c>
      <c r="Q495" s="114">
        <f t="shared" si="30"/>
        <v>20085.142587333332</v>
      </c>
      <c r="R495" s="114">
        <f t="shared" si="31"/>
        <v>20085.142587333332</v>
      </c>
      <c r="S495" s="114" t="s">
        <v>794</v>
      </c>
    </row>
    <row r="496" spans="1:19" ht="34.5" thickBot="1">
      <c r="A496" s="127" t="s">
        <v>891</v>
      </c>
      <c r="B496" s="124">
        <v>15</v>
      </c>
      <c r="C496" s="114">
        <f t="shared" si="28"/>
        <v>8107.895319912026</v>
      </c>
      <c r="D496" s="114">
        <f t="shared" si="29"/>
        <v>24223.88132724075</v>
      </c>
      <c r="E496" s="114">
        <v>8107.895319912026</v>
      </c>
      <c r="F496" s="114">
        <v>258.33333333333331</v>
      </c>
      <c r="G496" s="114">
        <v>950</v>
      </c>
      <c r="H496" s="114">
        <v>926.61660798994546</v>
      </c>
      <c r="I496" s="114">
        <v>231.65415199748637</v>
      </c>
      <c r="J496" s="114">
        <v>193.04512666457205</v>
      </c>
      <c r="K496" s="114">
        <v>16115.986007328725</v>
      </c>
      <c r="L496" s="114"/>
      <c r="M496" s="114">
        <v>19304.512666457202</v>
      </c>
      <c r="N496" s="114">
        <v>193045.12666457199</v>
      </c>
      <c r="O496" s="114">
        <v>29390.150778901672</v>
      </c>
      <c r="P496" s="114">
        <v>542.05266666666671</v>
      </c>
      <c r="Q496" s="114">
        <f t="shared" si="30"/>
        <v>27325.583213892754</v>
      </c>
      <c r="R496" s="114">
        <f t="shared" si="31"/>
        <v>409883.74820839131</v>
      </c>
      <c r="S496" s="114" t="s">
        <v>790</v>
      </c>
    </row>
    <row r="497" spans="1:19" ht="15.75" thickBot="1">
      <c r="A497" s="127" t="s">
        <v>892</v>
      </c>
      <c r="B497" s="124">
        <v>4</v>
      </c>
      <c r="C497" s="114">
        <f t="shared" si="28"/>
        <v>17550</v>
      </c>
      <c r="D497" s="114">
        <f t="shared" si="29"/>
        <v>55557.817920000001</v>
      </c>
      <c r="E497" s="114">
        <v>17550</v>
      </c>
      <c r="F497" s="114">
        <v>0</v>
      </c>
      <c r="G497" s="114">
        <v>0</v>
      </c>
      <c r="H497" s="114">
        <v>2106</v>
      </c>
      <c r="I497" s="114">
        <v>526.5</v>
      </c>
      <c r="J497" s="114">
        <v>438.75</v>
      </c>
      <c r="K497" s="114">
        <v>38007.817920000001</v>
      </c>
      <c r="L497" s="114"/>
      <c r="M497" s="114">
        <v>11700</v>
      </c>
      <c r="N497" s="114">
        <v>117000</v>
      </c>
      <c r="O497" s="114">
        <v>23331.271679999998</v>
      </c>
      <c r="P497" s="114">
        <v>809.82</v>
      </c>
      <c r="Q497" s="114">
        <f t="shared" si="30"/>
        <v>59438.887920000001</v>
      </c>
      <c r="R497" s="114">
        <f t="shared" si="31"/>
        <v>237755.55168</v>
      </c>
      <c r="S497" s="114" t="s">
        <v>790</v>
      </c>
    </row>
    <row r="498" spans="1:19" ht="23.25" thickBot="1">
      <c r="A498" s="127" t="s">
        <v>893</v>
      </c>
      <c r="B498" s="124">
        <v>1</v>
      </c>
      <c r="C498" s="114">
        <f t="shared" si="28"/>
        <v>54815</v>
      </c>
      <c r="D498" s="114">
        <f t="shared" si="29"/>
        <v>182133.82666666669</v>
      </c>
      <c r="E498" s="114">
        <v>54815</v>
      </c>
      <c r="F498" s="114">
        <v>0</v>
      </c>
      <c r="G498" s="114">
        <v>0</v>
      </c>
      <c r="H498" s="114">
        <v>6577.7999999999993</v>
      </c>
      <c r="I498" s="114">
        <v>1644.4499999999998</v>
      </c>
      <c r="J498" s="114">
        <v>1370.375</v>
      </c>
      <c r="K498" s="114">
        <v>127318.82666666669</v>
      </c>
      <c r="L498" s="114"/>
      <c r="M498" s="114">
        <v>9135.8333333333339</v>
      </c>
      <c r="N498" s="114">
        <v>91358.333333333343</v>
      </c>
      <c r="O498" s="114">
        <v>26824.660000000011</v>
      </c>
      <c r="P498" s="114">
        <v>1526.69</v>
      </c>
      <c r="Q498" s="114">
        <f t="shared" si="30"/>
        <v>193253.14166666669</v>
      </c>
      <c r="R498" s="114">
        <f t="shared" si="31"/>
        <v>193253.14166666669</v>
      </c>
      <c r="S498" s="114" t="s">
        <v>790</v>
      </c>
    </row>
    <row r="499" spans="1:19" ht="23.25" thickBot="1">
      <c r="A499" s="127" t="s">
        <v>697</v>
      </c>
      <c r="B499" s="124">
        <v>1</v>
      </c>
      <c r="C499" s="114">
        <f t="shared" si="28"/>
        <v>44762</v>
      </c>
      <c r="D499" s="114">
        <f t="shared" si="29"/>
        <v>148623.82666666666</v>
      </c>
      <c r="E499" s="114">
        <v>44762</v>
      </c>
      <c r="F499" s="114">
        <v>0</v>
      </c>
      <c r="G499" s="114">
        <v>0</v>
      </c>
      <c r="H499" s="114">
        <v>5371.44</v>
      </c>
      <c r="I499" s="114">
        <v>1342.86</v>
      </c>
      <c r="J499" s="114">
        <v>1119.05</v>
      </c>
      <c r="K499" s="114">
        <v>103861.82666666666</v>
      </c>
      <c r="L499" s="114"/>
      <c r="M499" s="114">
        <v>7460.333333333333</v>
      </c>
      <c r="N499" s="114">
        <v>74603.333333333328</v>
      </c>
      <c r="O499" s="114">
        <v>21798.159999999996</v>
      </c>
      <c r="P499" s="114">
        <v>1526.69</v>
      </c>
      <c r="Q499" s="114">
        <f t="shared" si="30"/>
        <v>157983.86666666667</v>
      </c>
      <c r="R499" s="114">
        <f t="shared" si="31"/>
        <v>157983.86666666667</v>
      </c>
      <c r="S499" s="114" t="s">
        <v>790</v>
      </c>
    </row>
    <row r="500" spans="1:19" ht="23.25" thickBot="1">
      <c r="A500" s="127" t="s">
        <v>698</v>
      </c>
      <c r="B500" s="124">
        <v>1</v>
      </c>
      <c r="C500" s="114">
        <f t="shared" si="28"/>
        <v>44762</v>
      </c>
      <c r="D500" s="114">
        <f t="shared" si="29"/>
        <v>148623.82666666666</v>
      </c>
      <c r="E500" s="114">
        <v>44762</v>
      </c>
      <c r="F500" s="114">
        <v>0</v>
      </c>
      <c r="G500" s="114">
        <v>0</v>
      </c>
      <c r="H500" s="114">
        <v>5371.44</v>
      </c>
      <c r="I500" s="114">
        <v>1342.86</v>
      </c>
      <c r="J500" s="114">
        <v>1119.05</v>
      </c>
      <c r="K500" s="114">
        <v>103861.82666666666</v>
      </c>
      <c r="L500" s="114"/>
      <c r="M500" s="114">
        <v>7460.333333333333</v>
      </c>
      <c r="N500" s="114">
        <v>74603.333333333328</v>
      </c>
      <c r="O500" s="114">
        <v>21798.159999999996</v>
      </c>
      <c r="P500" s="114">
        <v>1526.69</v>
      </c>
      <c r="Q500" s="114">
        <f t="shared" si="30"/>
        <v>157983.86666666667</v>
      </c>
      <c r="R500" s="114">
        <f t="shared" si="31"/>
        <v>157983.86666666667</v>
      </c>
      <c r="S500" s="114" t="s">
        <v>790</v>
      </c>
    </row>
    <row r="501" spans="1:19" ht="23.25" thickBot="1">
      <c r="A501" s="127" t="s">
        <v>894</v>
      </c>
      <c r="B501" s="124">
        <v>1</v>
      </c>
      <c r="C501" s="114">
        <f t="shared" si="28"/>
        <v>37575</v>
      </c>
      <c r="D501" s="114">
        <f t="shared" si="29"/>
        <v>124667.16</v>
      </c>
      <c r="E501" s="114">
        <v>37575</v>
      </c>
      <c r="F501" s="114">
        <v>0</v>
      </c>
      <c r="G501" s="114">
        <v>0</v>
      </c>
      <c r="H501" s="114">
        <v>4509</v>
      </c>
      <c r="I501" s="114">
        <v>1127.25</v>
      </c>
      <c r="J501" s="114">
        <v>939.375</v>
      </c>
      <c r="K501" s="114">
        <v>87092.160000000003</v>
      </c>
      <c r="L501" s="114"/>
      <c r="M501" s="114">
        <v>6262.5</v>
      </c>
      <c r="N501" s="114">
        <v>62625</v>
      </c>
      <c r="O501" s="114">
        <v>18204.660000000003</v>
      </c>
      <c r="P501" s="114">
        <v>1355.47</v>
      </c>
      <c r="Q501" s="114">
        <f t="shared" si="30"/>
        <v>132598.255</v>
      </c>
      <c r="R501" s="114">
        <f t="shared" si="31"/>
        <v>132598.255</v>
      </c>
      <c r="S501" s="114" t="s">
        <v>790</v>
      </c>
    </row>
    <row r="502" spans="1:19" ht="15.75" thickBot="1">
      <c r="A502" s="127" t="s">
        <v>895</v>
      </c>
      <c r="B502" s="124">
        <v>1</v>
      </c>
      <c r="C502" s="114">
        <f t="shared" si="28"/>
        <v>49997.01</v>
      </c>
      <c r="D502" s="114">
        <f t="shared" si="29"/>
        <v>141658.19500000001</v>
      </c>
      <c r="E502" s="114">
        <v>49997.01</v>
      </c>
      <c r="F502" s="114">
        <v>0</v>
      </c>
      <c r="G502" s="114">
        <v>0</v>
      </c>
      <c r="H502" s="114">
        <v>0</v>
      </c>
      <c r="I502" s="114">
        <v>1499.9102999999998</v>
      </c>
      <c r="J502" s="114">
        <v>0</v>
      </c>
      <c r="K502" s="114">
        <v>91661.184999999998</v>
      </c>
      <c r="L502" s="114"/>
      <c r="M502" s="114">
        <v>8332.8349999999991</v>
      </c>
      <c r="N502" s="114">
        <v>83328.350000000006</v>
      </c>
      <c r="O502" s="114">
        <v>0</v>
      </c>
      <c r="P502" s="114">
        <v>1526.69</v>
      </c>
      <c r="Q502" s="114">
        <f t="shared" si="30"/>
        <v>144684.7953</v>
      </c>
      <c r="R502" s="114">
        <f t="shared" si="31"/>
        <v>144684.7953</v>
      </c>
      <c r="S502" s="114" t="s">
        <v>790</v>
      </c>
    </row>
    <row r="503" spans="1:19" ht="23.25" thickBot="1">
      <c r="A503" s="127" t="s">
        <v>896</v>
      </c>
      <c r="B503" s="124">
        <v>1</v>
      </c>
      <c r="C503" s="114">
        <f t="shared" si="28"/>
        <v>23992</v>
      </c>
      <c r="D503" s="114">
        <f t="shared" si="29"/>
        <v>76925.250773333319</v>
      </c>
      <c r="E503" s="114">
        <v>23992</v>
      </c>
      <c r="F503" s="114">
        <v>0</v>
      </c>
      <c r="G503" s="114">
        <v>0</v>
      </c>
      <c r="H503" s="114">
        <v>2879.0399999999995</v>
      </c>
      <c r="I503" s="114">
        <v>719.75999999999988</v>
      </c>
      <c r="J503" s="114">
        <v>599.80000000000007</v>
      </c>
      <c r="K503" s="114">
        <v>52933.250773333319</v>
      </c>
      <c r="L503" s="114"/>
      <c r="M503" s="114">
        <v>3998.666666666667</v>
      </c>
      <c r="N503" s="114">
        <v>39986.666666666664</v>
      </c>
      <c r="O503" s="114">
        <v>8947.9174399999902</v>
      </c>
      <c r="P503" s="114">
        <v>985.33</v>
      </c>
      <c r="Q503" s="114">
        <f t="shared" si="30"/>
        <v>82109.180773333312</v>
      </c>
      <c r="R503" s="114">
        <f t="shared" si="31"/>
        <v>82109.180773333312</v>
      </c>
      <c r="S503" s="114" t="s">
        <v>794</v>
      </c>
    </row>
    <row r="504" spans="1:19" ht="23.25" thickBot="1">
      <c r="A504" s="127" t="s">
        <v>896</v>
      </c>
      <c r="B504" s="124">
        <v>1</v>
      </c>
      <c r="C504" s="114">
        <f t="shared" si="28"/>
        <v>13740</v>
      </c>
      <c r="D504" s="114">
        <f t="shared" si="29"/>
        <v>43406.457920000001</v>
      </c>
      <c r="E504" s="114">
        <v>13740</v>
      </c>
      <c r="F504" s="114">
        <v>0</v>
      </c>
      <c r="G504" s="114">
        <v>0</v>
      </c>
      <c r="H504" s="114">
        <v>1648.8</v>
      </c>
      <c r="I504" s="114">
        <v>412.2</v>
      </c>
      <c r="J504" s="114">
        <v>343.5</v>
      </c>
      <c r="K504" s="114">
        <v>29666.457920000001</v>
      </c>
      <c r="L504" s="114"/>
      <c r="M504" s="114">
        <v>2290</v>
      </c>
      <c r="N504" s="114">
        <v>22900</v>
      </c>
      <c r="O504" s="114">
        <v>4476.4579200000007</v>
      </c>
      <c r="P504" s="114">
        <v>706.01</v>
      </c>
      <c r="Q504" s="114">
        <f t="shared" si="30"/>
        <v>46516.967920000003</v>
      </c>
      <c r="R504" s="114">
        <f t="shared" si="31"/>
        <v>46516.967920000003</v>
      </c>
      <c r="S504" s="114" t="s">
        <v>790</v>
      </c>
    </row>
    <row r="505" spans="1:19" ht="23.25" thickBot="1">
      <c r="A505" s="127" t="s">
        <v>896</v>
      </c>
      <c r="B505" s="124">
        <v>7</v>
      </c>
      <c r="C505" s="114">
        <f t="shared" si="28"/>
        <v>19222.285714285714</v>
      </c>
      <c r="D505" s="114">
        <f t="shared" si="29"/>
        <v>61243.471999999994</v>
      </c>
      <c r="E505" s="114">
        <v>19222.285714285714</v>
      </c>
      <c r="F505" s="114">
        <v>0</v>
      </c>
      <c r="G505" s="114">
        <v>0</v>
      </c>
      <c r="H505" s="114">
        <v>2306.6742857142858</v>
      </c>
      <c r="I505" s="114">
        <v>576.66857142857145</v>
      </c>
      <c r="J505" s="114">
        <v>480.55714285714288</v>
      </c>
      <c r="K505" s="114">
        <v>42021.186285714284</v>
      </c>
      <c r="L505" s="114"/>
      <c r="M505" s="114">
        <v>22426</v>
      </c>
      <c r="N505" s="114">
        <v>224260</v>
      </c>
      <c r="O505" s="114">
        <v>47462.303999999975</v>
      </c>
      <c r="P505" s="114">
        <v>855.37857142857149</v>
      </c>
      <c r="Q505" s="114">
        <f t="shared" si="30"/>
        <v>65462.750571428565</v>
      </c>
      <c r="R505" s="114">
        <f t="shared" si="31"/>
        <v>458239.25399999996</v>
      </c>
      <c r="S505" s="114" t="s">
        <v>790</v>
      </c>
    </row>
    <row r="506" spans="1:19" ht="23.25" thickBot="1">
      <c r="A506" s="127" t="s">
        <v>896</v>
      </c>
      <c r="B506" s="124">
        <v>4</v>
      </c>
      <c r="C506" s="114">
        <f t="shared" si="28"/>
        <v>18934</v>
      </c>
      <c r="D506" s="114">
        <f t="shared" si="29"/>
        <v>60330.360373859643</v>
      </c>
      <c r="E506" s="114">
        <v>18934</v>
      </c>
      <c r="F506" s="114">
        <v>0</v>
      </c>
      <c r="G506" s="114">
        <v>0</v>
      </c>
      <c r="H506" s="114">
        <v>2272.08</v>
      </c>
      <c r="I506" s="114">
        <v>568.02</v>
      </c>
      <c r="J506" s="114">
        <v>473.35000000000008</v>
      </c>
      <c r="K506" s="114">
        <v>41396.360373859643</v>
      </c>
      <c r="L506" s="114"/>
      <c r="M506" s="114">
        <v>12622.666666666668</v>
      </c>
      <c r="N506" s="114">
        <v>126226.66666666666</v>
      </c>
      <c r="O506" s="114">
        <v>26736.108162105262</v>
      </c>
      <c r="P506" s="114">
        <v>847.53249999999991</v>
      </c>
      <c r="Q506" s="114">
        <f t="shared" si="30"/>
        <v>64491.342873859641</v>
      </c>
      <c r="R506" s="114">
        <f t="shared" si="31"/>
        <v>257965.37149543857</v>
      </c>
      <c r="S506" s="114" t="s">
        <v>790</v>
      </c>
    </row>
    <row r="507" spans="1:19" ht="23.25" thickBot="1">
      <c r="A507" s="127" t="s">
        <v>896</v>
      </c>
      <c r="B507" s="124">
        <v>4</v>
      </c>
      <c r="C507" s="114">
        <f t="shared" si="28"/>
        <v>17801.955000000002</v>
      </c>
      <c r="D507" s="114">
        <f t="shared" si="29"/>
        <v>56566.823279999997</v>
      </c>
      <c r="E507" s="114">
        <v>17801.955000000002</v>
      </c>
      <c r="F507" s="114">
        <v>0</v>
      </c>
      <c r="G507" s="114">
        <v>0</v>
      </c>
      <c r="H507" s="114">
        <v>2136.2345999999998</v>
      </c>
      <c r="I507" s="114">
        <v>534.05864999999994</v>
      </c>
      <c r="J507" s="114">
        <v>445.04887500000001</v>
      </c>
      <c r="K507" s="114">
        <v>38764.868279999995</v>
      </c>
      <c r="L507" s="114"/>
      <c r="M507" s="114">
        <v>11867.970000000001</v>
      </c>
      <c r="N507" s="114">
        <v>118679.7</v>
      </c>
      <c r="O507" s="114">
        <v>24511.80311999999</v>
      </c>
      <c r="P507" s="114">
        <v>816.6825</v>
      </c>
      <c r="Q507" s="114">
        <f t="shared" si="30"/>
        <v>60498.847904999995</v>
      </c>
      <c r="R507" s="114">
        <f t="shared" si="31"/>
        <v>241995.39161999998</v>
      </c>
      <c r="S507" s="114" t="s">
        <v>790</v>
      </c>
    </row>
    <row r="508" spans="1:19" ht="23.25" thickBot="1">
      <c r="A508" s="127" t="s">
        <v>896</v>
      </c>
      <c r="B508" s="124">
        <v>3</v>
      </c>
      <c r="C508" s="114">
        <f t="shared" si="28"/>
        <v>17550</v>
      </c>
      <c r="D508" s="114">
        <f t="shared" si="29"/>
        <v>55557.817920000001</v>
      </c>
      <c r="E508" s="114">
        <v>17550</v>
      </c>
      <c r="F508" s="114">
        <v>0</v>
      </c>
      <c r="G508" s="114">
        <v>0</v>
      </c>
      <c r="H508" s="114">
        <v>2106</v>
      </c>
      <c r="I508" s="114">
        <v>526.5</v>
      </c>
      <c r="J508" s="114">
        <v>438.75</v>
      </c>
      <c r="K508" s="114">
        <v>38007.817920000001</v>
      </c>
      <c r="L508" s="114"/>
      <c r="M508" s="114">
        <v>8775</v>
      </c>
      <c r="N508" s="114">
        <v>87750</v>
      </c>
      <c r="O508" s="114">
        <v>17498.453759999997</v>
      </c>
      <c r="P508" s="114">
        <v>809.82</v>
      </c>
      <c r="Q508" s="114">
        <f t="shared" si="30"/>
        <v>59438.887920000001</v>
      </c>
      <c r="R508" s="114">
        <f t="shared" si="31"/>
        <v>178316.66376</v>
      </c>
      <c r="S508" s="114" t="s">
        <v>790</v>
      </c>
    </row>
    <row r="509" spans="1:19" ht="23.25" thickBot="1">
      <c r="A509" s="127" t="s">
        <v>896</v>
      </c>
      <c r="B509" s="124">
        <v>2</v>
      </c>
      <c r="C509" s="114">
        <f t="shared" si="28"/>
        <v>19958.91</v>
      </c>
      <c r="D509" s="114">
        <f t="shared" si="29"/>
        <v>63651.50864</v>
      </c>
      <c r="E509" s="114">
        <v>19958.91</v>
      </c>
      <c r="F509" s="114">
        <v>0</v>
      </c>
      <c r="G509" s="114">
        <v>0</v>
      </c>
      <c r="H509" s="114">
        <v>2395.0691999999999</v>
      </c>
      <c r="I509" s="114">
        <v>598.76729999999998</v>
      </c>
      <c r="J509" s="114">
        <v>498.97275000000008</v>
      </c>
      <c r="K509" s="114">
        <v>43692.598639999997</v>
      </c>
      <c r="L509" s="114"/>
      <c r="M509" s="114">
        <v>6652.97</v>
      </c>
      <c r="N509" s="114">
        <v>66529.7</v>
      </c>
      <c r="O509" s="114">
        <v>14202.527279999989</v>
      </c>
      <c r="P509" s="114">
        <v>875.45</v>
      </c>
      <c r="Q509" s="114">
        <f t="shared" si="30"/>
        <v>68019.767890000003</v>
      </c>
      <c r="R509" s="114">
        <f t="shared" si="31"/>
        <v>136039.53578000001</v>
      </c>
      <c r="S509" s="114" t="s">
        <v>790</v>
      </c>
    </row>
    <row r="510" spans="1:19" ht="23.25" thickBot="1">
      <c r="A510" s="127" t="s">
        <v>896</v>
      </c>
      <c r="B510" s="124">
        <v>1</v>
      </c>
      <c r="C510" s="114">
        <f t="shared" si="28"/>
        <v>17550</v>
      </c>
      <c r="D510" s="114">
        <f t="shared" si="29"/>
        <v>55557.817920000001</v>
      </c>
      <c r="E510" s="114">
        <v>17550</v>
      </c>
      <c r="F510" s="114">
        <v>0</v>
      </c>
      <c r="G510" s="114">
        <v>0</v>
      </c>
      <c r="H510" s="114">
        <v>2106</v>
      </c>
      <c r="I510" s="114">
        <v>526.5</v>
      </c>
      <c r="J510" s="114">
        <v>438.75</v>
      </c>
      <c r="K510" s="114">
        <v>38007.817920000001</v>
      </c>
      <c r="L510" s="114"/>
      <c r="M510" s="114">
        <v>2925</v>
      </c>
      <c r="N510" s="114">
        <v>29250</v>
      </c>
      <c r="O510" s="114">
        <v>5832.8179199999995</v>
      </c>
      <c r="P510" s="114">
        <v>809.82</v>
      </c>
      <c r="Q510" s="114">
        <f t="shared" si="30"/>
        <v>59438.887920000001</v>
      </c>
      <c r="R510" s="114">
        <f t="shared" si="31"/>
        <v>59438.887920000001</v>
      </c>
      <c r="S510" s="114" t="s">
        <v>790</v>
      </c>
    </row>
    <row r="511" spans="1:19" ht="23.25" thickBot="1">
      <c r="A511" s="127" t="s">
        <v>896</v>
      </c>
      <c r="B511" s="124">
        <v>1</v>
      </c>
      <c r="C511" s="114">
        <f t="shared" si="28"/>
        <v>13740</v>
      </c>
      <c r="D511" s="114">
        <f t="shared" si="29"/>
        <v>43406.457920000001</v>
      </c>
      <c r="E511" s="114">
        <v>13740</v>
      </c>
      <c r="F511" s="114">
        <v>0</v>
      </c>
      <c r="G511" s="114">
        <v>0</v>
      </c>
      <c r="H511" s="114">
        <v>1648.8</v>
      </c>
      <c r="I511" s="114">
        <v>412.2</v>
      </c>
      <c r="J511" s="114">
        <v>343.5</v>
      </c>
      <c r="K511" s="114">
        <v>29666.457920000001</v>
      </c>
      <c r="L511" s="114"/>
      <c r="M511" s="114">
        <v>2290</v>
      </c>
      <c r="N511" s="114">
        <v>22900</v>
      </c>
      <c r="O511" s="114">
        <v>4476.4579200000007</v>
      </c>
      <c r="P511" s="114">
        <v>706.04</v>
      </c>
      <c r="Q511" s="114">
        <f t="shared" si="30"/>
        <v>46516.997920000002</v>
      </c>
      <c r="R511" s="114">
        <f t="shared" si="31"/>
        <v>46516.997920000002</v>
      </c>
      <c r="S511" s="114" t="s">
        <v>790</v>
      </c>
    </row>
    <row r="512" spans="1:19" ht="23.25" thickBot="1">
      <c r="A512" s="127" t="s">
        <v>896</v>
      </c>
      <c r="B512" s="124">
        <v>3</v>
      </c>
      <c r="C512" s="114">
        <f t="shared" si="28"/>
        <v>14468.606666666667</v>
      </c>
      <c r="D512" s="114">
        <f t="shared" si="29"/>
        <v>45730.227448888894</v>
      </c>
      <c r="E512" s="114">
        <v>14468.606666666667</v>
      </c>
      <c r="F512" s="114">
        <v>0</v>
      </c>
      <c r="G512" s="114">
        <v>0</v>
      </c>
      <c r="H512" s="114">
        <v>1736.2328</v>
      </c>
      <c r="I512" s="114">
        <v>434.0582</v>
      </c>
      <c r="J512" s="114">
        <v>361.71516666666662</v>
      </c>
      <c r="K512" s="114">
        <v>31261.620782222224</v>
      </c>
      <c r="L512" s="114"/>
      <c r="M512" s="114">
        <v>7234.3033333333333</v>
      </c>
      <c r="N512" s="114">
        <v>72343.03333333334</v>
      </c>
      <c r="O512" s="114">
        <v>14207.525680000001</v>
      </c>
      <c r="P512" s="114">
        <v>706.00999999999988</v>
      </c>
      <c r="Q512" s="114">
        <f t="shared" si="30"/>
        <v>48968.243615555555</v>
      </c>
      <c r="R512" s="114">
        <f t="shared" si="31"/>
        <v>146904.73084666667</v>
      </c>
      <c r="S512" s="114" t="s">
        <v>790</v>
      </c>
    </row>
    <row r="513" spans="1:19" ht="23.25" thickBot="1">
      <c r="A513" s="127" t="s">
        <v>896</v>
      </c>
      <c r="B513" s="124">
        <v>4</v>
      </c>
      <c r="C513" s="114">
        <f t="shared" si="28"/>
        <v>14692.5</v>
      </c>
      <c r="D513" s="114">
        <f t="shared" si="29"/>
        <v>46444.297919999997</v>
      </c>
      <c r="E513" s="114">
        <v>14692.5</v>
      </c>
      <c r="F513" s="114">
        <v>0</v>
      </c>
      <c r="G513" s="114">
        <v>0</v>
      </c>
      <c r="H513" s="114">
        <v>1763.0999999999997</v>
      </c>
      <c r="I513" s="114">
        <v>440.77499999999992</v>
      </c>
      <c r="J513" s="114">
        <v>367.3125</v>
      </c>
      <c r="K513" s="114">
        <v>31751.797920000001</v>
      </c>
      <c r="L513" s="114"/>
      <c r="M513" s="114">
        <v>9795</v>
      </c>
      <c r="N513" s="114">
        <v>97950</v>
      </c>
      <c r="O513" s="114">
        <v>19262.191680000004</v>
      </c>
      <c r="P513" s="114">
        <v>731.97</v>
      </c>
      <c r="Q513" s="114">
        <f t="shared" si="30"/>
        <v>49747.455419999998</v>
      </c>
      <c r="R513" s="114">
        <f t="shared" si="31"/>
        <v>198989.82167999999</v>
      </c>
      <c r="S513" s="114" t="s">
        <v>790</v>
      </c>
    </row>
    <row r="514" spans="1:19" ht="23.25" thickBot="1">
      <c r="A514" s="127" t="s">
        <v>896</v>
      </c>
      <c r="B514" s="124">
        <v>3</v>
      </c>
      <c r="C514" s="114">
        <f t="shared" si="28"/>
        <v>16280</v>
      </c>
      <c r="D514" s="114">
        <f t="shared" si="29"/>
        <v>51507.364586666663</v>
      </c>
      <c r="E514" s="114">
        <v>16280</v>
      </c>
      <c r="F514" s="114">
        <v>0</v>
      </c>
      <c r="G514" s="114">
        <v>0</v>
      </c>
      <c r="H514" s="114">
        <v>1953.6000000000001</v>
      </c>
      <c r="I514" s="114">
        <v>488.40000000000003</v>
      </c>
      <c r="J514" s="114">
        <v>407</v>
      </c>
      <c r="K514" s="114">
        <v>35227.364586666663</v>
      </c>
      <c r="L514" s="114"/>
      <c r="M514" s="114">
        <v>8140</v>
      </c>
      <c r="N514" s="114">
        <v>81400</v>
      </c>
      <c r="O514" s="114">
        <v>16142.09376</v>
      </c>
      <c r="P514" s="114">
        <v>775.23</v>
      </c>
      <c r="Q514" s="114">
        <f t="shared" si="30"/>
        <v>55131.594586666666</v>
      </c>
      <c r="R514" s="114">
        <f t="shared" si="31"/>
        <v>165394.78375999999</v>
      </c>
      <c r="S514" s="114" t="s">
        <v>790</v>
      </c>
    </row>
    <row r="515" spans="1:19" ht="23.25" thickBot="1">
      <c r="A515" s="127" t="s">
        <v>896</v>
      </c>
      <c r="B515" s="124">
        <v>3</v>
      </c>
      <c r="C515" s="114">
        <f t="shared" si="28"/>
        <v>16467.213333333333</v>
      </c>
      <c r="D515" s="114">
        <f t="shared" si="29"/>
        <v>52104.450311111112</v>
      </c>
      <c r="E515" s="114">
        <v>16467.213333333333</v>
      </c>
      <c r="F515" s="114">
        <v>0</v>
      </c>
      <c r="G515" s="114">
        <v>0</v>
      </c>
      <c r="H515" s="114">
        <v>1976.0656000000001</v>
      </c>
      <c r="I515" s="114">
        <v>494.01640000000003</v>
      </c>
      <c r="J515" s="114">
        <v>411.68033333333329</v>
      </c>
      <c r="K515" s="114">
        <v>35637.236977777779</v>
      </c>
      <c r="L515" s="114"/>
      <c r="M515" s="114">
        <v>8233.6066666666666</v>
      </c>
      <c r="N515" s="114">
        <v>82336.06666666668</v>
      </c>
      <c r="O515" s="114">
        <v>16342.037599999998</v>
      </c>
      <c r="P515" s="114">
        <v>780.32</v>
      </c>
      <c r="Q515" s="114">
        <f t="shared" si="30"/>
        <v>55766.532644444444</v>
      </c>
      <c r="R515" s="114">
        <f t="shared" si="31"/>
        <v>167299.59793333334</v>
      </c>
      <c r="S515" s="114" t="s">
        <v>790</v>
      </c>
    </row>
    <row r="516" spans="1:19" ht="23.25" thickBot="1">
      <c r="A516" s="127" t="s">
        <v>896</v>
      </c>
      <c r="B516" s="124">
        <v>1</v>
      </c>
      <c r="C516" s="114">
        <f t="shared" si="28"/>
        <v>17550</v>
      </c>
      <c r="D516" s="114">
        <f t="shared" si="29"/>
        <v>55557.817920000001</v>
      </c>
      <c r="E516" s="114">
        <v>17550</v>
      </c>
      <c r="F516" s="114">
        <v>0</v>
      </c>
      <c r="G516" s="114">
        <v>0</v>
      </c>
      <c r="H516" s="114">
        <v>2106</v>
      </c>
      <c r="I516" s="114">
        <v>526.5</v>
      </c>
      <c r="J516" s="114">
        <v>438.75</v>
      </c>
      <c r="K516" s="114">
        <v>38007.817920000001</v>
      </c>
      <c r="L516" s="114"/>
      <c r="M516" s="114">
        <v>2925</v>
      </c>
      <c r="N516" s="114">
        <v>29250</v>
      </c>
      <c r="O516" s="114">
        <v>5832.8179199999995</v>
      </c>
      <c r="P516" s="114">
        <v>809.82</v>
      </c>
      <c r="Q516" s="114">
        <f t="shared" si="30"/>
        <v>59438.887920000001</v>
      </c>
      <c r="R516" s="114">
        <f t="shared" si="31"/>
        <v>59438.887920000001</v>
      </c>
      <c r="S516" s="114" t="s">
        <v>790</v>
      </c>
    </row>
    <row r="517" spans="1:19" ht="23.25" thickBot="1">
      <c r="A517" s="127" t="s">
        <v>896</v>
      </c>
      <c r="B517" s="124">
        <v>2</v>
      </c>
      <c r="C517" s="114">
        <f t="shared" si="28"/>
        <v>13740</v>
      </c>
      <c r="D517" s="114">
        <f t="shared" si="29"/>
        <v>43406.457920000001</v>
      </c>
      <c r="E517" s="114">
        <v>13740</v>
      </c>
      <c r="F517" s="114">
        <v>0</v>
      </c>
      <c r="G517" s="114">
        <v>0</v>
      </c>
      <c r="H517" s="114">
        <v>1648.8</v>
      </c>
      <c r="I517" s="114">
        <v>412.2</v>
      </c>
      <c r="J517" s="114">
        <v>343.5</v>
      </c>
      <c r="K517" s="114">
        <v>29666.457920000001</v>
      </c>
      <c r="L517" s="114"/>
      <c r="M517" s="114">
        <v>4580</v>
      </c>
      <c r="N517" s="114">
        <v>45800</v>
      </c>
      <c r="O517" s="114">
        <v>8952.9158400000015</v>
      </c>
      <c r="P517" s="114">
        <v>706.02499999999998</v>
      </c>
      <c r="Q517" s="114">
        <f t="shared" si="30"/>
        <v>46516.982920000002</v>
      </c>
      <c r="R517" s="114">
        <f t="shared" si="31"/>
        <v>93033.965840000004</v>
      </c>
      <c r="S517" s="114" t="s">
        <v>790</v>
      </c>
    </row>
    <row r="518" spans="1:19" ht="23.25" thickBot="1">
      <c r="A518" s="127" t="s">
        <v>896</v>
      </c>
      <c r="B518" s="124">
        <v>9</v>
      </c>
      <c r="C518" s="114">
        <f t="shared" ref="C518:C581" si="32">E518</f>
        <v>16280</v>
      </c>
      <c r="D518" s="114">
        <f t="shared" ref="D518:D581" si="33">E518+K518</f>
        <v>51507.364586666663</v>
      </c>
      <c r="E518" s="114">
        <v>16280</v>
      </c>
      <c r="F518" s="114">
        <v>0</v>
      </c>
      <c r="G518" s="114">
        <v>0</v>
      </c>
      <c r="H518" s="114">
        <v>1953.6000000000001</v>
      </c>
      <c r="I518" s="114">
        <v>488.40000000000003</v>
      </c>
      <c r="J518" s="114">
        <v>407</v>
      </c>
      <c r="K518" s="114">
        <v>35227.364586666663</v>
      </c>
      <c r="L518" s="114"/>
      <c r="M518" s="114">
        <v>24420</v>
      </c>
      <c r="N518" s="114">
        <v>244200</v>
      </c>
      <c r="O518" s="114">
        <v>48426.281280000003</v>
      </c>
      <c r="P518" s="114">
        <v>775.22555555555539</v>
      </c>
      <c r="Q518" s="114">
        <f t="shared" ref="Q518:Q581" si="34">E518+F518+G518+H518+I518+J518+K518+P518</f>
        <v>55131.590142222216</v>
      </c>
      <c r="R518" s="114">
        <f t="shared" ref="R518:R581" si="35">Q518*B518</f>
        <v>496184.31127999997</v>
      </c>
      <c r="S518" s="114" t="s">
        <v>790</v>
      </c>
    </row>
    <row r="519" spans="1:19" ht="23.25" thickBot="1">
      <c r="A519" s="127" t="s">
        <v>896</v>
      </c>
      <c r="B519" s="124">
        <v>2</v>
      </c>
      <c r="C519" s="114">
        <f t="shared" si="32"/>
        <v>19002.004999999997</v>
      </c>
      <c r="D519" s="114">
        <f t="shared" si="33"/>
        <v>60494.883824429824</v>
      </c>
      <c r="E519" s="114">
        <v>19002.004999999997</v>
      </c>
      <c r="F519" s="114">
        <v>0</v>
      </c>
      <c r="G519" s="114">
        <v>0</v>
      </c>
      <c r="H519" s="114">
        <v>2280.2405999999996</v>
      </c>
      <c r="I519" s="114">
        <v>570.06014999999991</v>
      </c>
      <c r="J519" s="114">
        <v>475.05012500000004</v>
      </c>
      <c r="K519" s="114">
        <v>41492.878824429827</v>
      </c>
      <c r="L519" s="114"/>
      <c r="M519" s="114">
        <v>6334.0016666666661</v>
      </c>
      <c r="N519" s="114">
        <v>63340.016666666663</v>
      </c>
      <c r="O519" s="114">
        <v>13311.739315526323</v>
      </c>
      <c r="P519" s="114">
        <v>849.40000000000009</v>
      </c>
      <c r="Q519" s="114">
        <f t="shared" si="34"/>
        <v>64669.634699429829</v>
      </c>
      <c r="R519" s="114">
        <f t="shared" si="35"/>
        <v>129339.26939885966</v>
      </c>
      <c r="S519" s="114" t="s">
        <v>790</v>
      </c>
    </row>
    <row r="520" spans="1:19" ht="23.25" thickBot="1">
      <c r="A520" s="127" t="s">
        <v>896</v>
      </c>
      <c r="B520" s="124">
        <v>2</v>
      </c>
      <c r="C520" s="114">
        <f t="shared" si="32"/>
        <v>18866</v>
      </c>
      <c r="D520" s="114">
        <f t="shared" si="33"/>
        <v>60165.85434666666</v>
      </c>
      <c r="E520" s="114">
        <v>18866</v>
      </c>
      <c r="F520" s="114">
        <v>0</v>
      </c>
      <c r="G520" s="114">
        <v>0</v>
      </c>
      <c r="H520" s="114">
        <v>2263.9199999999996</v>
      </c>
      <c r="I520" s="114">
        <v>565.9799999999999</v>
      </c>
      <c r="J520" s="114">
        <v>471.65000000000003</v>
      </c>
      <c r="K520" s="114">
        <v>41299.85434666666</v>
      </c>
      <c r="L520" s="114"/>
      <c r="M520" s="114">
        <v>6288.666666666667</v>
      </c>
      <c r="N520" s="114">
        <v>62886.666666666664</v>
      </c>
      <c r="O520" s="114">
        <v>13424.375359999991</v>
      </c>
      <c r="P520" s="114">
        <v>845.67000000000007</v>
      </c>
      <c r="Q520" s="114">
        <f t="shared" si="34"/>
        <v>64313.074346666661</v>
      </c>
      <c r="R520" s="114">
        <f t="shared" si="35"/>
        <v>128626.14869333332</v>
      </c>
      <c r="S520" s="114" t="s">
        <v>790</v>
      </c>
    </row>
    <row r="521" spans="1:19" ht="23.25" thickBot="1">
      <c r="A521" s="127" t="s">
        <v>896</v>
      </c>
      <c r="B521" s="124">
        <v>2</v>
      </c>
      <c r="C521" s="114">
        <f t="shared" si="32"/>
        <v>12022.103775</v>
      </c>
      <c r="D521" s="114">
        <f t="shared" si="33"/>
        <v>37477.727388900006</v>
      </c>
      <c r="E521" s="114">
        <v>12022.103775</v>
      </c>
      <c r="F521" s="114">
        <v>129.16666666666666</v>
      </c>
      <c r="G521" s="114">
        <v>475</v>
      </c>
      <c r="H521" s="114">
        <v>1413.2118600000001</v>
      </c>
      <c r="I521" s="114">
        <v>353.30296500000003</v>
      </c>
      <c r="J521" s="114">
        <v>294.41913750000003</v>
      </c>
      <c r="K521" s="114">
        <v>25455.623613900003</v>
      </c>
      <c r="L521" s="114"/>
      <c r="M521" s="114">
        <v>3925.5884999999998</v>
      </c>
      <c r="N521" s="114">
        <v>39255.885000000002</v>
      </c>
      <c r="O521" s="114">
        <v>7729.7737278000022</v>
      </c>
      <c r="P521" s="114">
        <v>652.52499999999998</v>
      </c>
      <c r="Q521" s="114">
        <f t="shared" si="34"/>
        <v>40795.353018066671</v>
      </c>
      <c r="R521" s="114">
        <f t="shared" si="35"/>
        <v>81590.706036133342</v>
      </c>
      <c r="S521" s="114" t="s">
        <v>790</v>
      </c>
    </row>
    <row r="522" spans="1:19" ht="23.25" thickBot="1">
      <c r="A522" s="127" t="s">
        <v>896</v>
      </c>
      <c r="B522" s="124">
        <v>2</v>
      </c>
      <c r="C522" s="114">
        <f t="shared" si="32"/>
        <v>17550</v>
      </c>
      <c r="D522" s="114">
        <f t="shared" si="33"/>
        <v>55557.817920000001</v>
      </c>
      <c r="E522" s="114">
        <v>17550</v>
      </c>
      <c r="F522" s="114">
        <v>0</v>
      </c>
      <c r="G522" s="114">
        <v>0</v>
      </c>
      <c r="H522" s="114">
        <v>2106</v>
      </c>
      <c r="I522" s="114">
        <v>526.5</v>
      </c>
      <c r="J522" s="114">
        <v>438.75</v>
      </c>
      <c r="K522" s="114">
        <v>38007.817920000001</v>
      </c>
      <c r="L522" s="114"/>
      <c r="M522" s="114">
        <v>5850</v>
      </c>
      <c r="N522" s="114">
        <v>58500</v>
      </c>
      <c r="O522" s="114">
        <v>11665.635839999999</v>
      </c>
      <c r="P522" s="114">
        <v>1168.2550000000001</v>
      </c>
      <c r="Q522" s="114">
        <f t="shared" si="34"/>
        <v>59797.322919999999</v>
      </c>
      <c r="R522" s="114">
        <f t="shared" si="35"/>
        <v>119594.64584</v>
      </c>
      <c r="S522" s="114" t="s">
        <v>790</v>
      </c>
    </row>
    <row r="523" spans="1:19" ht="23.25" thickBot="1">
      <c r="A523" s="127" t="s">
        <v>896</v>
      </c>
      <c r="B523" s="124">
        <v>1</v>
      </c>
      <c r="C523" s="114">
        <f t="shared" si="32"/>
        <v>13740</v>
      </c>
      <c r="D523" s="114">
        <f t="shared" si="33"/>
        <v>43406.457920000001</v>
      </c>
      <c r="E523" s="114">
        <v>13740</v>
      </c>
      <c r="F523" s="114">
        <v>0</v>
      </c>
      <c r="G523" s="114">
        <v>0</v>
      </c>
      <c r="H523" s="114">
        <v>1648.8</v>
      </c>
      <c r="I523" s="114">
        <v>412.2</v>
      </c>
      <c r="J523" s="114">
        <v>343.5</v>
      </c>
      <c r="K523" s="114">
        <v>29666.457920000001</v>
      </c>
      <c r="L523" s="114"/>
      <c r="M523" s="114">
        <v>2290</v>
      </c>
      <c r="N523" s="114">
        <v>22900</v>
      </c>
      <c r="O523" s="114">
        <v>4476.4579200000007</v>
      </c>
      <c r="P523" s="114">
        <v>706.01</v>
      </c>
      <c r="Q523" s="114">
        <f t="shared" si="34"/>
        <v>46516.967920000003</v>
      </c>
      <c r="R523" s="114">
        <f t="shared" si="35"/>
        <v>46516.967920000003</v>
      </c>
      <c r="S523" s="114" t="s">
        <v>790</v>
      </c>
    </row>
    <row r="524" spans="1:19" ht="23.25" thickBot="1">
      <c r="A524" s="127" t="s">
        <v>896</v>
      </c>
      <c r="B524" s="124">
        <v>3</v>
      </c>
      <c r="C524" s="114">
        <f t="shared" si="32"/>
        <v>14388.597666666668</v>
      </c>
      <c r="D524" s="114">
        <f t="shared" si="33"/>
        <v>45221.149422637427</v>
      </c>
      <c r="E524" s="114">
        <v>14388.597666666668</v>
      </c>
      <c r="F524" s="114">
        <v>86.1111111111111</v>
      </c>
      <c r="G524" s="114">
        <v>316.66666666666669</v>
      </c>
      <c r="H524" s="114">
        <v>1706.6019999999999</v>
      </c>
      <c r="I524" s="114">
        <v>426.65049999999997</v>
      </c>
      <c r="J524" s="114">
        <v>355.54208333333332</v>
      </c>
      <c r="K524" s="114">
        <v>30832.551755970759</v>
      </c>
      <c r="L524" s="114"/>
      <c r="M524" s="114">
        <v>7110.8416666666672</v>
      </c>
      <c r="N524" s="114">
        <v>71108.416666666657</v>
      </c>
      <c r="O524" s="114">
        <v>14278.396934578956</v>
      </c>
      <c r="P524" s="114">
        <v>719.13333333333333</v>
      </c>
      <c r="Q524" s="114">
        <f t="shared" si="34"/>
        <v>48831.855117081868</v>
      </c>
      <c r="R524" s="114">
        <f t="shared" si="35"/>
        <v>146495.5653512456</v>
      </c>
      <c r="S524" s="114" t="s">
        <v>790</v>
      </c>
    </row>
    <row r="525" spans="1:19" ht="23.25" thickBot="1">
      <c r="A525" s="127" t="s">
        <v>896</v>
      </c>
      <c r="B525" s="124">
        <v>2</v>
      </c>
      <c r="C525" s="114">
        <f t="shared" si="32"/>
        <v>13168.656000000001</v>
      </c>
      <c r="D525" s="114">
        <f t="shared" si="33"/>
        <v>41584.251456000005</v>
      </c>
      <c r="E525" s="114">
        <v>13168.656000000001</v>
      </c>
      <c r="F525" s="114">
        <v>129.16666666666666</v>
      </c>
      <c r="G525" s="114">
        <v>0</v>
      </c>
      <c r="H525" s="114">
        <v>1580.2387200000001</v>
      </c>
      <c r="I525" s="114">
        <v>395.05968000000001</v>
      </c>
      <c r="J525" s="114">
        <v>329.21640000000002</v>
      </c>
      <c r="K525" s="114">
        <v>28415.595456000003</v>
      </c>
      <c r="L525" s="114"/>
      <c r="M525" s="114">
        <v>4389.5519999999997</v>
      </c>
      <c r="N525" s="114">
        <v>43895.520000000004</v>
      </c>
      <c r="O525" s="114">
        <v>8546.1189120000054</v>
      </c>
      <c r="P525" s="114">
        <v>690.46</v>
      </c>
      <c r="Q525" s="114">
        <f t="shared" si="34"/>
        <v>44708.392922666666</v>
      </c>
      <c r="R525" s="114">
        <f t="shared" si="35"/>
        <v>89416.785845333332</v>
      </c>
      <c r="S525" s="114" t="s">
        <v>790</v>
      </c>
    </row>
    <row r="526" spans="1:19" ht="23.25" thickBot="1">
      <c r="A526" s="127" t="s">
        <v>896</v>
      </c>
      <c r="B526" s="124">
        <v>1</v>
      </c>
      <c r="C526" s="114">
        <f t="shared" si="32"/>
        <v>17550</v>
      </c>
      <c r="D526" s="114">
        <f t="shared" si="33"/>
        <v>55557.817920000001</v>
      </c>
      <c r="E526" s="114">
        <v>17550</v>
      </c>
      <c r="F526" s="114">
        <v>0</v>
      </c>
      <c r="G526" s="114">
        <v>0</v>
      </c>
      <c r="H526" s="114">
        <v>2106</v>
      </c>
      <c r="I526" s="114">
        <v>526.5</v>
      </c>
      <c r="J526" s="114">
        <v>438.75</v>
      </c>
      <c r="K526" s="114">
        <v>38007.817920000001</v>
      </c>
      <c r="L526" s="114"/>
      <c r="M526" s="114">
        <v>2925</v>
      </c>
      <c r="N526" s="114">
        <v>29250</v>
      </c>
      <c r="O526" s="114">
        <v>5832.8179199999995</v>
      </c>
      <c r="P526" s="114">
        <v>809.82</v>
      </c>
      <c r="Q526" s="114">
        <f t="shared" si="34"/>
        <v>59438.887920000001</v>
      </c>
      <c r="R526" s="114">
        <f t="shared" si="35"/>
        <v>59438.887920000001</v>
      </c>
      <c r="S526" s="114" t="s">
        <v>790</v>
      </c>
    </row>
    <row r="527" spans="1:19" ht="23.25" thickBot="1">
      <c r="A527" s="127" t="s">
        <v>896</v>
      </c>
      <c r="B527" s="124">
        <v>1</v>
      </c>
      <c r="C527" s="114">
        <f t="shared" si="32"/>
        <v>30550</v>
      </c>
      <c r="D527" s="114">
        <f t="shared" si="33"/>
        <v>99549.07176754385</v>
      </c>
      <c r="E527" s="114">
        <v>30550</v>
      </c>
      <c r="F527" s="114">
        <v>0</v>
      </c>
      <c r="G527" s="114">
        <v>0</v>
      </c>
      <c r="H527" s="114">
        <v>3666</v>
      </c>
      <c r="I527" s="114">
        <v>916.5</v>
      </c>
      <c r="J527" s="114">
        <v>763.75</v>
      </c>
      <c r="K527" s="114">
        <v>68999.07176754385</v>
      </c>
      <c r="L527" s="114"/>
      <c r="M527" s="114">
        <v>5091.666666666667</v>
      </c>
      <c r="N527" s="114">
        <v>50916.666666666672</v>
      </c>
      <c r="O527" s="114">
        <v>12990.738434210514</v>
      </c>
      <c r="P527" s="114">
        <v>1164</v>
      </c>
      <c r="Q527" s="114">
        <f t="shared" si="34"/>
        <v>106059.32176754385</v>
      </c>
      <c r="R527" s="114">
        <f t="shared" si="35"/>
        <v>106059.32176754385</v>
      </c>
      <c r="S527" s="114" t="s">
        <v>790</v>
      </c>
    </row>
    <row r="528" spans="1:19" ht="23.25" thickBot="1">
      <c r="A528" s="127" t="s">
        <v>896</v>
      </c>
      <c r="B528" s="124">
        <v>1</v>
      </c>
      <c r="C528" s="114">
        <f t="shared" si="32"/>
        <v>17550</v>
      </c>
      <c r="D528" s="114">
        <f t="shared" si="33"/>
        <v>55557.817920000001</v>
      </c>
      <c r="E528" s="114">
        <v>17550</v>
      </c>
      <c r="F528" s="114">
        <v>0</v>
      </c>
      <c r="G528" s="114">
        <v>0</v>
      </c>
      <c r="H528" s="114">
        <v>2106</v>
      </c>
      <c r="I528" s="114">
        <v>526.5</v>
      </c>
      <c r="J528" s="114">
        <v>438.75</v>
      </c>
      <c r="K528" s="114">
        <v>38007.817920000001</v>
      </c>
      <c r="L528" s="114"/>
      <c r="M528" s="114">
        <v>2925</v>
      </c>
      <c r="N528" s="114">
        <v>29250</v>
      </c>
      <c r="O528" s="114">
        <v>5832.8179199999995</v>
      </c>
      <c r="P528" s="114">
        <v>809.86</v>
      </c>
      <c r="Q528" s="114">
        <f t="shared" si="34"/>
        <v>59438.927920000002</v>
      </c>
      <c r="R528" s="114">
        <f t="shared" si="35"/>
        <v>59438.927920000002</v>
      </c>
      <c r="S528" s="114" t="s">
        <v>790</v>
      </c>
    </row>
    <row r="529" spans="1:19" ht="23.25" thickBot="1">
      <c r="A529" s="127" t="s">
        <v>896</v>
      </c>
      <c r="B529" s="124">
        <v>2</v>
      </c>
      <c r="C529" s="114">
        <f t="shared" si="32"/>
        <v>15645</v>
      </c>
      <c r="D529" s="114">
        <f t="shared" si="33"/>
        <v>49482.137920000001</v>
      </c>
      <c r="E529" s="114">
        <v>15645</v>
      </c>
      <c r="F529" s="114">
        <v>0</v>
      </c>
      <c r="G529" s="114">
        <v>0</v>
      </c>
      <c r="H529" s="114">
        <v>1877.3999999999999</v>
      </c>
      <c r="I529" s="114">
        <v>469.34999999999997</v>
      </c>
      <c r="J529" s="114">
        <v>391.125</v>
      </c>
      <c r="K529" s="114">
        <v>33837.137920000001</v>
      </c>
      <c r="L529" s="114"/>
      <c r="M529" s="114">
        <v>5215</v>
      </c>
      <c r="N529" s="114">
        <v>52150</v>
      </c>
      <c r="O529" s="114">
        <v>10309.27584</v>
      </c>
      <c r="P529" s="114">
        <v>757.93499999999995</v>
      </c>
      <c r="Q529" s="114">
        <f t="shared" si="34"/>
        <v>52977.947919999999</v>
      </c>
      <c r="R529" s="114">
        <f t="shared" si="35"/>
        <v>105955.89584</v>
      </c>
      <c r="S529" s="114" t="s">
        <v>790</v>
      </c>
    </row>
    <row r="530" spans="1:19" ht="23.25" thickBot="1">
      <c r="A530" s="127" t="s">
        <v>896</v>
      </c>
      <c r="B530" s="124">
        <v>1</v>
      </c>
      <c r="C530" s="114">
        <f t="shared" si="32"/>
        <v>15925.82</v>
      </c>
      <c r="D530" s="114">
        <f t="shared" si="33"/>
        <v>50377.766506666667</v>
      </c>
      <c r="E530" s="114">
        <v>15925.82</v>
      </c>
      <c r="F530" s="114">
        <v>0</v>
      </c>
      <c r="G530" s="114">
        <v>0</v>
      </c>
      <c r="H530" s="114">
        <v>1911.0983999999999</v>
      </c>
      <c r="I530" s="114">
        <v>477.77459999999996</v>
      </c>
      <c r="J530" s="114">
        <v>398.14550000000003</v>
      </c>
      <c r="K530" s="114">
        <v>34451.946506666667</v>
      </c>
      <c r="L530" s="114"/>
      <c r="M530" s="114">
        <v>2654.3033333333333</v>
      </c>
      <c r="N530" s="114">
        <v>26543.033333333336</v>
      </c>
      <c r="O530" s="114">
        <v>5254.6098399999992</v>
      </c>
      <c r="P530" s="114">
        <v>765.57</v>
      </c>
      <c r="Q530" s="114">
        <f t="shared" si="34"/>
        <v>53930.355006666665</v>
      </c>
      <c r="R530" s="114">
        <f t="shared" si="35"/>
        <v>53930.355006666665</v>
      </c>
      <c r="S530" s="114" t="s">
        <v>790</v>
      </c>
    </row>
    <row r="531" spans="1:19" ht="15.75" thickBot="1">
      <c r="A531" s="127" t="s">
        <v>699</v>
      </c>
      <c r="B531" s="124">
        <v>1</v>
      </c>
      <c r="C531" s="114">
        <f t="shared" si="32"/>
        <v>23992</v>
      </c>
      <c r="D531" s="114">
        <f t="shared" si="33"/>
        <v>76925.250773333319</v>
      </c>
      <c r="E531" s="114">
        <v>23992</v>
      </c>
      <c r="F531" s="114">
        <v>0</v>
      </c>
      <c r="G531" s="114">
        <v>0</v>
      </c>
      <c r="H531" s="114">
        <v>2879.0399999999995</v>
      </c>
      <c r="I531" s="114">
        <v>719.75999999999988</v>
      </c>
      <c r="J531" s="114">
        <v>599.80000000000007</v>
      </c>
      <c r="K531" s="114">
        <v>52933.250773333319</v>
      </c>
      <c r="L531" s="114"/>
      <c r="M531" s="114">
        <v>3998.666666666667</v>
      </c>
      <c r="N531" s="114">
        <v>39986.666666666664</v>
      </c>
      <c r="O531" s="114">
        <v>8947.9174399999902</v>
      </c>
      <c r="P531" s="114">
        <v>985.33</v>
      </c>
      <c r="Q531" s="114">
        <f t="shared" si="34"/>
        <v>82109.180773333312</v>
      </c>
      <c r="R531" s="114">
        <f t="shared" si="35"/>
        <v>82109.180773333312</v>
      </c>
      <c r="S531" s="114" t="s">
        <v>790</v>
      </c>
    </row>
    <row r="532" spans="1:19" ht="23.25" thickBot="1">
      <c r="A532" s="127" t="s">
        <v>897</v>
      </c>
      <c r="B532" s="124">
        <v>1</v>
      </c>
      <c r="C532" s="114">
        <f t="shared" si="32"/>
        <v>23992</v>
      </c>
      <c r="D532" s="114">
        <f t="shared" si="33"/>
        <v>76925.250773333319</v>
      </c>
      <c r="E532" s="114">
        <v>23992</v>
      </c>
      <c r="F532" s="114">
        <v>0</v>
      </c>
      <c r="G532" s="114">
        <v>0</v>
      </c>
      <c r="H532" s="114">
        <v>2879.0399999999995</v>
      </c>
      <c r="I532" s="114">
        <v>719.75999999999988</v>
      </c>
      <c r="J532" s="114">
        <v>599.80000000000007</v>
      </c>
      <c r="K532" s="114">
        <v>52933.250773333319</v>
      </c>
      <c r="L532" s="114"/>
      <c r="M532" s="114">
        <v>3998.666666666667</v>
      </c>
      <c r="N532" s="114">
        <v>39986.666666666664</v>
      </c>
      <c r="O532" s="114">
        <v>8947.9174399999902</v>
      </c>
      <c r="P532" s="114">
        <v>985.33</v>
      </c>
      <c r="Q532" s="114">
        <f t="shared" si="34"/>
        <v>82109.180773333312</v>
      </c>
      <c r="R532" s="114">
        <f t="shared" si="35"/>
        <v>82109.180773333312</v>
      </c>
      <c r="S532" s="114" t="s">
        <v>790</v>
      </c>
    </row>
    <row r="533" spans="1:19" ht="15.75" thickBot="1">
      <c r="A533" s="127" t="s">
        <v>898</v>
      </c>
      <c r="B533" s="124">
        <v>7</v>
      </c>
      <c r="C533" s="114">
        <f t="shared" si="32"/>
        <v>23795.887103999998</v>
      </c>
      <c r="D533" s="114">
        <f t="shared" si="33"/>
        <v>76292.721312768001</v>
      </c>
      <c r="E533" s="114">
        <v>23795.887103999998</v>
      </c>
      <c r="F533" s="114">
        <v>991.49529599999994</v>
      </c>
      <c r="G533" s="114">
        <v>0</v>
      </c>
      <c r="H533" s="114">
        <v>2855.5064524800009</v>
      </c>
      <c r="I533" s="114">
        <v>713.87661312000023</v>
      </c>
      <c r="J533" s="114">
        <v>594.89717759999996</v>
      </c>
      <c r="K533" s="114">
        <v>52496.834208768007</v>
      </c>
      <c r="L533" s="114"/>
      <c r="M533" s="114">
        <v>27761.868288000001</v>
      </c>
      <c r="N533" s="114">
        <v>277618.68288000004</v>
      </c>
      <c r="O533" s="114">
        <v>62097.28829337607</v>
      </c>
      <c r="P533" s="114">
        <v>979.9899999999999</v>
      </c>
      <c r="Q533" s="114">
        <f t="shared" si="34"/>
        <v>82428.486851968002</v>
      </c>
      <c r="R533" s="114">
        <f t="shared" si="35"/>
        <v>576999.40796377603</v>
      </c>
      <c r="S533" s="114" t="s">
        <v>790</v>
      </c>
    </row>
    <row r="534" spans="1:19" ht="15.75" thickBot="1">
      <c r="A534" s="127" t="s">
        <v>700</v>
      </c>
      <c r="B534" s="124">
        <v>1</v>
      </c>
      <c r="C534" s="114">
        <f t="shared" si="32"/>
        <v>13740</v>
      </c>
      <c r="D534" s="114">
        <f t="shared" si="33"/>
        <v>43406.457920000001</v>
      </c>
      <c r="E534" s="114">
        <v>13740</v>
      </c>
      <c r="F534" s="114">
        <v>0</v>
      </c>
      <c r="G534" s="114">
        <v>0</v>
      </c>
      <c r="H534" s="114">
        <v>1648.8</v>
      </c>
      <c r="I534" s="114">
        <v>412.2</v>
      </c>
      <c r="J534" s="114">
        <v>343.5</v>
      </c>
      <c r="K534" s="114">
        <v>29666.457920000001</v>
      </c>
      <c r="L534" s="114"/>
      <c r="M534" s="114">
        <v>2290</v>
      </c>
      <c r="N534" s="114">
        <v>22900</v>
      </c>
      <c r="O534" s="114">
        <v>4476.4579200000007</v>
      </c>
      <c r="P534" s="114">
        <v>706.01</v>
      </c>
      <c r="Q534" s="114">
        <f t="shared" si="34"/>
        <v>46516.967920000003</v>
      </c>
      <c r="R534" s="114">
        <f t="shared" si="35"/>
        <v>46516.967920000003</v>
      </c>
      <c r="S534" s="114" t="s">
        <v>790</v>
      </c>
    </row>
    <row r="535" spans="1:19" ht="15.75" thickBot="1">
      <c r="A535" s="127" t="s">
        <v>700</v>
      </c>
      <c r="B535" s="124">
        <v>2</v>
      </c>
      <c r="C535" s="114">
        <f t="shared" si="32"/>
        <v>10673.34028488</v>
      </c>
      <c r="D535" s="114">
        <f t="shared" si="33"/>
        <v>32694.058319897282</v>
      </c>
      <c r="E535" s="114">
        <v>10673.34028488</v>
      </c>
      <c r="F535" s="114">
        <v>258.33333333333331</v>
      </c>
      <c r="G535" s="114">
        <v>950</v>
      </c>
      <c r="H535" s="114">
        <v>1219.8103182719999</v>
      </c>
      <c r="I535" s="114">
        <v>304.95257956799998</v>
      </c>
      <c r="J535" s="114">
        <v>254.12714963999997</v>
      </c>
      <c r="K535" s="114">
        <v>22020.718035017282</v>
      </c>
      <c r="L535" s="114"/>
      <c r="M535" s="114">
        <v>3388.3619951999999</v>
      </c>
      <c r="N535" s="114">
        <v>33883.619952000001</v>
      </c>
      <c r="O535" s="114">
        <v>6769.4541228345633</v>
      </c>
      <c r="P535" s="114">
        <v>555.06500000000005</v>
      </c>
      <c r="Q535" s="114">
        <f t="shared" si="34"/>
        <v>36236.346700710623</v>
      </c>
      <c r="R535" s="114">
        <f t="shared" si="35"/>
        <v>72472.693401421246</v>
      </c>
      <c r="S535" s="114" t="s">
        <v>790</v>
      </c>
    </row>
    <row r="536" spans="1:19" ht="15.75" thickBot="1">
      <c r="A536" s="127" t="s">
        <v>700</v>
      </c>
      <c r="B536" s="124">
        <v>3</v>
      </c>
      <c r="C536" s="114">
        <f t="shared" si="32"/>
        <v>10673.34028488</v>
      </c>
      <c r="D536" s="114">
        <f t="shared" si="33"/>
        <v>32694.058319897282</v>
      </c>
      <c r="E536" s="114">
        <v>10673.34028488</v>
      </c>
      <c r="F536" s="114">
        <v>258.33333333333331</v>
      </c>
      <c r="G536" s="114">
        <v>950</v>
      </c>
      <c r="H536" s="114">
        <v>1219.8103182719999</v>
      </c>
      <c r="I536" s="114">
        <v>304.95257956799998</v>
      </c>
      <c r="J536" s="114">
        <v>254.12714963999997</v>
      </c>
      <c r="K536" s="114">
        <v>22020.718035017282</v>
      </c>
      <c r="L536" s="114"/>
      <c r="M536" s="114">
        <v>5082.5429927999994</v>
      </c>
      <c r="N536" s="114">
        <v>50825.429927999998</v>
      </c>
      <c r="O536" s="114">
        <v>10154.181184251845</v>
      </c>
      <c r="P536" s="114">
        <v>608.63</v>
      </c>
      <c r="Q536" s="114">
        <f t="shared" si="34"/>
        <v>36289.911700710618</v>
      </c>
      <c r="R536" s="114">
        <f t="shared" si="35"/>
        <v>108869.73510213185</v>
      </c>
      <c r="S536" s="114" t="s">
        <v>790</v>
      </c>
    </row>
    <row r="537" spans="1:19" ht="15.75" thickBot="1">
      <c r="A537" s="127" t="s">
        <v>700</v>
      </c>
      <c r="B537" s="124">
        <v>2</v>
      </c>
      <c r="C537" s="114">
        <f t="shared" si="32"/>
        <v>9747.5913826200012</v>
      </c>
      <c r="D537" s="114">
        <f t="shared" si="33"/>
        <v>29594.807627028007</v>
      </c>
      <c r="E537" s="114">
        <v>9747.5913826200012</v>
      </c>
      <c r="F537" s="114">
        <v>258.33333333333331</v>
      </c>
      <c r="G537" s="114">
        <v>950</v>
      </c>
      <c r="H537" s="114">
        <v>1114.0104437279999</v>
      </c>
      <c r="I537" s="114">
        <v>278.50261093199998</v>
      </c>
      <c r="J537" s="114">
        <v>232.08550911000006</v>
      </c>
      <c r="K537" s="114">
        <v>19847.216244408006</v>
      </c>
      <c r="L537" s="114"/>
      <c r="M537" s="114">
        <v>3094.4734548000001</v>
      </c>
      <c r="N537" s="114">
        <v>30944.734548000004</v>
      </c>
      <c r="O537" s="114">
        <v>5655.2244860160044</v>
      </c>
      <c r="P537" s="114">
        <v>584.62</v>
      </c>
      <c r="Q537" s="114">
        <f t="shared" si="34"/>
        <v>33012.359524131345</v>
      </c>
      <c r="R537" s="114">
        <f t="shared" si="35"/>
        <v>66024.71904826269</v>
      </c>
      <c r="S537" s="114" t="s">
        <v>790</v>
      </c>
    </row>
    <row r="538" spans="1:19" ht="15.75" thickBot="1">
      <c r="A538" s="127" t="s">
        <v>700</v>
      </c>
      <c r="B538" s="124">
        <v>2</v>
      </c>
      <c r="C538" s="114">
        <f t="shared" si="32"/>
        <v>9253.6467660000017</v>
      </c>
      <c r="D538" s="114">
        <f t="shared" si="33"/>
        <v>27858.563620284687</v>
      </c>
      <c r="E538" s="114">
        <v>9253.6467660000017</v>
      </c>
      <c r="F538" s="114">
        <v>258.33333333333331</v>
      </c>
      <c r="G538" s="114">
        <v>950</v>
      </c>
      <c r="H538" s="114">
        <v>1057.5596304000001</v>
      </c>
      <c r="I538" s="114">
        <v>264.38990760000002</v>
      </c>
      <c r="J538" s="114">
        <v>220.32492300000004</v>
      </c>
      <c r="K538" s="114">
        <v>18604.916854284686</v>
      </c>
      <c r="L538" s="114"/>
      <c r="M538" s="114">
        <v>2937.6656400000006</v>
      </c>
      <c r="N538" s="114">
        <v>29376.656400000007</v>
      </c>
      <c r="O538" s="114">
        <v>4895.5116685693656</v>
      </c>
      <c r="P538" s="114">
        <v>571.77</v>
      </c>
      <c r="Q538" s="114">
        <f t="shared" si="34"/>
        <v>31180.941414618024</v>
      </c>
      <c r="R538" s="114">
        <f t="shared" si="35"/>
        <v>62361.882829236049</v>
      </c>
      <c r="S538" s="114" t="s">
        <v>790</v>
      </c>
    </row>
    <row r="539" spans="1:19" ht="15.75" thickBot="1">
      <c r="A539" s="127" t="s">
        <v>700</v>
      </c>
      <c r="B539" s="124">
        <v>1</v>
      </c>
      <c r="C539" s="114">
        <f t="shared" si="32"/>
        <v>10610.701500000001</v>
      </c>
      <c r="D539" s="114">
        <f t="shared" si="33"/>
        <v>32499.750820666675</v>
      </c>
      <c r="E539" s="114">
        <v>10610.701500000001</v>
      </c>
      <c r="F539" s="114">
        <v>258.33333333333331</v>
      </c>
      <c r="G539" s="114">
        <v>950</v>
      </c>
      <c r="H539" s="114">
        <v>1212.6515999999999</v>
      </c>
      <c r="I539" s="114">
        <v>303.16289999999998</v>
      </c>
      <c r="J539" s="114">
        <v>252.63575000000003</v>
      </c>
      <c r="K539" s="114">
        <v>21889.049320666672</v>
      </c>
      <c r="L539" s="114"/>
      <c r="M539" s="114">
        <v>1684.2383333333332</v>
      </c>
      <c r="N539" s="114">
        <v>16842.383333333335</v>
      </c>
      <c r="O539" s="114">
        <v>3362.4276540000033</v>
      </c>
      <c r="P539" s="114">
        <v>607.27</v>
      </c>
      <c r="Q539" s="114">
        <f t="shared" si="34"/>
        <v>36083.804404000002</v>
      </c>
      <c r="R539" s="114">
        <f t="shared" si="35"/>
        <v>36083.804404000002</v>
      </c>
      <c r="S539" s="114" t="s">
        <v>790</v>
      </c>
    </row>
    <row r="540" spans="1:19" ht="15.75" thickBot="1">
      <c r="A540" s="127" t="s">
        <v>700</v>
      </c>
      <c r="B540" s="124">
        <v>1</v>
      </c>
      <c r="C540" s="114">
        <f t="shared" si="32"/>
        <v>11586.700518120002</v>
      </c>
      <c r="D540" s="114">
        <f t="shared" si="33"/>
        <v>35527.330758970726</v>
      </c>
      <c r="E540" s="114">
        <v>11586.700518120002</v>
      </c>
      <c r="F540" s="114">
        <v>258.33333333333331</v>
      </c>
      <c r="G540" s="114">
        <v>950</v>
      </c>
      <c r="H540" s="114">
        <v>1324.1943449280004</v>
      </c>
      <c r="I540" s="114">
        <v>331.0485862320001</v>
      </c>
      <c r="J540" s="114">
        <v>275.87382186000008</v>
      </c>
      <c r="K540" s="114">
        <v>23940.630240850725</v>
      </c>
      <c r="L540" s="114"/>
      <c r="M540" s="114">
        <v>1839.1588124000004</v>
      </c>
      <c r="N540" s="114">
        <v>18391.588124000002</v>
      </c>
      <c r="O540" s="114">
        <v>3709.8833044507228</v>
      </c>
      <c r="P540" s="114">
        <v>632.33000000000004</v>
      </c>
      <c r="Q540" s="114">
        <f t="shared" si="34"/>
        <v>39299.110845324059</v>
      </c>
      <c r="R540" s="114">
        <f t="shared" si="35"/>
        <v>39299.110845324059</v>
      </c>
      <c r="S540" s="114" t="s">
        <v>790</v>
      </c>
    </row>
    <row r="541" spans="1:19" ht="15.75" thickBot="1">
      <c r="A541" s="127" t="s">
        <v>700</v>
      </c>
      <c r="B541" s="124">
        <v>2</v>
      </c>
      <c r="C541" s="114">
        <f t="shared" si="32"/>
        <v>11698.340259060002</v>
      </c>
      <c r="D541" s="114">
        <f t="shared" si="33"/>
        <v>35873.640779485366</v>
      </c>
      <c r="E541" s="114">
        <v>11698.340259060002</v>
      </c>
      <c r="F541" s="114">
        <v>258.33333333333331</v>
      </c>
      <c r="G541" s="114">
        <v>950</v>
      </c>
      <c r="H541" s="114">
        <v>1336.9531724640003</v>
      </c>
      <c r="I541" s="114">
        <v>334.23829311600008</v>
      </c>
      <c r="J541" s="114">
        <v>278.53191093000009</v>
      </c>
      <c r="K541" s="114">
        <v>24175.300520425364</v>
      </c>
      <c r="L541" s="114"/>
      <c r="M541" s="114">
        <v>3713.7588124000004</v>
      </c>
      <c r="N541" s="114">
        <v>37137.588124000002</v>
      </c>
      <c r="O541" s="114">
        <v>7499.2541044507234</v>
      </c>
      <c r="P541" s="114">
        <v>635.22</v>
      </c>
      <c r="Q541" s="114">
        <f t="shared" si="34"/>
        <v>39666.917489328698</v>
      </c>
      <c r="R541" s="114">
        <f t="shared" si="35"/>
        <v>79333.834978657396</v>
      </c>
      <c r="S541" s="114" t="s">
        <v>790</v>
      </c>
    </row>
    <row r="542" spans="1:19" ht="15.75" thickBot="1">
      <c r="A542" s="127" t="s">
        <v>700</v>
      </c>
      <c r="B542" s="124">
        <v>7</v>
      </c>
      <c r="C542" s="114">
        <f t="shared" si="32"/>
        <v>11237.315128920001</v>
      </c>
      <c r="D542" s="114">
        <f t="shared" si="33"/>
        <v>34538.386873614174</v>
      </c>
      <c r="E542" s="114">
        <v>11237.315128920001</v>
      </c>
      <c r="F542" s="114">
        <v>258.33333333333331</v>
      </c>
      <c r="G542" s="114">
        <v>814.28571428571433</v>
      </c>
      <c r="H542" s="114">
        <v>1294.7290961142855</v>
      </c>
      <c r="I542" s="114">
        <v>323.68227402857138</v>
      </c>
      <c r="J542" s="114">
        <v>269.73522835714289</v>
      </c>
      <c r="K542" s="114">
        <v>23301.071744694171</v>
      </c>
      <c r="L542" s="114"/>
      <c r="M542" s="114">
        <v>12587.643989999999</v>
      </c>
      <c r="N542" s="114">
        <v>125876.43989999998</v>
      </c>
      <c r="O542" s="114">
        <v>24643.418322859208</v>
      </c>
      <c r="P542" s="114">
        <v>625.64428571428573</v>
      </c>
      <c r="Q542" s="114">
        <f t="shared" si="34"/>
        <v>38124.796805447506</v>
      </c>
      <c r="R542" s="114">
        <f t="shared" si="35"/>
        <v>266873.57763813256</v>
      </c>
      <c r="S542" s="114" t="s">
        <v>790</v>
      </c>
    </row>
    <row r="543" spans="1:19" ht="15.75" thickBot="1">
      <c r="A543" s="127" t="s">
        <v>700</v>
      </c>
      <c r="B543" s="124">
        <v>4</v>
      </c>
      <c r="C543" s="114">
        <f t="shared" si="32"/>
        <v>12165.025388590002</v>
      </c>
      <c r="D543" s="114">
        <f t="shared" si="33"/>
        <v>37624.685882561374</v>
      </c>
      <c r="E543" s="114">
        <v>12165.025388590002</v>
      </c>
      <c r="F543" s="114">
        <v>193.75</v>
      </c>
      <c r="G543" s="114">
        <v>712.5</v>
      </c>
      <c r="H543" s="114">
        <v>1410.1457586960003</v>
      </c>
      <c r="I543" s="114">
        <v>352.53643967400006</v>
      </c>
      <c r="J543" s="114">
        <v>293.78036639500004</v>
      </c>
      <c r="K543" s="114">
        <v>25459.660493971372</v>
      </c>
      <c r="L543" s="114"/>
      <c r="M543" s="114">
        <v>7834.1431038666669</v>
      </c>
      <c r="N543" s="114">
        <v>78341.431038666662</v>
      </c>
      <c r="O543" s="114">
        <v>15663.067833352168</v>
      </c>
      <c r="P543" s="114">
        <v>626.83499999999992</v>
      </c>
      <c r="Q543" s="114">
        <f t="shared" si="34"/>
        <v>41214.233447326376</v>
      </c>
      <c r="R543" s="114">
        <f t="shared" si="35"/>
        <v>164856.93378930551</v>
      </c>
      <c r="S543" s="114" t="s">
        <v>790</v>
      </c>
    </row>
    <row r="544" spans="1:19" ht="15.75" thickBot="1">
      <c r="A544" s="127" t="s">
        <v>700</v>
      </c>
      <c r="B544" s="124">
        <v>1</v>
      </c>
      <c r="C544" s="114">
        <f t="shared" si="32"/>
        <v>11586.700518120002</v>
      </c>
      <c r="D544" s="114">
        <f t="shared" si="33"/>
        <v>35527.330758970726</v>
      </c>
      <c r="E544" s="114">
        <v>11586.700518120002</v>
      </c>
      <c r="F544" s="114">
        <v>258.33333333333331</v>
      </c>
      <c r="G544" s="114">
        <v>950</v>
      </c>
      <c r="H544" s="114">
        <v>1324.1943449280004</v>
      </c>
      <c r="I544" s="114">
        <v>331.0485862320001</v>
      </c>
      <c r="J544" s="114">
        <v>275.87382186000008</v>
      </c>
      <c r="K544" s="114">
        <v>23940.630240850725</v>
      </c>
      <c r="L544" s="114"/>
      <c r="M544" s="114">
        <v>1839.1588124000004</v>
      </c>
      <c r="N544" s="114">
        <v>18391.588124000002</v>
      </c>
      <c r="O544" s="114">
        <v>3709.8833044507228</v>
      </c>
      <c r="P544" s="114">
        <v>632.33000000000004</v>
      </c>
      <c r="Q544" s="114">
        <f t="shared" si="34"/>
        <v>39299.110845324059</v>
      </c>
      <c r="R544" s="114">
        <f t="shared" si="35"/>
        <v>39299.110845324059</v>
      </c>
      <c r="S544" s="114" t="s">
        <v>790</v>
      </c>
    </row>
    <row r="545" spans="1:19" ht="15.75" thickBot="1">
      <c r="A545" s="127" t="s">
        <v>700</v>
      </c>
      <c r="B545" s="124">
        <v>2</v>
      </c>
      <c r="C545" s="114">
        <f t="shared" si="32"/>
        <v>8666.3745000000017</v>
      </c>
      <c r="D545" s="114">
        <f t="shared" si="33"/>
        <v>26038.346924000001</v>
      </c>
      <c r="E545" s="114">
        <v>8666.3745000000017</v>
      </c>
      <c r="F545" s="114">
        <v>258.33333333333331</v>
      </c>
      <c r="G545" s="114">
        <v>950</v>
      </c>
      <c r="H545" s="114">
        <v>990.44279999999992</v>
      </c>
      <c r="I545" s="114">
        <v>247.61069999999998</v>
      </c>
      <c r="J545" s="114">
        <v>206.34225000000001</v>
      </c>
      <c r="K545" s="114">
        <v>17371.972424</v>
      </c>
      <c r="L545" s="114"/>
      <c r="M545" s="114">
        <v>2751.23</v>
      </c>
      <c r="N545" s="114">
        <v>27512.3</v>
      </c>
      <c r="O545" s="114">
        <v>4480.4148479999994</v>
      </c>
      <c r="P545" s="114">
        <v>556.54</v>
      </c>
      <c r="Q545" s="114">
        <f t="shared" si="34"/>
        <v>29247.616007333338</v>
      </c>
      <c r="R545" s="114">
        <f t="shared" si="35"/>
        <v>58495.232014666675</v>
      </c>
      <c r="S545" s="114" t="s">
        <v>790</v>
      </c>
    </row>
    <row r="546" spans="1:19" ht="15.75" thickBot="1">
      <c r="A546" s="127" t="s">
        <v>700</v>
      </c>
      <c r="B546" s="124">
        <v>8</v>
      </c>
      <c r="C546" s="114">
        <f t="shared" si="32"/>
        <v>11150.83066944</v>
      </c>
      <c r="D546" s="114">
        <f t="shared" si="33"/>
        <v>34175.24865122731</v>
      </c>
      <c r="E546" s="114">
        <v>11150.83066944</v>
      </c>
      <c r="F546" s="114">
        <v>341.57086206583335</v>
      </c>
      <c r="G546" s="114">
        <v>950</v>
      </c>
      <c r="H546" s="114">
        <v>1274.3806479359998</v>
      </c>
      <c r="I546" s="114">
        <v>318.59516198399996</v>
      </c>
      <c r="J546" s="114">
        <v>265.49596832000003</v>
      </c>
      <c r="K546" s="114">
        <v>23024.417981787312</v>
      </c>
      <c r="L546" s="114"/>
      <c r="M546" s="114">
        <v>14159.784977066669</v>
      </c>
      <c r="N546" s="114">
        <v>141597.84977066668</v>
      </c>
      <c r="O546" s="114">
        <v>28437.709106565133</v>
      </c>
      <c r="P546" s="114">
        <v>621.02374999999995</v>
      </c>
      <c r="Q546" s="114">
        <f t="shared" si="34"/>
        <v>37946.31504153314</v>
      </c>
      <c r="R546" s="114">
        <f t="shared" si="35"/>
        <v>303570.52033226512</v>
      </c>
      <c r="S546" s="114" t="s">
        <v>790</v>
      </c>
    </row>
    <row r="547" spans="1:19" ht="15.75" thickBot="1">
      <c r="A547" s="127" t="s">
        <v>700</v>
      </c>
      <c r="B547" s="124">
        <v>1</v>
      </c>
      <c r="C547" s="114">
        <f t="shared" si="32"/>
        <v>11586.700518120002</v>
      </c>
      <c r="D547" s="114">
        <f t="shared" si="33"/>
        <v>35527.330758970726</v>
      </c>
      <c r="E547" s="114">
        <v>11586.700518120002</v>
      </c>
      <c r="F547" s="114">
        <v>258.33333333333331</v>
      </c>
      <c r="G547" s="114">
        <v>950</v>
      </c>
      <c r="H547" s="114">
        <v>1324.1943449280004</v>
      </c>
      <c r="I547" s="114">
        <v>331.0485862320001</v>
      </c>
      <c r="J547" s="114">
        <v>275.87382186000008</v>
      </c>
      <c r="K547" s="114">
        <v>23940.630240850725</v>
      </c>
      <c r="L547" s="114"/>
      <c r="M547" s="114">
        <v>1839.1588124000004</v>
      </c>
      <c r="N547" s="114">
        <v>18391.588124000002</v>
      </c>
      <c r="O547" s="114">
        <v>3709.8833044507228</v>
      </c>
      <c r="P547" s="114">
        <v>632.33000000000004</v>
      </c>
      <c r="Q547" s="114">
        <f t="shared" si="34"/>
        <v>39299.110845324059</v>
      </c>
      <c r="R547" s="114">
        <f t="shared" si="35"/>
        <v>39299.110845324059</v>
      </c>
      <c r="S547" s="114" t="s">
        <v>790</v>
      </c>
    </row>
    <row r="548" spans="1:19" ht="15.75" thickBot="1">
      <c r="A548" s="127" t="s">
        <v>700</v>
      </c>
      <c r="B548" s="124">
        <v>5</v>
      </c>
      <c r="C548" s="114">
        <f t="shared" si="32"/>
        <v>11260.252058328002</v>
      </c>
      <c r="D548" s="114">
        <f t="shared" si="33"/>
        <v>34514.677273252775</v>
      </c>
      <c r="E548" s="114">
        <v>11260.252058328002</v>
      </c>
      <c r="F548" s="114">
        <v>258.33333333333337</v>
      </c>
      <c r="G548" s="114">
        <v>760</v>
      </c>
      <c r="H548" s="114">
        <v>1286.8859495232005</v>
      </c>
      <c r="I548" s="114">
        <v>321.72148738080011</v>
      </c>
      <c r="J548" s="114">
        <v>268.10123948400008</v>
      </c>
      <c r="K548" s="114">
        <v>23254.425214924773</v>
      </c>
      <c r="L548" s="114"/>
      <c r="M548" s="114">
        <v>8936.7079828000005</v>
      </c>
      <c r="N548" s="114">
        <v>89367.079828000016</v>
      </c>
      <c r="O548" s="114">
        <v>17968.338263823844</v>
      </c>
      <c r="P548" s="114">
        <v>623.8599999999999</v>
      </c>
      <c r="Q548" s="114">
        <f t="shared" si="34"/>
        <v>38033.579282974111</v>
      </c>
      <c r="R548" s="114">
        <f t="shared" si="35"/>
        <v>190167.89641487057</v>
      </c>
      <c r="S548" s="114" t="s">
        <v>790</v>
      </c>
    </row>
    <row r="549" spans="1:19" ht="15.75" thickBot="1">
      <c r="A549" s="127" t="s">
        <v>700</v>
      </c>
      <c r="B549" s="124">
        <v>2</v>
      </c>
      <c r="C549" s="114">
        <f t="shared" si="32"/>
        <v>8467.5083957100014</v>
      </c>
      <c r="D549" s="114">
        <f t="shared" si="33"/>
        <v>25397.439802102082</v>
      </c>
      <c r="E549" s="114">
        <v>8467.5083957100014</v>
      </c>
      <c r="F549" s="114">
        <v>258.33333333333331</v>
      </c>
      <c r="G549" s="114">
        <v>950</v>
      </c>
      <c r="H549" s="114">
        <v>967.71524522399989</v>
      </c>
      <c r="I549" s="114">
        <v>241.92881130599997</v>
      </c>
      <c r="J549" s="114">
        <v>201.60734275499999</v>
      </c>
      <c r="K549" s="114">
        <v>16929.931406392083</v>
      </c>
      <c r="L549" s="114"/>
      <c r="M549" s="114">
        <v>2688.0979034000002</v>
      </c>
      <c r="N549" s="114">
        <v>26880.979034000004</v>
      </c>
      <c r="O549" s="114">
        <v>4290.7858753841592</v>
      </c>
      <c r="P549" s="114">
        <v>551.40499999999997</v>
      </c>
      <c r="Q549" s="114">
        <f t="shared" si="34"/>
        <v>28568.429534720417</v>
      </c>
      <c r="R549" s="114">
        <f t="shared" si="35"/>
        <v>57136.859069440834</v>
      </c>
      <c r="S549" s="114" t="s">
        <v>790</v>
      </c>
    </row>
    <row r="550" spans="1:19" ht="15.75" thickBot="1">
      <c r="A550" s="127" t="s">
        <v>700</v>
      </c>
      <c r="B550" s="124">
        <v>1</v>
      </c>
      <c r="C550" s="114">
        <f t="shared" si="32"/>
        <v>10774.459499999999</v>
      </c>
      <c r="D550" s="114">
        <f t="shared" si="33"/>
        <v>33007.733335333331</v>
      </c>
      <c r="E550" s="114">
        <v>10774.459499999999</v>
      </c>
      <c r="F550" s="114">
        <v>258.33333333333331</v>
      </c>
      <c r="G550" s="114">
        <v>950</v>
      </c>
      <c r="H550" s="114">
        <v>1231.3668</v>
      </c>
      <c r="I550" s="114">
        <v>307.8417</v>
      </c>
      <c r="J550" s="114">
        <v>256.53474999999997</v>
      </c>
      <c r="K550" s="114">
        <v>22233.273835333333</v>
      </c>
      <c r="L550" s="114"/>
      <c r="M550" s="114">
        <v>1710.2316666666666</v>
      </c>
      <c r="N550" s="114">
        <v>17102.316666666666</v>
      </c>
      <c r="O550" s="114">
        <v>3420.7255020000007</v>
      </c>
      <c r="P550" s="114">
        <v>611.25</v>
      </c>
      <c r="Q550" s="114">
        <f t="shared" si="34"/>
        <v>36623.059918666666</v>
      </c>
      <c r="R550" s="114">
        <f t="shared" si="35"/>
        <v>36623.059918666666</v>
      </c>
      <c r="S550" s="114" t="s">
        <v>790</v>
      </c>
    </row>
    <row r="551" spans="1:19" ht="15.75" thickBot="1">
      <c r="A551" s="127" t="s">
        <v>700</v>
      </c>
      <c r="B551" s="124">
        <v>4</v>
      </c>
      <c r="C551" s="114">
        <f t="shared" si="32"/>
        <v>10441.903059315</v>
      </c>
      <c r="D551" s="114">
        <f t="shared" si="33"/>
        <v>31919.245646679963</v>
      </c>
      <c r="E551" s="114">
        <v>10441.903059315</v>
      </c>
      <c r="F551" s="114">
        <v>258.33333333333331</v>
      </c>
      <c r="G551" s="114">
        <v>950</v>
      </c>
      <c r="H551" s="114">
        <v>1193.3603496359999</v>
      </c>
      <c r="I551" s="114">
        <v>298.34008740899998</v>
      </c>
      <c r="J551" s="114">
        <v>248.6167395075</v>
      </c>
      <c r="K551" s="114">
        <v>21477.342587364965</v>
      </c>
      <c r="L551" s="114"/>
      <c r="M551" s="114">
        <v>6629.7797202000002</v>
      </c>
      <c r="N551" s="114">
        <v>66297.797202000002</v>
      </c>
      <c r="O551" s="114">
        <v>12981.793427259847</v>
      </c>
      <c r="P551" s="114">
        <v>602.62750000000005</v>
      </c>
      <c r="Q551" s="114">
        <f t="shared" si="34"/>
        <v>35470.523656565798</v>
      </c>
      <c r="R551" s="114">
        <f t="shared" si="35"/>
        <v>141882.09462626319</v>
      </c>
      <c r="S551" s="114" t="s">
        <v>790</v>
      </c>
    </row>
    <row r="552" spans="1:19" ht="15.75" thickBot="1">
      <c r="A552" s="127" t="s">
        <v>700</v>
      </c>
      <c r="B552" s="124">
        <v>2</v>
      </c>
      <c r="C552" s="114">
        <f t="shared" si="32"/>
        <v>10119.0705</v>
      </c>
      <c r="D552" s="114">
        <f t="shared" si="33"/>
        <v>30802.290620313601</v>
      </c>
      <c r="E552" s="114">
        <v>10119.0705</v>
      </c>
      <c r="F552" s="114">
        <v>258.33333333333331</v>
      </c>
      <c r="G552" s="114">
        <v>950</v>
      </c>
      <c r="H552" s="114">
        <v>1156.4651999999999</v>
      </c>
      <c r="I552" s="114">
        <v>289.11629999999997</v>
      </c>
      <c r="J552" s="114">
        <v>240.93025000000003</v>
      </c>
      <c r="K552" s="114">
        <v>20683.220120313599</v>
      </c>
      <c r="L552" s="114"/>
      <c r="M552" s="114">
        <v>3212.4033333333336</v>
      </c>
      <c r="N552" s="114">
        <v>32124.033333333333</v>
      </c>
      <c r="O552" s="114">
        <v>6030.0035739605273</v>
      </c>
      <c r="P552" s="114">
        <v>594.255</v>
      </c>
      <c r="Q552" s="114">
        <f t="shared" si="34"/>
        <v>34291.390703646932</v>
      </c>
      <c r="R552" s="114">
        <f t="shared" si="35"/>
        <v>68582.781407293864</v>
      </c>
      <c r="S552" s="114" t="s">
        <v>790</v>
      </c>
    </row>
    <row r="553" spans="1:19" ht="15.75" thickBot="1">
      <c r="A553" s="127" t="s">
        <v>700</v>
      </c>
      <c r="B553" s="124">
        <v>2</v>
      </c>
      <c r="C553" s="114">
        <f t="shared" si="32"/>
        <v>11586.700518120002</v>
      </c>
      <c r="D553" s="114">
        <f t="shared" si="33"/>
        <v>35527.330758970726</v>
      </c>
      <c r="E553" s="114">
        <v>11586.700518120002</v>
      </c>
      <c r="F553" s="114">
        <v>258.33333333333331</v>
      </c>
      <c r="G553" s="114">
        <v>950</v>
      </c>
      <c r="H553" s="114">
        <v>1324.1943449280004</v>
      </c>
      <c r="I553" s="114">
        <v>331.0485862320001</v>
      </c>
      <c r="J553" s="114">
        <v>275.87382186000008</v>
      </c>
      <c r="K553" s="114">
        <v>23940.630240850725</v>
      </c>
      <c r="L553" s="114"/>
      <c r="M553" s="114">
        <v>3678.3176248000009</v>
      </c>
      <c r="N553" s="114">
        <v>36783.176248000003</v>
      </c>
      <c r="O553" s="114">
        <v>7419.7666089014456</v>
      </c>
      <c r="P553" s="114">
        <v>632.35</v>
      </c>
      <c r="Q553" s="114">
        <f t="shared" si="34"/>
        <v>39299.130845324056</v>
      </c>
      <c r="R553" s="114">
        <f t="shared" si="35"/>
        <v>78598.261690648113</v>
      </c>
      <c r="S553" s="114" t="s">
        <v>790</v>
      </c>
    </row>
    <row r="554" spans="1:19" ht="15.75" thickBot="1">
      <c r="A554" s="127" t="s">
        <v>700</v>
      </c>
      <c r="B554" s="124">
        <v>1</v>
      </c>
      <c r="C554" s="114">
        <f t="shared" si="32"/>
        <v>12525.960037500003</v>
      </c>
      <c r="D554" s="114">
        <f t="shared" si="33"/>
        <v>38440.943605850007</v>
      </c>
      <c r="E554" s="114">
        <v>12525.960037500003</v>
      </c>
      <c r="F554" s="114">
        <v>258.33333333333331</v>
      </c>
      <c r="G554" s="114">
        <v>0</v>
      </c>
      <c r="H554" s="114">
        <v>1431.5382900000002</v>
      </c>
      <c r="I554" s="114">
        <v>357.88457250000005</v>
      </c>
      <c r="J554" s="114">
        <v>298.23714375000009</v>
      </c>
      <c r="K554" s="114">
        <v>25914.983568350006</v>
      </c>
      <c r="L554" s="114"/>
      <c r="M554" s="114">
        <v>1988.2476250000002</v>
      </c>
      <c r="N554" s="114">
        <v>19882.476250000003</v>
      </c>
      <c r="O554" s="114">
        <v>4044.259693350004</v>
      </c>
      <c r="P554" s="114">
        <v>656.71</v>
      </c>
      <c r="Q554" s="114">
        <f t="shared" si="34"/>
        <v>41443.646945433342</v>
      </c>
      <c r="R554" s="114">
        <f t="shared" si="35"/>
        <v>41443.646945433342</v>
      </c>
      <c r="S554" s="114" t="s">
        <v>790</v>
      </c>
    </row>
    <row r="555" spans="1:19" ht="15.75" thickBot="1">
      <c r="A555" s="127" t="s">
        <v>700</v>
      </c>
      <c r="B555" s="124">
        <v>3</v>
      </c>
      <c r="C555" s="114">
        <f t="shared" si="32"/>
        <v>9695.7687225000009</v>
      </c>
      <c r="D555" s="114">
        <f t="shared" si="33"/>
        <v>29442.40429030843</v>
      </c>
      <c r="E555" s="114">
        <v>9695.7687225000009</v>
      </c>
      <c r="F555" s="114">
        <v>258.33333333333331</v>
      </c>
      <c r="G555" s="114">
        <v>950</v>
      </c>
      <c r="H555" s="114">
        <v>1108.0878540000001</v>
      </c>
      <c r="I555" s="114">
        <v>277.02196350000003</v>
      </c>
      <c r="J555" s="114">
        <v>230.85163624999998</v>
      </c>
      <c r="K555" s="114">
        <v>19746.635567808429</v>
      </c>
      <c r="L555" s="114"/>
      <c r="M555" s="114">
        <v>4617.032725</v>
      </c>
      <c r="N555" s="114">
        <v>46170.327250000002</v>
      </c>
      <c r="O555" s="114">
        <v>8452.5467284252827</v>
      </c>
      <c r="P555" s="114">
        <v>583.26333333333332</v>
      </c>
      <c r="Q555" s="114">
        <f t="shared" si="34"/>
        <v>32849.9624107251</v>
      </c>
      <c r="R555" s="114">
        <f t="shared" si="35"/>
        <v>98549.887232175301</v>
      </c>
      <c r="S555" s="114" t="s">
        <v>790</v>
      </c>
    </row>
    <row r="556" spans="1:19" ht="15.75" thickBot="1">
      <c r="A556" s="127" t="s">
        <v>700</v>
      </c>
      <c r="B556" s="124">
        <v>1</v>
      </c>
      <c r="C556" s="114">
        <f t="shared" si="32"/>
        <v>10410.45013008</v>
      </c>
      <c r="D556" s="114">
        <f t="shared" si="33"/>
        <v>31878.564713988479</v>
      </c>
      <c r="E556" s="114">
        <v>10410.45013008</v>
      </c>
      <c r="F556" s="114">
        <v>258.33333333333331</v>
      </c>
      <c r="G556" s="114">
        <v>950</v>
      </c>
      <c r="H556" s="114">
        <v>1189.7657291519999</v>
      </c>
      <c r="I556" s="114">
        <v>297.44143228799999</v>
      </c>
      <c r="J556" s="114">
        <v>247.86786024000003</v>
      </c>
      <c r="K556" s="114">
        <v>21468.114583908478</v>
      </c>
      <c r="L556" s="114"/>
      <c r="M556" s="114">
        <v>1652.4524015999998</v>
      </c>
      <c r="N556" s="114">
        <v>16524.524015999999</v>
      </c>
      <c r="O556" s="114">
        <v>3291.138166308479</v>
      </c>
      <c r="P556" s="114">
        <v>605.20000000000005</v>
      </c>
      <c r="Q556" s="114">
        <f t="shared" si="34"/>
        <v>35427.173069001808</v>
      </c>
      <c r="R556" s="114">
        <f t="shared" si="35"/>
        <v>35427.173069001808</v>
      </c>
      <c r="S556" s="114" t="s">
        <v>790</v>
      </c>
    </row>
    <row r="557" spans="1:19" ht="23.25" thickBot="1">
      <c r="A557" s="127" t="s">
        <v>899</v>
      </c>
      <c r="B557" s="124">
        <v>1</v>
      </c>
      <c r="C557" s="114">
        <f t="shared" si="32"/>
        <v>11586.702582000004</v>
      </c>
      <c r="D557" s="114">
        <f t="shared" si="33"/>
        <v>35527.337161192008</v>
      </c>
      <c r="E557" s="114">
        <v>11586.702582000004</v>
      </c>
      <c r="F557" s="114">
        <v>258.33333333333331</v>
      </c>
      <c r="G557" s="114">
        <v>950</v>
      </c>
      <c r="H557" s="114">
        <v>1324.1945808</v>
      </c>
      <c r="I557" s="114">
        <v>331.04864520000001</v>
      </c>
      <c r="J557" s="114">
        <v>275.87387100000007</v>
      </c>
      <c r="K557" s="114">
        <v>23940.634579192007</v>
      </c>
      <c r="L557" s="114"/>
      <c r="M557" s="114">
        <v>1839.1591400000004</v>
      </c>
      <c r="N557" s="114">
        <v>18391.591400000005</v>
      </c>
      <c r="O557" s="114">
        <v>3709.8840391920012</v>
      </c>
      <c r="P557" s="114">
        <v>632.33000000000004</v>
      </c>
      <c r="Q557" s="114">
        <f t="shared" si="34"/>
        <v>39299.117591525348</v>
      </c>
      <c r="R557" s="114">
        <f t="shared" si="35"/>
        <v>39299.117591525348</v>
      </c>
      <c r="S557" s="114" t="s">
        <v>790</v>
      </c>
    </row>
    <row r="558" spans="1:19" ht="23.25" thickBot="1">
      <c r="A558" s="127" t="s">
        <v>900</v>
      </c>
      <c r="B558" s="124">
        <v>1</v>
      </c>
      <c r="C558" s="114">
        <f t="shared" si="32"/>
        <v>11586.702582000004</v>
      </c>
      <c r="D558" s="114">
        <f t="shared" si="33"/>
        <v>35527.337161192008</v>
      </c>
      <c r="E558" s="114">
        <v>11586.702582000004</v>
      </c>
      <c r="F558" s="114">
        <v>258.33333333333331</v>
      </c>
      <c r="G558" s="114">
        <v>950</v>
      </c>
      <c r="H558" s="114">
        <v>1324.1945808</v>
      </c>
      <c r="I558" s="114">
        <v>331.04864520000001</v>
      </c>
      <c r="J558" s="114">
        <v>275.87387100000007</v>
      </c>
      <c r="K558" s="114">
        <v>23940.634579192007</v>
      </c>
      <c r="L558" s="114"/>
      <c r="M558" s="114">
        <v>1839.1591400000004</v>
      </c>
      <c r="N558" s="114">
        <v>18391.591400000005</v>
      </c>
      <c r="O558" s="114">
        <v>3709.8840391920012</v>
      </c>
      <c r="P558" s="114">
        <v>632.33000000000004</v>
      </c>
      <c r="Q558" s="114">
        <f t="shared" si="34"/>
        <v>39299.117591525348</v>
      </c>
      <c r="R558" s="114">
        <f t="shared" si="35"/>
        <v>39299.117591525348</v>
      </c>
      <c r="S558" s="114" t="s">
        <v>790</v>
      </c>
    </row>
    <row r="559" spans="1:19" ht="34.5" thickBot="1">
      <c r="A559" s="127" t="s">
        <v>901</v>
      </c>
      <c r="B559" s="124">
        <v>1</v>
      </c>
      <c r="C559" s="114">
        <f t="shared" si="32"/>
        <v>9521.8790448600012</v>
      </c>
      <c r="D559" s="114">
        <f t="shared" si="33"/>
        <v>28801.415654532208</v>
      </c>
      <c r="E559" s="114">
        <v>9521.8790448600012</v>
      </c>
      <c r="F559" s="114">
        <v>258.33333333333331</v>
      </c>
      <c r="G559" s="114">
        <v>950</v>
      </c>
      <c r="H559" s="114">
        <v>1088.214747984</v>
      </c>
      <c r="I559" s="114">
        <v>272.05368699600001</v>
      </c>
      <c r="J559" s="114">
        <v>226.71140583000002</v>
      </c>
      <c r="K559" s="114">
        <v>19279.536609672206</v>
      </c>
      <c r="L559" s="114"/>
      <c r="M559" s="114">
        <v>1511.4093722000002</v>
      </c>
      <c r="N559" s="114">
        <v>15114.093722000001</v>
      </c>
      <c r="O559" s="114">
        <v>2654.0335154722038</v>
      </c>
      <c r="P559" s="114">
        <v>578.76</v>
      </c>
      <c r="Q559" s="114">
        <f t="shared" si="34"/>
        <v>32175.488828675541</v>
      </c>
      <c r="R559" s="114">
        <f t="shared" si="35"/>
        <v>32175.488828675541</v>
      </c>
      <c r="S559" s="114" t="s">
        <v>794</v>
      </c>
    </row>
    <row r="560" spans="1:19" ht="34.5" thickBot="1">
      <c r="A560" s="127" t="s">
        <v>901</v>
      </c>
      <c r="B560" s="124">
        <v>5</v>
      </c>
      <c r="C560" s="114">
        <f t="shared" si="32"/>
        <v>9521.8790448600012</v>
      </c>
      <c r="D560" s="114">
        <f t="shared" si="33"/>
        <v>28801.415654532208</v>
      </c>
      <c r="E560" s="114">
        <v>9521.8790448600012</v>
      </c>
      <c r="F560" s="114">
        <v>258.33333333333337</v>
      </c>
      <c r="G560" s="114">
        <v>950</v>
      </c>
      <c r="H560" s="114">
        <v>1088.214747984</v>
      </c>
      <c r="I560" s="114">
        <v>272.05368699600001</v>
      </c>
      <c r="J560" s="114">
        <v>226.71140583000002</v>
      </c>
      <c r="K560" s="114">
        <v>19279.536609672206</v>
      </c>
      <c r="L560" s="114"/>
      <c r="M560" s="114">
        <v>7557.0468610000007</v>
      </c>
      <c r="N560" s="114">
        <v>75570.468610000011</v>
      </c>
      <c r="O560" s="114">
        <v>13270.167577361019</v>
      </c>
      <c r="P560" s="114">
        <v>578.76</v>
      </c>
      <c r="Q560" s="114">
        <f t="shared" si="34"/>
        <v>32175.488828675541</v>
      </c>
      <c r="R560" s="114">
        <f t="shared" si="35"/>
        <v>160877.44414337771</v>
      </c>
      <c r="S560" s="114" t="s">
        <v>794</v>
      </c>
    </row>
    <row r="561" spans="1:19" ht="34.5" thickBot="1">
      <c r="A561" s="127" t="s">
        <v>901</v>
      </c>
      <c r="B561" s="124">
        <v>4</v>
      </c>
      <c r="C561" s="114">
        <f t="shared" si="32"/>
        <v>12381.0167802</v>
      </c>
      <c r="D561" s="114">
        <f t="shared" si="33"/>
        <v>39072.207437651203</v>
      </c>
      <c r="E561" s="114">
        <v>12381.0167802</v>
      </c>
      <c r="F561" s="114">
        <v>258.33333333333331</v>
      </c>
      <c r="G561" s="114">
        <v>0</v>
      </c>
      <c r="H561" s="114">
        <v>1485.7220136240001</v>
      </c>
      <c r="I561" s="114">
        <v>371.43050340600001</v>
      </c>
      <c r="J561" s="114">
        <v>309.525419505</v>
      </c>
      <c r="K561" s="114">
        <v>26691.190657451203</v>
      </c>
      <c r="L561" s="114"/>
      <c r="M561" s="114">
        <v>8254.0111868000004</v>
      </c>
      <c r="N561" s="114">
        <v>82540.111868000007</v>
      </c>
      <c r="O561" s="114">
        <v>15970.639575004807</v>
      </c>
      <c r="P561" s="114">
        <v>668.99249999999995</v>
      </c>
      <c r="Q561" s="114">
        <f t="shared" si="34"/>
        <v>42166.21120751954</v>
      </c>
      <c r="R561" s="114">
        <f t="shared" si="35"/>
        <v>168664.84483007816</v>
      </c>
      <c r="S561" s="114" t="s">
        <v>790</v>
      </c>
    </row>
    <row r="562" spans="1:19" ht="34.5" thickBot="1">
      <c r="A562" s="127" t="s">
        <v>901</v>
      </c>
      <c r="B562" s="124">
        <v>2</v>
      </c>
      <c r="C562" s="114">
        <f t="shared" si="32"/>
        <v>9521.8810224299996</v>
      </c>
      <c r="D562" s="114">
        <f t="shared" si="33"/>
        <v>28801.422605805576</v>
      </c>
      <c r="E562" s="114">
        <v>9521.8810224299996</v>
      </c>
      <c r="F562" s="114">
        <v>258.33333333333331</v>
      </c>
      <c r="G562" s="114">
        <v>950</v>
      </c>
      <c r="H562" s="114">
        <v>1088.2149739919998</v>
      </c>
      <c r="I562" s="114">
        <v>272.05374349799996</v>
      </c>
      <c r="J562" s="114">
        <v>226.71145291500002</v>
      </c>
      <c r="K562" s="114">
        <v>19279.541583375576</v>
      </c>
      <c r="L562" s="114"/>
      <c r="M562" s="114">
        <v>3022.8193722000001</v>
      </c>
      <c r="N562" s="114">
        <v>30228.193722</v>
      </c>
      <c r="O562" s="114">
        <v>5308.0700725511515</v>
      </c>
      <c r="P562" s="114">
        <v>578.76</v>
      </c>
      <c r="Q562" s="114">
        <f t="shared" si="34"/>
        <v>32175.49610954391</v>
      </c>
      <c r="R562" s="114">
        <f t="shared" si="35"/>
        <v>64350.992219087821</v>
      </c>
      <c r="S562" s="114" t="s">
        <v>794</v>
      </c>
    </row>
    <row r="563" spans="1:19" ht="23.25" thickBot="1">
      <c r="A563" s="127" t="s">
        <v>902</v>
      </c>
      <c r="B563" s="124">
        <v>5</v>
      </c>
      <c r="C563" s="114">
        <f t="shared" si="32"/>
        <v>12191.713983540003</v>
      </c>
      <c r="D563" s="114">
        <f t="shared" si="33"/>
        <v>37404.101735480246</v>
      </c>
      <c r="E563" s="114">
        <v>12191.713983540003</v>
      </c>
      <c r="F563" s="114">
        <v>507.98808264750016</v>
      </c>
      <c r="G563" s="114">
        <v>500</v>
      </c>
      <c r="H563" s="114">
        <v>1393.3387409760001</v>
      </c>
      <c r="I563" s="114">
        <v>348.33468524400001</v>
      </c>
      <c r="J563" s="114">
        <v>290.27890437000008</v>
      </c>
      <c r="K563" s="114">
        <v>25212.387751940245</v>
      </c>
      <c r="L563" s="114"/>
      <c r="M563" s="114">
        <v>9675.9634790000018</v>
      </c>
      <c r="N563" s="114">
        <v>96759.634790000011</v>
      </c>
      <c r="O563" s="114">
        <v>19626.340490701197</v>
      </c>
      <c r="P563" s="114">
        <v>648.04</v>
      </c>
      <c r="Q563" s="114">
        <f t="shared" si="34"/>
        <v>41092.082148717753</v>
      </c>
      <c r="R563" s="114">
        <f t="shared" si="35"/>
        <v>205460.41074358876</v>
      </c>
      <c r="S563" s="114" t="s">
        <v>794</v>
      </c>
    </row>
    <row r="564" spans="1:19" ht="23.25" thickBot="1">
      <c r="A564" s="127" t="s">
        <v>902</v>
      </c>
      <c r="B564" s="124">
        <v>1</v>
      </c>
      <c r="C564" s="114">
        <f t="shared" si="32"/>
        <v>12191.536833840002</v>
      </c>
      <c r="D564" s="114">
        <f t="shared" si="33"/>
        <v>37403.55221148704</v>
      </c>
      <c r="E564" s="114">
        <v>12191.536833840002</v>
      </c>
      <c r="F564" s="114">
        <v>507.98070141000011</v>
      </c>
      <c r="G564" s="114">
        <v>500</v>
      </c>
      <c r="H564" s="114">
        <v>1393.318495296</v>
      </c>
      <c r="I564" s="114">
        <v>348.32962382400001</v>
      </c>
      <c r="J564" s="114">
        <v>290.27468651999999</v>
      </c>
      <c r="K564" s="114">
        <v>25212.01537764704</v>
      </c>
      <c r="L564" s="114"/>
      <c r="M564" s="114">
        <v>1935.1645768000001</v>
      </c>
      <c r="N564" s="114">
        <v>19351.645767999998</v>
      </c>
      <c r="O564" s="114">
        <v>3925.20503284704</v>
      </c>
      <c r="P564" s="114">
        <v>648.03</v>
      </c>
      <c r="Q564" s="114">
        <f t="shared" si="34"/>
        <v>41091.485718537042</v>
      </c>
      <c r="R564" s="114">
        <f t="shared" si="35"/>
        <v>41091.485718537042</v>
      </c>
      <c r="S564" s="114" t="s">
        <v>790</v>
      </c>
    </row>
    <row r="565" spans="1:19" ht="23.25" thickBot="1">
      <c r="A565" s="127" t="s">
        <v>903</v>
      </c>
      <c r="B565" s="124">
        <v>6</v>
      </c>
      <c r="C565" s="114">
        <f t="shared" si="32"/>
        <v>12191.713983540003</v>
      </c>
      <c r="D565" s="114">
        <f t="shared" si="33"/>
        <v>37404.101735480246</v>
      </c>
      <c r="E565" s="114">
        <v>12191.713983540003</v>
      </c>
      <c r="F565" s="114">
        <v>507.98808264750011</v>
      </c>
      <c r="G565" s="114">
        <v>500</v>
      </c>
      <c r="H565" s="114">
        <v>1393.3387409760001</v>
      </c>
      <c r="I565" s="114">
        <v>348.33468524400001</v>
      </c>
      <c r="J565" s="114">
        <v>290.27890437000008</v>
      </c>
      <c r="K565" s="114">
        <v>25212.387751940241</v>
      </c>
      <c r="L565" s="114"/>
      <c r="M565" s="114">
        <v>11611.156174800002</v>
      </c>
      <c r="N565" s="114">
        <v>116111.56174800001</v>
      </c>
      <c r="O565" s="114">
        <v>23551.608588841438</v>
      </c>
      <c r="P565" s="114">
        <v>648.03666666666663</v>
      </c>
      <c r="Q565" s="114">
        <f t="shared" si="34"/>
        <v>41092.078815384411</v>
      </c>
      <c r="R565" s="114">
        <f t="shared" si="35"/>
        <v>246552.47289230645</v>
      </c>
      <c r="S565" s="114" t="s">
        <v>794</v>
      </c>
    </row>
    <row r="566" spans="1:19" ht="23.25" thickBot="1">
      <c r="A566" s="127" t="s">
        <v>903</v>
      </c>
      <c r="B566" s="124">
        <v>1</v>
      </c>
      <c r="C566" s="114">
        <f t="shared" si="32"/>
        <v>12191.536833840002</v>
      </c>
      <c r="D566" s="114">
        <f t="shared" si="33"/>
        <v>37403.55221148704</v>
      </c>
      <c r="E566" s="114">
        <v>12191.536833840002</v>
      </c>
      <c r="F566" s="114">
        <v>507.98070141000011</v>
      </c>
      <c r="G566" s="114">
        <v>500</v>
      </c>
      <c r="H566" s="114">
        <v>1393.318495296</v>
      </c>
      <c r="I566" s="114">
        <v>348.32962382400001</v>
      </c>
      <c r="J566" s="114">
        <v>290.27468651999999</v>
      </c>
      <c r="K566" s="114">
        <v>25212.01537764704</v>
      </c>
      <c r="L566" s="114"/>
      <c r="M566" s="114">
        <v>1935.1645768000001</v>
      </c>
      <c r="N566" s="114">
        <v>19351.645767999998</v>
      </c>
      <c r="O566" s="114">
        <v>3925.20503284704</v>
      </c>
      <c r="P566" s="114">
        <v>648.03</v>
      </c>
      <c r="Q566" s="114">
        <f t="shared" si="34"/>
        <v>41091.485718537042</v>
      </c>
      <c r="R566" s="114">
        <f t="shared" si="35"/>
        <v>41091.485718537042</v>
      </c>
      <c r="S566" s="114" t="s">
        <v>790</v>
      </c>
    </row>
    <row r="567" spans="1:19" ht="15.75" thickBot="1">
      <c r="A567" s="127" t="s">
        <v>904</v>
      </c>
      <c r="B567" s="124">
        <v>1</v>
      </c>
      <c r="C567" s="114">
        <f t="shared" si="32"/>
        <v>54815</v>
      </c>
      <c r="D567" s="114">
        <f t="shared" si="33"/>
        <v>182133.82666666669</v>
      </c>
      <c r="E567" s="114">
        <v>54815</v>
      </c>
      <c r="F567" s="114">
        <v>0</v>
      </c>
      <c r="G567" s="114">
        <v>0</v>
      </c>
      <c r="H567" s="114">
        <v>6577.7999999999993</v>
      </c>
      <c r="I567" s="114">
        <v>1644.4499999999998</v>
      </c>
      <c r="J567" s="114">
        <v>1370.375</v>
      </c>
      <c r="K567" s="114">
        <v>127318.82666666669</v>
      </c>
      <c r="L567" s="114"/>
      <c r="M567" s="114">
        <v>9135.8333333333339</v>
      </c>
      <c r="N567" s="114">
        <v>91358.333333333343</v>
      </c>
      <c r="O567" s="114">
        <v>26824.660000000011</v>
      </c>
      <c r="P567" s="114">
        <v>1526.69</v>
      </c>
      <c r="Q567" s="114">
        <f t="shared" si="34"/>
        <v>193253.14166666669</v>
      </c>
      <c r="R567" s="114">
        <f t="shared" si="35"/>
        <v>193253.14166666669</v>
      </c>
      <c r="S567" s="114" t="s">
        <v>790</v>
      </c>
    </row>
    <row r="568" spans="1:19" ht="15.75" thickBot="1">
      <c r="A568" s="127" t="s">
        <v>701</v>
      </c>
      <c r="B568" s="124">
        <v>1</v>
      </c>
      <c r="C568" s="114">
        <f t="shared" si="32"/>
        <v>10477.672536240003</v>
      </c>
      <c r="D568" s="114">
        <f t="shared" si="33"/>
        <v>32087.090751941447</v>
      </c>
      <c r="E568" s="114">
        <v>10477.672536240003</v>
      </c>
      <c r="F568" s="114">
        <v>258.33333333333331</v>
      </c>
      <c r="G568" s="114">
        <v>950</v>
      </c>
      <c r="H568" s="114">
        <v>1197.4482898560002</v>
      </c>
      <c r="I568" s="114">
        <v>299.36207246400005</v>
      </c>
      <c r="J568" s="114">
        <v>249.46839372000008</v>
      </c>
      <c r="K568" s="114">
        <v>21609.418215701444</v>
      </c>
      <c r="L568" s="114"/>
      <c r="M568" s="114">
        <v>1663.1226248000003</v>
      </c>
      <c r="N568" s="114">
        <v>16631.226248000003</v>
      </c>
      <c r="O568" s="114">
        <v>3315.0693429014423</v>
      </c>
      <c r="P568" s="114">
        <v>603.55999999999995</v>
      </c>
      <c r="Q568" s="114">
        <f t="shared" si="34"/>
        <v>35645.262841314776</v>
      </c>
      <c r="R568" s="114">
        <f t="shared" si="35"/>
        <v>35645.262841314776</v>
      </c>
      <c r="S568" s="114" t="s">
        <v>794</v>
      </c>
    </row>
    <row r="569" spans="1:19" ht="15.75" thickBot="1">
      <c r="A569" s="127" t="s">
        <v>701</v>
      </c>
      <c r="B569" s="124">
        <v>1</v>
      </c>
      <c r="C569" s="114">
        <f t="shared" si="32"/>
        <v>10477.672536240003</v>
      </c>
      <c r="D569" s="114">
        <f t="shared" si="33"/>
        <v>32087.090751941447</v>
      </c>
      <c r="E569" s="114">
        <v>10477.672536240003</v>
      </c>
      <c r="F569" s="114">
        <v>258.33333333333331</v>
      </c>
      <c r="G569" s="114">
        <v>950</v>
      </c>
      <c r="H569" s="114">
        <v>1197.4482898560002</v>
      </c>
      <c r="I569" s="114">
        <v>299.36207246400005</v>
      </c>
      <c r="J569" s="114">
        <v>249.46839372000008</v>
      </c>
      <c r="K569" s="114">
        <v>21609.418215701444</v>
      </c>
      <c r="L569" s="114"/>
      <c r="M569" s="114">
        <v>1663.1226248000003</v>
      </c>
      <c r="N569" s="114">
        <v>16631.226248000003</v>
      </c>
      <c r="O569" s="114">
        <v>3315.0693429014423</v>
      </c>
      <c r="P569" s="114">
        <v>603.55999999999995</v>
      </c>
      <c r="Q569" s="114">
        <f t="shared" si="34"/>
        <v>35645.262841314776</v>
      </c>
      <c r="R569" s="114">
        <f t="shared" si="35"/>
        <v>35645.262841314776</v>
      </c>
      <c r="S569" s="114" t="s">
        <v>794</v>
      </c>
    </row>
    <row r="570" spans="1:19" ht="15.75" thickBot="1">
      <c r="A570" s="127" t="s">
        <v>701</v>
      </c>
      <c r="B570" s="124">
        <v>1</v>
      </c>
      <c r="C570" s="114">
        <f t="shared" si="32"/>
        <v>10477.672536240003</v>
      </c>
      <c r="D570" s="114">
        <f t="shared" si="33"/>
        <v>32087.090751941447</v>
      </c>
      <c r="E570" s="114">
        <v>10477.672536240003</v>
      </c>
      <c r="F570" s="114">
        <v>258.33333333333331</v>
      </c>
      <c r="G570" s="114">
        <v>950</v>
      </c>
      <c r="H570" s="114">
        <v>1197.4482898560002</v>
      </c>
      <c r="I570" s="114">
        <v>299.36207246400005</v>
      </c>
      <c r="J570" s="114">
        <v>249.46839372000008</v>
      </c>
      <c r="K570" s="114">
        <v>21609.418215701444</v>
      </c>
      <c r="L570" s="114"/>
      <c r="M570" s="114">
        <v>1663.1226248000003</v>
      </c>
      <c r="N570" s="114">
        <v>16631.226248000003</v>
      </c>
      <c r="O570" s="114">
        <v>3315.0693429014423</v>
      </c>
      <c r="P570" s="114">
        <v>603.55999999999995</v>
      </c>
      <c r="Q570" s="114">
        <f t="shared" si="34"/>
        <v>35645.262841314776</v>
      </c>
      <c r="R570" s="114">
        <f t="shared" si="35"/>
        <v>35645.262841314776</v>
      </c>
      <c r="S570" s="114" t="s">
        <v>794</v>
      </c>
    </row>
    <row r="571" spans="1:19" ht="15.75" thickBot="1">
      <c r="A571" s="127" t="s">
        <v>701</v>
      </c>
      <c r="B571" s="124">
        <v>2</v>
      </c>
      <c r="C571" s="114">
        <f t="shared" si="32"/>
        <v>10477.672536240003</v>
      </c>
      <c r="D571" s="114">
        <f t="shared" si="33"/>
        <v>32087.090751941447</v>
      </c>
      <c r="E571" s="114">
        <v>10477.672536240003</v>
      </c>
      <c r="F571" s="114">
        <v>258.33333333333331</v>
      </c>
      <c r="G571" s="114">
        <v>950</v>
      </c>
      <c r="H571" s="114">
        <v>1197.4482898560002</v>
      </c>
      <c r="I571" s="114">
        <v>299.36207246400005</v>
      </c>
      <c r="J571" s="114">
        <v>249.46839372000008</v>
      </c>
      <c r="K571" s="114">
        <v>21609.418215701444</v>
      </c>
      <c r="L571" s="114"/>
      <c r="M571" s="114">
        <v>3326.2452496000005</v>
      </c>
      <c r="N571" s="114">
        <v>33262.452496000005</v>
      </c>
      <c r="O571" s="114">
        <v>6630.1386858028845</v>
      </c>
      <c r="P571" s="114">
        <v>603.55999999999995</v>
      </c>
      <c r="Q571" s="114">
        <f t="shared" si="34"/>
        <v>35645.262841314776</v>
      </c>
      <c r="R571" s="114">
        <f t="shared" si="35"/>
        <v>71290.525682629552</v>
      </c>
      <c r="S571" s="114" t="s">
        <v>794</v>
      </c>
    </row>
    <row r="572" spans="1:19" ht="15.75" thickBot="1">
      <c r="A572" s="127" t="s">
        <v>701</v>
      </c>
      <c r="B572" s="124">
        <v>2</v>
      </c>
      <c r="C572" s="114">
        <f t="shared" si="32"/>
        <v>10477.672536240003</v>
      </c>
      <c r="D572" s="114">
        <f t="shared" si="33"/>
        <v>32087.090751941447</v>
      </c>
      <c r="E572" s="114">
        <v>10477.672536240003</v>
      </c>
      <c r="F572" s="114">
        <v>258.33333333333331</v>
      </c>
      <c r="G572" s="114">
        <v>950</v>
      </c>
      <c r="H572" s="114">
        <v>1197.4482898560002</v>
      </c>
      <c r="I572" s="114">
        <v>299.36207246400005</v>
      </c>
      <c r="J572" s="114">
        <v>249.46839372000008</v>
      </c>
      <c r="K572" s="114">
        <v>21609.418215701444</v>
      </c>
      <c r="L572" s="114"/>
      <c r="M572" s="114">
        <v>3326.2452496000005</v>
      </c>
      <c r="N572" s="114">
        <v>33262.452496000005</v>
      </c>
      <c r="O572" s="114">
        <v>6630.1386858028845</v>
      </c>
      <c r="P572" s="114">
        <v>603.55999999999995</v>
      </c>
      <c r="Q572" s="114">
        <f t="shared" si="34"/>
        <v>35645.262841314776</v>
      </c>
      <c r="R572" s="114">
        <f t="shared" si="35"/>
        <v>71290.525682629552</v>
      </c>
      <c r="S572" s="114" t="s">
        <v>794</v>
      </c>
    </row>
    <row r="573" spans="1:19" ht="23.25" thickBot="1">
      <c r="A573" s="127" t="s">
        <v>905</v>
      </c>
      <c r="B573" s="124">
        <v>1</v>
      </c>
      <c r="C573" s="114">
        <f t="shared" si="32"/>
        <v>8864.6536578600007</v>
      </c>
      <c r="D573" s="114">
        <f t="shared" si="33"/>
        <v>26642.04716120752</v>
      </c>
      <c r="E573" s="114">
        <v>8864.6536578600007</v>
      </c>
      <c r="F573" s="114">
        <v>258.33333333333331</v>
      </c>
      <c r="G573" s="114">
        <v>950</v>
      </c>
      <c r="H573" s="114">
        <v>1013.1032751840002</v>
      </c>
      <c r="I573" s="114">
        <v>253.27581879600004</v>
      </c>
      <c r="J573" s="114">
        <v>211.06318233000002</v>
      </c>
      <c r="K573" s="114">
        <v>17777.393503347517</v>
      </c>
      <c r="L573" s="114"/>
      <c r="M573" s="114">
        <v>1407.0878822</v>
      </c>
      <c r="N573" s="114">
        <v>14070.878822000001</v>
      </c>
      <c r="O573" s="114">
        <v>2299.4267991475185</v>
      </c>
      <c r="P573" s="114">
        <v>561.69000000000005</v>
      </c>
      <c r="Q573" s="114">
        <f t="shared" si="34"/>
        <v>29889.512770850852</v>
      </c>
      <c r="R573" s="114">
        <f t="shared" si="35"/>
        <v>29889.512770850852</v>
      </c>
      <c r="S573" s="114" t="s">
        <v>794</v>
      </c>
    </row>
    <row r="574" spans="1:19" ht="23.25" thickBot="1">
      <c r="A574" s="127" t="s">
        <v>905</v>
      </c>
      <c r="B574" s="124">
        <v>10</v>
      </c>
      <c r="C574" s="114">
        <f t="shared" si="32"/>
        <v>8864.2759180500016</v>
      </c>
      <c r="D574" s="114">
        <f t="shared" si="33"/>
        <v>26640.897057407601</v>
      </c>
      <c r="E574" s="114">
        <v>8864.2759180500016</v>
      </c>
      <c r="F574" s="114">
        <v>258.33333333333337</v>
      </c>
      <c r="G574" s="114">
        <v>950</v>
      </c>
      <c r="H574" s="114">
        <v>1013.0601049200001</v>
      </c>
      <c r="I574" s="114">
        <v>253.26502623000002</v>
      </c>
      <c r="J574" s="114">
        <v>211.05418852500003</v>
      </c>
      <c r="K574" s="114">
        <v>17776.621139357598</v>
      </c>
      <c r="L574" s="114"/>
      <c r="M574" s="114">
        <v>14070.279235</v>
      </c>
      <c r="N574" s="114">
        <v>140702.79234999997</v>
      </c>
      <c r="O574" s="114">
        <v>22993.139808576001</v>
      </c>
      <c r="P574" s="114">
        <v>561.69000000000017</v>
      </c>
      <c r="Q574" s="114">
        <f t="shared" si="34"/>
        <v>29888.299710415933</v>
      </c>
      <c r="R574" s="114">
        <f t="shared" si="35"/>
        <v>298882.99710415932</v>
      </c>
      <c r="S574" s="114" t="s">
        <v>794</v>
      </c>
    </row>
    <row r="575" spans="1:19" ht="23.25" thickBot="1">
      <c r="A575" s="127" t="s">
        <v>905</v>
      </c>
      <c r="B575" s="124">
        <v>2</v>
      </c>
      <c r="C575" s="114">
        <f t="shared" si="32"/>
        <v>8864.2743052500009</v>
      </c>
      <c r="D575" s="114">
        <f t="shared" si="33"/>
        <v>26640.892146918002</v>
      </c>
      <c r="E575" s="114">
        <v>8864.2743052500009</v>
      </c>
      <c r="F575" s="114">
        <v>258.33333333333331</v>
      </c>
      <c r="G575" s="114">
        <v>950</v>
      </c>
      <c r="H575" s="114">
        <v>1013.0599206000001</v>
      </c>
      <c r="I575" s="114">
        <v>253.26498015000001</v>
      </c>
      <c r="J575" s="114">
        <v>211.05415012500001</v>
      </c>
      <c r="K575" s="114">
        <v>17776.617841668001</v>
      </c>
      <c r="L575" s="114"/>
      <c r="M575" s="114">
        <v>2814.055335</v>
      </c>
      <c r="N575" s="114">
        <v>28140.553350000002</v>
      </c>
      <c r="O575" s="114">
        <v>4598.6269983360007</v>
      </c>
      <c r="P575" s="114">
        <v>561.69000000000005</v>
      </c>
      <c r="Q575" s="114">
        <f t="shared" si="34"/>
        <v>29888.294531126336</v>
      </c>
      <c r="R575" s="114">
        <f t="shared" si="35"/>
        <v>59776.589062252671</v>
      </c>
      <c r="S575" s="114" t="s">
        <v>790</v>
      </c>
    </row>
    <row r="576" spans="1:19" ht="23.25" thickBot="1">
      <c r="A576" s="127" t="s">
        <v>906</v>
      </c>
      <c r="B576" s="124">
        <v>1</v>
      </c>
      <c r="C576" s="114">
        <f t="shared" si="32"/>
        <v>14000</v>
      </c>
      <c r="D576" s="114">
        <f t="shared" si="33"/>
        <v>44235.68458666667</v>
      </c>
      <c r="E576" s="114">
        <v>14000</v>
      </c>
      <c r="F576" s="114">
        <v>0</v>
      </c>
      <c r="G576" s="114">
        <v>0</v>
      </c>
      <c r="H576" s="114">
        <v>1680</v>
      </c>
      <c r="I576" s="114">
        <v>420</v>
      </c>
      <c r="J576" s="114">
        <v>350</v>
      </c>
      <c r="K576" s="114">
        <v>30235.684586666666</v>
      </c>
      <c r="L576" s="114"/>
      <c r="M576" s="114">
        <v>2333.3333333333335</v>
      </c>
      <c r="N576" s="114">
        <v>23333.333333333336</v>
      </c>
      <c r="O576" s="114">
        <v>4569.0179199999993</v>
      </c>
      <c r="P576" s="114">
        <v>713.1</v>
      </c>
      <c r="Q576" s="114">
        <f t="shared" si="34"/>
        <v>47398.784586666668</v>
      </c>
      <c r="R576" s="114">
        <f t="shared" si="35"/>
        <v>47398.784586666668</v>
      </c>
      <c r="S576" s="114" t="s">
        <v>790</v>
      </c>
    </row>
    <row r="577" spans="1:19" ht="15.75" thickBot="1">
      <c r="A577" s="127" t="s">
        <v>907</v>
      </c>
      <c r="B577" s="124">
        <v>6</v>
      </c>
      <c r="C577" s="114">
        <f t="shared" si="32"/>
        <v>2735.0710186800006</v>
      </c>
      <c r="D577" s="114">
        <f t="shared" si="33"/>
        <v>7677.9935536058692</v>
      </c>
      <c r="E577" s="114">
        <v>2735.0710186800006</v>
      </c>
      <c r="F577" s="114">
        <v>258.33333333333331</v>
      </c>
      <c r="G577" s="114">
        <v>950</v>
      </c>
      <c r="H577" s="114">
        <v>312.57954499200002</v>
      </c>
      <c r="I577" s="114">
        <v>78.144886248000006</v>
      </c>
      <c r="J577" s="114">
        <v>65.120738540000019</v>
      </c>
      <c r="K577" s="114">
        <v>4942.9225349258686</v>
      </c>
      <c r="L577" s="114"/>
      <c r="M577" s="114">
        <v>2604.829541600001</v>
      </c>
      <c r="N577" s="114">
        <v>26048.295416000008</v>
      </c>
      <c r="O577" s="114">
        <v>1004.410251955201</v>
      </c>
      <c r="P577" s="114">
        <v>450.05</v>
      </c>
      <c r="Q577" s="114">
        <f t="shared" si="34"/>
        <v>9792.2220567192016</v>
      </c>
      <c r="R577" s="114">
        <f t="shared" si="35"/>
        <v>58753.33234031521</v>
      </c>
      <c r="S577" s="114" t="s">
        <v>794</v>
      </c>
    </row>
    <row r="578" spans="1:19" ht="15.75" thickBot="1">
      <c r="A578" s="127" t="s">
        <v>907</v>
      </c>
      <c r="B578" s="124">
        <v>8</v>
      </c>
      <c r="C578" s="114">
        <f t="shared" si="32"/>
        <v>2734.8802593840005</v>
      </c>
      <c r="D578" s="114">
        <f t="shared" si="33"/>
        <v>7677.4493748649602</v>
      </c>
      <c r="E578" s="114">
        <v>2734.8802593840005</v>
      </c>
      <c r="F578" s="114">
        <v>258.33333333333331</v>
      </c>
      <c r="G578" s="114">
        <v>950</v>
      </c>
      <c r="H578" s="114">
        <v>312.55774392960001</v>
      </c>
      <c r="I578" s="114">
        <v>78.139435982400002</v>
      </c>
      <c r="J578" s="114">
        <v>65.116196652000014</v>
      </c>
      <c r="K578" s="114">
        <v>4942.5691154809601</v>
      </c>
      <c r="L578" s="114"/>
      <c r="M578" s="114">
        <v>3472.8638214400007</v>
      </c>
      <c r="N578" s="114">
        <v>34728.638214400002</v>
      </c>
      <c r="O578" s="114">
        <v>1339.0508880076814</v>
      </c>
      <c r="P578" s="114">
        <v>450.49999999999994</v>
      </c>
      <c r="Q578" s="114">
        <f t="shared" si="34"/>
        <v>9792.0960847622955</v>
      </c>
      <c r="R578" s="114">
        <f t="shared" si="35"/>
        <v>78336.768678098364</v>
      </c>
      <c r="S578" s="114" t="s">
        <v>790</v>
      </c>
    </row>
    <row r="579" spans="1:19" ht="15.75" thickBot="1">
      <c r="A579" s="127" t="s">
        <v>908</v>
      </c>
      <c r="B579" s="124">
        <v>5</v>
      </c>
      <c r="C579" s="114">
        <f t="shared" si="32"/>
        <v>8897.5209657600026</v>
      </c>
      <c r="D579" s="114">
        <f t="shared" si="33"/>
        <v>26742.118201400324</v>
      </c>
      <c r="E579" s="114">
        <v>8897.5209657600026</v>
      </c>
      <c r="F579" s="114">
        <v>258.33333333333337</v>
      </c>
      <c r="G579" s="114">
        <v>950</v>
      </c>
      <c r="H579" s="114">
        <v>1016.8595389440001</v>
      </c>
      <c r="I579" s="114">
        <v>254.21488473600002</v>
      </c>
      <c r="J579" s="114">
        <v>211.84573728000001</v>
      </c>
      <c r="K579" s="114">
        <v>17844.597235640322</v>
      </c>
      <c r="L579" s="114"/>
      <c r="M579" s="114">
        <v>7061.5245760000007</v>
      </c>
      <c r="N579" s="114">
        <v>70615.245760000005</v>
      </c>
      <c r="O579" s="114">
        <v>11546.215842201605</v>
      </c>
      <c r="P579" s="114">
        <v>562.55999999999995</v>
      </c>
      <c r="Q579" s="114">
        <f t="shared" si="34"/>
        <v>29995.93169569366</v>
      </c>
      <c r="R579" s="114">
        <f t="shared" si="35"/>
        <v>149979.65847846831</v>
      </c>
      <c r="S579" s="114" t="s">
        <v>790</v>
      </c>
    </row>
    <row r="580" spans="1:19" ht="15.75" thickBot="1">
      <c r="A580" s="127" t="s">
        <v>702</v>
      </c>
      <c r="B580" s="124">
        <v>1</v>
      </c>
      <c r="C580" s="114">
        <f t="shared" si="32"/>
        <v>6077.519635824</v>
      </c>
      <c r="D580" s="114">
        <f t="shared" si="33"/>
        <v>17579.742111066753</v>
      </c>
      <c r="E580" s="114">
        <v>6077.519635824</v>
      </c>
      <c r="F580" s="114">
        <v>258.33333333333331</v>
      </c>
      <c r="G580" s="114">
        <v>950</v>
      </c>
      <c r="H580" s="114">
        <v>694.57367266560004</v>
      </c>
      <c r="I580" s="114">
        <v>173.64341816640001</v>
      </c>
      <c r="J580" s="114">
        <v>144.702848472</v>
      </c>
      <c r="K580" s="114">
        <v>11502.222475242752</v>
      </c>
      <c r="L580" s="114"/>
      <c r="M580" s="114">
        <v>964.68565648000003</v>
      </c>
      <c r="N580" s="114">
        <v>9646.8565648000003</v>
      </c>
      <c r="O580" s="114">
        <v>890.68025396275175</v>
      </c>
      <c r="P580" s="114">
        <v>489.38</v>
      </c>
      <c r="Q580" s="114">
        <f t="shared" si="34"/>
        <v>20290.375383704086</v>
      </c>
      <c r="R580" s="114">
        <f t="shared" si="35"/>
        <v>20290.375383704086</v>
      </c>
      <c r="S580" s="114" t="s">
        <v>794</v>
      </c>
    </row>
    <row r="581" spans="1:19" ht="15.75" thickBot="1">
      <c r="A581" s="127" t="s">
        <v>702</v>
      </c>
      <c r="B581" s="124">
        <v>1</v>
      </c>
      <c r="C581" s="114">
        <f t="shared" si="32"/>
        <v>6077.519635824</v>
      </c>
      <c r="D581" s="114">
        <f t="shared" si="33"/>
        <v>17579.742111066753</v>
      </c>
      <c r="E581" s="114">
        <v>6077.519635824</v>
      </c>
      <c r="F581" s="114">
        <v>258.33333333333331</v>
      </c>
      <c r="G581" s="114">
        <v>950</v>
      </c>
      <c r="H581" s="114">
        <v>694.57367266560004</v>
      </c>
      <c r="I581" s="114">
        <v>173.64341816640001</v>
      </c>
      <c r="J581" s="114">
        <v>144.702848472</v>
      </c>
      <c r="K581" s="114">
        <v>11502.222475242752</v>
      </c>
      <c r="L581" s="114"/>
      <c r="M581" s="114">
        <v>964.68565648000003</v>
      </c>
      <c r="N581" s="114">
        <v>9646.8565648000003</v>
      </c>
      <c r="O581" s="114">
        <v>890.68025396275175</v>
      </c>
      <c r="P581" s="114">
        <v>489.38</v>
      </c>
      <c r="Q581" s="114">
        <f t="shared" si="34"/>
        <v>20290.375383704086</v>
      </c>
      <c r="R581" s="114">
        <f t="shared" si="35"/>
        <v>20290.375383704086</v>
      </c>
      <c r="S581" s="114" t="s">
        <v>794</v>
      </c>
    </row>
    <row r="582" spans="1:19" ht="15.75" thickBot="1">
      <c r="A582" s="127" t="s">
        <v>702</v>
      </c>
      <c r="B582" s="124">
        <v>1</v>
      </c>
      <c r="C582" s="114">
        <f t="shared" ref="C582:C586" si="36">E582</f>
        <v>6077.519635824</v>
      </c>
      <c r="D582" s="114">
        <f t="shared" ref="D582:D586" si="37">E582+K582</f>
        <v>17579.742111066753</v>
      </c>
      <c r="E582" s="114">
        <v>6077.519635824</v>
      </c>
      <c r="F582" s="114">
        <v>258.33333333333331</v>
      </c>
      <c r="G582" s="114">
        <v>950</v>
      </c>
      <c r="H582" s="114">
        <v>694.57367266560004</v>
      </c>
      <c r="I582" s="114">
        <v>173.64341816640001</v>
      </c>
      <c r="J582" s="114">
        <v>144.702848472</v>
      </c>
      <c r="K582" s="114">
        <v>11502.222475242752</v>
      </c>
      <c r="L582" s="114"/>
      <c r="M582" s="114">
        <v>964.68565648000003</v>
      </c>
      <c r="N582" s="114">
        <v>9646.8565648000003</v>
      </c>
      <c r="O582" s="114">
        <v>890.68025396275175</v>
      </c>
      <c r="P582" s="114">
        <v>489.38</v>
      </c>
      <c r="Q582" s="114">
        <f t="shared" ref="Q582:Q586" si="38">E582+F582+G582+H582+I582+J582+K582+P582</f>
        <v>20290.375383704086</v>
      </c>
      <c r="R582" s="114">
        <f t="shared" ref="R582:R586" si="39">Q582*B582</f>
        <v>20290.375383704086</v>
      </c>
      <c r="S582" s="114" t="s">
        <v>794</v>
      </c>
    </row>
    <row r="583" spans="1:19" ht="15.75" thickBot="1">
      <c r="A583" s="127" t="s">
        <v>702</v>
      </c>
      <c r="B583" s="124">
        <v>8</v>
      </c>
      <c r="C583" s="114">
        <f t="shared" si="36"/>
        <v>5864.8127432894998</v>
      </c>
      <c r="D583" s="114">
        <f t="shared" si="37"/>
        <v>16968.764552408677</v>
      </c>
      <c r="E583" s="114">
        <v>5864.8127432894998</v>
      </c>
      <c r="F583" s="114">
        <v>258.33333333333331</v>
      </c>
      <c r="G583" s="114">
        <v>950</v>
      </c>
      <c r="H583" s="114">
        <v>670.26431351880012</v>
      </c>
      <c r="I583" s="114">
        <v>167.56607837970003</v>
      </c>
      <c r="J583" s="114">
        <v>139.63839864975003</v>
      </c>
      <c r="K583" s="114">
        <v>11103.951809119175</v>
      </c>
      <c r="L583" s="114"/>
      <c r="M583" s="114">
        <v>7447.3812613199998</v>
      </c>
      <c r="N583" s="114">
        <v>74473.812613199989</v>
      </c>
      <c r="O583" s="114">
        <v>6910.4205984334058</v>
      </c>
      <c r="P583" s="114">
        <v>486.48500000000007</v>
      </c>
      <c r="Q583" s="114">
        <f t="shared" si="38"/>
        <v>19641.051676290259</v>
      </c>
      <c r="R583" s="114">
        <f t="shared" si="39"/>
        <v>157128.41341032207</v>
      </c>
      <c r="S583" s="114" t="s">
        <v>794</v>
      </c>
    </row>
    <row r="584" spans="1:19" ht="15.75" thickBot="1">
      <c r="A584" s="127" t="s">
        <v>702</v>
      </c>
      <c r="B584" s="124">
        <v>2</v>
      </c>
      <c r="C584" s="114">
        <f t="shared" si="36"/>
        <v>6077.519635824</v>
      </c>
      <c r="D584" s="114">
        <f t="shared" si="37"/>
        <v>17579.742111066753</v>
      </c>
      <c r="E584" s="114">
        <v>6077.519635824</v>
      </c>
      <c r="F584" s="114">
        <v>258.33333333333331</v>
      </c>
      <c r="G584" s="114">
        <v>950</v>
      </c>
      <c r="H584" s="114">
        <v>694.57367266560004</v>
      </c>
      <c r="I584" s="114">
        <v>173.64341816640001</v>
      </c>
      <c r="J584" s="114">
        <v>144.702848472</v>
      </c>
      <c r="K584" s="114">
        <v>11502.222475242752</v>
      </c>
      <c r="L584" s="114"/>
      <c r="M584" s="114">
        <v>1929.3713129600001</v>
      </c>
      <c r="N584" s="114">
        <v>19293.713129600001</v>
      </c>
      <c r="O584" s="114">
        <v>1781.3605079255035</v>
      </c>
      <c r="P584" s="114">
        <v>489.38</v>
      </c>
      <c r="Q584" s="114">
        <f t="shared" si="38"/>
        <v>20290.375383704086</v>
      </c>
      <c r="R584" s="114">
        <f t="shared" si="39"/>
        <v>40580.750767408172</v>
      </c>
      <c r="S584" s="114" t="s">
        <v>794</v>
      </c>
    </row>
    <row r="585" spans="1:19" ht="15.75" thickBot="1">
      <c r="A585" s="127" t="s">
        <v>702</v>
      </c>
      <c r="B585" s="124">
        <v>3</v>
      </c>
      <c r="C585" s="114">
        <f t="shared" si="36"/>
        <v>6077.519635824</v>
      </c>
      <c r="D585" s="114">
        <f t="shared" si="37"/>
        <v>17579.742111066753</v>
      </c>
      <c r="E585" s="114">
        <v>6077.519635824</v>
      </c>
      <c r="F585" s="114">
        <v>258.33333333333331</v>
      </c>
      <c r="G585" s="114">
        <v>950</v>
      </c>
      <c r="H585" s="114">
        <v>694.57367266560004</v>
      </c>
      <c r="I585" s="114">
        <v>173.64341816640001</v>
      </c>
      <c r="J585" s="114">
        <v>144.702848472</v>
      </c>
      <c r="K585" s="114">
        <v>11502.222475242752</v>
      </c>
      <c r="L585" s="114"/>
      <c r="M585" s="114">
        <v>2894.0569694400001</v>
      </c>
      <c r="N585" s="114">
        <v>28940.569694400001</v>
      </c>
      <c r="O585" s="114">
        <v>2672.0407618882555</v>
      </c>
      <c r="P585" s="114">
        <v>489.37999999999994</v>
      </c>
      <c r="Q585" s="114">
        <f t="shared" si="38"/>
        <v>20290.375383704086</v>
      </c>
      <c r="R585" s="114">
        <f t="shared" si="39"/>
        <v>60871.126151112258</v>
      </c>
      <c r="S585" s="114" t="s">
        <v>794</v>
      </c>
    </row>
    <row r="586" spans="1:19" ht="15.75" thickBot="1">
      <c r="A586" s="127" t="s">
        <v>702</v>
      </c>
      <c r="B586" s="125">
        <v>2</v>
      </c>
      <c r="C586" s="114">
        <f t="shared" si="36"/>
        <v>6077.519635824</v>
      </c>
      <c r="D586" s="114">
        <f t="shared" si="37"/>
        <v>17579.742111066753</v>
      </c>
      <c r="E586" s="114">
        <v>6077.519635824</v>
      </c>
      <c r="F586" s="114">
        <v>258.33333333333331</v>
      </c>
      <c r="G586" s="114">
        <v>950</v>
      </c>
      <c r="H586" s="114">
        <v>694.57367266560004</v>
      </c>
      <c r="I586" s="114">
        <v>173.64341816640001</v>
      </c>
      <c r="J586" s="114">
        <v>144.702848472</v>
      </c>
      <c r="K586" s="114">
        <v>11502.222475242752</v>
      </c>
      <c r="L586" s="114"/>
      <c r="M586" s="114">
        <v>1929.3713129600001</v>
      </c>
      <c r="N586" s="114">
        <v>19293.713129600001</v>
      </c>
      <c r="O586" s="114">
        <v>1781.3605079255035</v>
      </c>
      <c r="P586" s="114">
        <v>386.76</v>
      </c>
      <c r="Q586" s="114">
        <f t="shared" si="38"/>
        <v>20187.755383704083</v>
      </c>
      <c r="R586" s="114">
        <f t="shared" si="39"/>
        <v>40375.510767408166</v>
      </c>
      <c r="S586" s="114" t="s">
        <v>794</v>
      </c>
    </row>
    <row r="587" spans="1:19" ht="15.75" thickBot="1">
      <c r="A587" s="127" t="s">
        <v>909</v>
      </c>
      <c r="B587" s="125">
        <f>SUM(B5:B586)</f>
        <v>2857</v>
      </c>
      <c r="C587" s="127">
        <f>SUM(C5:C586)</f>
        <v>8682925.3426852133</v>
      </c>
      <c r="D587" s="127">
        <f t="shared" ref="D587:S587" si="40">SUM(D5:D586)</f>
        <v>27357759.352739848</v>
      </c>
      <c r="E587" s="127">
        <f t="shared" si="40"/>
        <v>8682925.3426852133</v>
      </c>
      <c r="F587" s="127">
        <f t="shared" si="40"/>
        <v>106108.16089364301</v>
      </c>
      <c r="G587" s="127">
        <f t="shared" si="40"/>
        <v>302950.59523809521</v>
      </c>
      <c r="H587" s="127">
        <f t="shared" si="40"/>
        <v>1006581.2554647684</v>
      </c>
      <c r="I587" s="127">
        <f t="shared" si="40"/>
        <v>256435.58546619207</v>
      </c>
      <c r="J587" s="127">
        <f t="shared" si="40"/>
        <v>209704.42822182618</v>
      </c>
      <c r="K587" s="127">
        <f t="shared" si="40"/>
        <v>18674834.010054585</v>
      </c>
      <c r="L587" s="127"/>
      <c r="M587" s="127">
        <f t="shared" si="40"/>
        <v>5286229.196695894</v>
      </c>
      <c r="N587" s="127">
        <f>SUM(N5:N586)</f>
        <v>52862291.966958933</v>
      </c>
      <c r="O587" s="127">
        <f t="shared" si="40"/>
        <v>9592814.7184142135</v>
      </c>
      <c r="P587" s="127">
        <f t="shared" si="40"/>
        <v>420043.04077351687</v>
      </c>
      <c r="Q587" s="127">
        <f t="shared" si="40"/>
        <v>29659582.418797832</v>
      </c>
      <c r="R587" s="127">
        <f>SUM(R5:R586)</f>
        <v>110040116.79811658</v>
      </c>
      <c r="S587" s="127">
        <f t="shared" si="40"/>
        <v>0</v>
      </c>
    </row>
  </sheetData>
  <autoFilter ref="A4:S587">
    <filterColumn colId="13"/>
  </autoFilter>
  <mergeCells count="17">
    <mergeCell ref="L3:L4"/>
    <mergeCell ref="R3:R4"/>
    <mergeCell ref="A1:S1"/>
    <mergeCell ref="A2:A4"/>
    <mergeCell ref="B2:B4"/>
    <mergeCell ref="C2:C4"/>
    <mergeCell ref="D2:D4"/>
    <mergeCell ref="E2:Q2"/>
    <mergeCell ref="M3:M4"/>
    <mergeCell ref="N3:N4"/>
    <mergeCell ref="O3:O4"/>
    <mergeCell ref="P3:P4"/>
    <mergeCell ref="Q3:Q4"/>
    <mergeCell ref="S2:S3"/>
    <mergeCell ref="E3:E4"/>
    <mergeCell ref="F3:J3"/>
    <mergeCell ref="K3:K4"/>
  </mergeCells>
  <pageMargins left="0.70866141732283472" right="0.70866141732283472" top="0.74803149606299213" bottom="0.74803149606299213" header="0.31496062992125984" footer="0.31496062992125984"/>
  <pageSetup scale="50" orientation="landscape" verticalDpi="0" r:id="rId1"/>
</worksheet>
</file>

<file path=xl/worksheets/sheet34.xml><?xml version="1.0" encoding="utf-8"?>
<worksheet xmlns="http://schemas.openxmlformats.org/spreadsheetml/2006/main" xmlns:r="http://schemas.openxmlformats.org/officeDocument/2006/relationships">
  <sheetPr>
    <tabColor theme="3" tint="0.39997558519241921"/>
  </sheetPr>
  <dimension ref="A1"/>
  <sheetViews>
    <sheetView workbookViewId="0">
      <selection activeCell="C23" sqref="C23"/>
    </sheetView>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39997558519241921"/>
  </sheetPr>
  <dimension ref="A1:H147"/>
  <sheetViews>
    <sheetView workbookViewId="0">
      <selection activeCell="C23" sqref="C23"/>
    </sheetView>
  </sheetViews>
  <sheetFormatPr baseColWidth="10" defaultRowHeight="15"/>
  <cols>
    <col min="2" max="2" width="21.28515625" bestFit="1" customWidth="1"/>
    <col min="3" max="3" width="46" bestFit="1" customWidth="1"/>
    <col min="4" max="4" width="13.28515625" bestFit="1" customWidth="1"/>
    <col min="5" max="5" width="60.140625" bestFit="1" customWidth="1"/>
    <col min="7" max="7" width="22.140625" bestFit="1" customWidth="1"/>
    <col min="8" max="8" width="18" bestFit="1" customWidth="1"/>
  </cols>
  <sheetData>
    <row r="1" spans="1:8" ht="15.75" thickBot="1">
      <c r="A1" s="244" t="s">
        <v>1161</v>
      </c>
      <c r="B1" s="244"/>
      <c r="C1" s="244"/>
      <c r="D1" s="244"/>
      <c r="E1" s="244"/>
      <c r="F1" s="244"/>
      <c r="G1" s="244"/>
      <c r="H1" s="244"/>
    </row>
    <row r="2" spans="1:8" ht="15.75" thickBot="1">
      <c r="A2" s="160">
        <v>1</v>
      </c>
      <c r="B2" s="161" t="s">
        <v>1162</v>
      </c>
      <c r="C2" s="162"/>
      <c r="D2" s="163">
        <v>720097311.09000003</v>
      </c>
      <c r="E2" s="164"/>
      <c r="F2" s="164"/>
      <c r="G2" s="165"/>
      <c r="H2" s="162" t="s">
        <v>1163</v>
      </c>
    </row>
    <row r="3" spans="1:8" ht="15.75" thickBot="1">
      <c r="A3" s="166"/>
      <c r="B3" s="167">
        <v>1.1000000000000001</v>
      </c>
      <c r="C3" s="168" t="s">
        <v>1164</v>
      </c>
      <c r="D3" s="169"/>
      <c r="E3" s="167"/>
      <c r="F3" s="167"/>
      <c r="G3" s="167" t="s">
        <v>1165</v>
      </c>
      <c r="H3" s="170">
        <v>58271362.329999998</v>
      </c>
    </row>
    <row r="4" spans="1:8" ht="15.75" thickBot="1">
      <c r="A4" s="171"/>
      <c r="B4" s="172"/>
      <c r="C4" s="172"/>
      <c r="D4" s="172" t="s">
        <v>1166</v>
      </c>
      <c r="E4" s="172" t="s">
        <v>1164</v>
      </c>
      <c r="F4" s="172" t="s">
        <v>160</v>
      </c>
      <c r="G4" s="173">
        <v>54985334.530000001</v>
      </c>
      <c r="H4" s="172"/>
    </row>
    <row r="5" spans="1:8" ht="15.75" thickBot="1">
      <c r="A5" s="171"/>
      <c r="B5" s="172"/>
      <c r="C5" s="172"/>
      <c r="D5" s="172" t="s">
        <v>1167</v>
      </c>
      <c r="E5" s="172" t="s">
        <v>1168</v>
      </c>
      <c r="F5" s="172" t="s">
        <v>160</v>
      </c>
      <c r="G5" s="173">
        <v>3286027.8</v>
      </c>
      <c r="H5" s="172"/>
    </row>
    <row r="6" spans="1:8" ht="15.75" thickBot="1">
      <c r="A6" s="166"/>
      <c r="B6" s="167">
        <v>1.2</v>
      </c>
      <c r="C6" s="168" t="s">
        <v>1169</v>
      </c>
      <c r="D6" s="169"/>
      <c r="E6" s="169"/>
      <c r="F6" s="169"/>
      <c r="G6" s="168" t="s">
        <v>1170</v>
      </c>
      <c r="H6" s="167"/>
    </row>
    <row r="7" spans="1:8" ht="15.75" thickBot="1">
      <c r="A7" s="171"/>
      <c r="B7" s="172"/>
      <c r="C7" s="172"/>
      <c r="D7" s="172" t="s">
        <v>1171</v>
      </c>
      <c r="E7" s="172" t="s">
        <v>1172</v>
      </c>
      <c r="F7" s="172" t="s">
        <v>160</v>
      </c>
      <c r="G7" s="172" t="s">
        <v>172</v>
      </c>
      <c r="H7" s="172"/>
    </row>
    <row r="8" spans="1:8" ht="15.75" thickBot="1">
      <c r="A8" s="171"/>
      <c r="B8" s="172"/>
      <c r="C8" s="172"/>
      <c r="D8" s="172" t="s">
        <v>1173</v>
      </c>
      <c r="E8" s="172" t="s">
        <v>1174</v>
      </c>
      <c r="F8" s="172" t="s">
        <v>160</v>
      </c>
      <c r="G8" s="172" t="s">
        <v>172</v>
      </c>
      <c r="H8" s="172"/>
    </row>
    <row r="9" spans="1:8" ht="15.75" thickBot="1">
      <c r="A9" s="171"/>
      <c r="B9" s="172"/>
      <c r="C9" s="172"/>
      <c r="D9" s="172" t="s">
        <v>1175</v>
      </c>
      <c r="E9" s="172" t="s">
        <v>1176</v>
      </c>
      <c r="F9" s="172" t="s">
        <v>160</v>
      </c>
      <c r="G9" s="172" t="s">
        <v>172</v>
      </c>
      <c r="H9" s="172"/>
    </row>
    <row r="10" spans="1:8" ht="15.75" thickBot="1">
      <c r="A10" s="171"/>
      <c r="B10" s="172"/>
      <c r="C10" s="172"/>
      <c r="D10" s="172" t="s">
        <v>1177</v>
      </c>
      <c r="E10" s="172" t="s">
        <v>1178</v>
      </c>
      <c r="F10" s="172" t="s">
        <v>160</v>
      </c>
      <c r="G10" s="172" t="s">
        <v>172</v>
      </c>
      <c r="H10" s="172"/>
    </row>
    <row r="11" spans="1:8" ht="15.75" thickBot="1">
      <c r="A11" s="166"/>
      <c r="B11" s="167">
        <v>1.3</v>
      </c>
      <c r="C11" s="168" t="s">
        <v>1179</v>
      </c>
      <c r="D11" s="169"/>
      <c r="E11" s="169"/>
      <c r="F11" s="169"/>
      <c r="G11" s="168" t="s">
        <v>1180</v>
      </c>
      <c r="H11" s="170">
        <v>144341648.63999999</v>
      </c>
    </row>
    <row r="12" spans="1:8" ht="15.75" thickBot="1">
      <c r="A12" s="171"/>
      <c r="B12" s="172"/>
      <c r="C12" s="172"/>
      <c r="D12" s="172" t="s">
        <v>1181</v>
      </c>
      <c r="E12" s="172" t="s">
        <v>1182</v>
      </c>
      <c r="F12" s="172" t="s">
        <v>160</v>
      </c>
      <c r="G12" s="173">
        <v>28905038.699999999</v>
      </c>
      <c r="H12" s="172"/>
    </row>
    <row r="13" spans="1:8" ht="15.75" thickBot="1">
      <c r="A13" s="171"/>
      <c r="B13" s="172"/>
      <c r="C13" s="172"/>
      <c r="D13" s="172" t="s">
        <v>1183</v>
      </c>
      <c r="E13" s="172" t="s">
        <v>1184</v>
      </c>
      <c r="F13" s="172" t="s">
        <v>160</v>
      </c>
      <c r="G13" s="172" t="s">
        <v>172</v>
      </c>
      <c r="H13" s="172"/>
    </row>
    <row r="14" spans="1:8" ht="15.75" thickBot="1">
      <c r="A14" s="171"/>
      <c r="B14" s="172"/>
      <c r="C14" s="172"/>
      <c r="D14" s="172" t="s">
        <v>1185</v>
      </c>
      <c r="E14" s="172" t="s">
        <v>1186</v>
      </c>
      <c r="F14" s="172" t="s">
        <v>160</v>
      </c>
      <c r="G14" s="172" t="s">
        <v>172</v>
      </c>
      <c r="H14" s="172"/>
    </row>
    <row r="15" spans="1:8" ht="15.75" thickBot="1">
      <c r="A15" s="171"/>
      <c r="B15" s="172"/>
      <c r="C15" s="172"/>
      <c r="D15" s="172" t="s">
        <v>1187</v>
      </c>
      <c r="E15" s="172" t="s">
        <v>1188</v>
      </c>
      <c r="F15" s="172" t="s">
        <v>1189</v>
      </c>
      <c r="G15" s="173">
        <v>58231366.640000001</v>
      </c>
      <c r="H15" s="172"/>
    </row>
    <row r="16" spans="1:8" ht="15.75" thickBot="1">
      <c r="A16" s="171"/>
      <c r="B16" s="172"/>
      <c r="C16" s="172"/>
      <c r="D16" s="172" t="s">
        <v>1190</v>
      </c>
      <c r="E16" s="172" t="s">
        <v>1191</v>
      </c>
      <c r="F16" s="172" t="s">
        <v>160</v>
      </c>
      <c r="G16" s="173">
        <v>13034246.220000001</v>
      </c>
      <c r="H16" s="172"/>
    </row>
    <row r="17" spans="1:8" ht="15.75" thickBot="1">
      <c r="A17" s="171"/>
      <c r="B17" s="172"/>
      <c r="C17" s="172"/>
      <c r="D17" s="172" t="s">
        <v>1192</v>
      </c>
      <c r="E17" s="172" t="s">
        <v>1193</v>
      </c>
      <c r="F17" s="172" t="s">
        <v>160</v>
      </c>
      <c r="G17" s="172" t="s">
        <v>172</v>
      </c>
      <c r="H17" s="172"/>
    </row>
    <row r="18" spans="1:8" ht="15.75" thickBot="1">
      <c r="A18" s="171"/>
      <c r="B18" s="172"/>
      <c r="C18" s="172"/>
      <c r="D18" s="172" t="s">
        <v>1194</v>
      </c>
      <c r="E18" s="172" t="s">
        <v>1195</v>
      </c>
      <c r="F18" s="172" t="s">
        <v>160</v>
      </c>
      <c r="G18" s="172" t="s">
        <v>172</v>
      </c>
      <c r="H18" s="172"/>
    </row>
    <row r="19" spans="1:8" ht="15.75" thickBot="1">
      <c r="A19" s="171"/>
      <c r="B19" s="172"/>
      <c r="C19" s="172"/>
      <c r="D19" s="172" t="s">
        <v>1196</v>
      </c>
      <c r="E19" s="172" t="s">
        <v>1197</v>
      </c>
      <c r="F19" s="172" t="s">
        <v>160</v>
      </c>
      <c r="G19" s="172" t="s">
        <v>172</v>
      </c>
      <c r="H19" s="172"/>
    </row>
    <row r="20" spans="1:8" ht="15.75" thickBot="1">
      <c r="A20" s="171"/>
      <c r="B20" s="172"/>
      <c r="C20" s="172"/>
      <c r="D20" s="172" t="s">
        <v>1198</v>
      </c>
      <c r="E20" s="172" t="s">
        <v>1199</v>
      </c>
      <c r="F20" s="172" t="s">
        <v>160</v>
      </c>
      <c r="G20" s="173">
        <v>44170997.079999998</v>
      </c>
      <c r="H20" s="172"/>
    </row>
    <row r="21" spans="1:8" ht="15.75" thickBot="1">
      <c r="A21" s="174"/>
      <c r="B21" s="168">
        <v>1.4</v>
      </c>
      <c r="C21" s="168" t="s">
        <v>1200</v>
      </c>
      <c r="D21" s="169"/>
      <c r="E21" s="169"/>
      <c r="F21" s="169"/>
      <c r="G21" s="168" t="s">
        <v>1201</v>
      </c>
      <c r="H21" s="168"/>
    </row>
    <row r="22" spans="1:8" ht="15.75" thickBot="1">
      <c r="A22" s="171"/>
      <c r="B22" s="172"/>
      <c r="C22" s="172"/>
      <c r="D22" s="172" t="s">
        <v>1202</v>
      </c>
      <c r="E22" s="172" t="s">
        <v>1200</v>
      </c>
      <c r="F22" s="172" t="s">
        <v>160</v>
      </c>
      <c r="G22" s="172" t="s">
        <v>172</v>
      </c>
      <c r="H22" s="172"/>
    </row>
    <row r="23" spans="1:8" ht="15.75" thickBot="1">
      <c r="A23" s="174"/>
      <c r="B23" s="168">
        <v>1.5</v>
      </c>
      <c r="C23" s="168" t="s">
        <v>1203</v>
      </c>
      <c r="D23" s="169"/>
      <c r="E23" s="169"/>
      <c r="F23" s="169"/>
      <c r="G23" s="168" t="s">
        <v>1204</v>
      </c>
      <c r="H23" s="175">
        <v>114945321.28</v>
      </c>
    </row>
    <row r="24" spans="1:8" ht="15.75" thickBot="1">
      <c r="A24" s="171"/>
      <c r="B24" s="172"/>
      <c r="C24" s="172"/>
      <c r="D24" s="172" t="s">
        <v>1205</v>
      </c>
      <c r="E24" s="172" t="s">
        <v>1206</v>
      </c>
      <c r="F24" s="172" t="s">
        <v>160</v>
      </c>
      <c r="G24" s="173">
        <v>59295242.75</v>
      </c>
      <c r="H24" s="172"/>
    </row>
    <row r="25" spans="1:8" ht="15.75" thickBot="1">
      <c r="A25" s="171"/>
      <c r="B25" s="172"/>
      <c r="C25" s="172"/>
      <c r="D25" s="172" t="s">
        <v>1207</v>
      </c>
      <c r="E25" s="172" t="s">
        <v>1208</v>
      </c>
      <c r="F25" s="172" t="s">
        <v>160</v>
      </c>
      <c r="G25" s="173">
        <v>55650078.530000001</v>
      </c>
      <c r="H25" s="172"/>
    </row>
    <row r="26" spans="1:8" ht="15.75" thickBot="1">
      <c r="A26" s="174"/>
      <c r="B26" s="168">
        <v>1.6</v>
      </c>
      <c r="C26" s="168" t="s">
        <v>1209</v>
      </c>
      <c r="D26" s="168"/>
      <c r="E26" s="168"/>
      <c r="F26" s="168"/>
      <c r="G26" s="168" t="s">
        <v>1210</v>
      </c>
      <c r="H26" s="168"/>
    </row>
    <row r="27" spans="1:8" ht="15.75" thickBot="1">
      <c r="A27" s="176"/>
      <c r="B27" s="177"/>
      <c r="C27" s="177"/>
      <c r="D27" s="177" t="s">
        <v>1211</v>
      </c>
      <c r="E27" s="178" t="s">
        <v>1212</v>
      </c>
      <c r="F27" s="177" t="s">
        <v>160</v>
      </c>
      <c r="G27" s="177" t="s">
        <v>172</v>
      </c>
      <c r="H27" s="177"/>
    </row>
    <row r="28" spans="1:8" ht="15.75" thickBot="1">
      <c r="A28" s="176"/>
      <c r="B28" s="177"/>
      <c r="C28" s="177"/>
      <c r="D28" s="177" t="s">
        <v>1213</v>
      </c>
      <c r="E28" s="178" t="s">
        <v>1214</v>
      </c>
      <c r="F28" s="177" t="s">
        <v>160</v>
      </c>
      <c r="G28" s="177" t="s">
        <v>172</v>
      </c>
      <c r="H28" s="177"/>
    </row>
    <row r="29" spans="1:8" ht="15.75" thickBot="1">
      <c r="A29" s="176"/>
      <c r="B29" s="177"/>
      <c r="C29" s="177"/>
      <c r="D29" s="177" t="s">
        <v>1215</v>
      </c>
      <c r="E29" s="178" t="s">
        <v>1216</v>
      </c>
      <c r="F29" s="177" t="s">
        <v>160</v>
      </c>
      <c r="G29" s="177" t="s">
        <v>172</v>
      </c>
      <c r="H29" s="177"/>
    </row>
    <row r="30" spans="1:8" ht="15.75" thickBot="1">
      <c r="A30" s="174"/>
      <c r="B30" s="168">
        <v>1.7</v>
      </c>
      <c r="C30" s="168" t="s">
        <v>1217</v>
      </c>
      <c r="D30" s="169"/>
      <c r="E30" s="169"/>
      <c r="F30" s="169"/>
      <c r="G30" s="168" t="s">
        <v>1204</v>
      </c>
      <c r="H30" s="175">
        <v>229539687.84999999</v>
      </c>
    </row>
    <row r="31" spans="1:8" ht="15.75" thickBot="1">
      <c r="A31" s="171"/>
      <c r="B31" s="172"/>
      <c r="C31" s="172"/>
      <c r="D31" s="172" t="s">
        <v>1218</v>
      </c>
      <c r="E31" s="172" t="s">
        <v>1219</v>
      </c>
      <c r="F31" s="172" t="s">
        <v>160</v>
      </c>
      <c r="G31" s="173">
        <v>215744202.13</v>
      </c>
      <c r="H31" s="172"/>
    </row>
    <row r="32" spans="1:8" ht="15.75" thickBot="1">
      <c r="A32" s="171"/>
      <c r="B32" s="172"/>
      <c r="C32" s="172"/>
      <c r="D32" s="172" t="s">
        <v>1220</v>
      </c>
      <c r="E32" s="172" t="s">
        <v>1221</v>
      </c>
      <c r="F32" s="172" t="s">
        <v>160</v>
      </c>
      <c r="G32" s="173">
        <v>13795485.720000001</v>
      </c>
      <c r="H32" s="172"/>
    </row>
    <row r="33" spans="1:8" ht="15.75" thickBot="1">
      <c r="A33" s="171"/>
      <c r="B33" s="172"/>
      <c r="C33" s="172"/>
      <c r="D33" s="172" t="s">
        <v>1222</v>
      </c>
      <c r="E33" s="172" t="s">
        <v>1223</v>
      </c>
      <c r="F33" s="172" t="s">
        <v>160</v>
      </c>
      <c r="G33" s="172" t="s">
        <v>172</v>
      </c>
      <c r="H33" s="172"/>
    </row>
    <row r="34" spans="1:8" ht="15.75" thickBot="1">
      <c r="A34" s="171"/>
      <c r="B34" s="172"/>
      <c r="C34" s="172"/>
      <c r="D34" s="172" t="s">
        <v>1224</v>
      </c>
      <c r="E34" s="172" t="s">
        <v>1225</v>
      </c>
      <c r="F34" s="172" t="s">
        <v>160</v>
      </c>
      <c r="G34" s="172" t="s">
        <v>172</v>
      </c>
      <c r="H34" s="172"/>
    </row>
    <row r="35" spans="1:8" ht="15.75" thickBot="1">
      <c r="A35" s="174"/>
      <c r="B35" s="168">
        <v>1.8</v>
      </c>
      <c r="C35" s="168" t="s">
        <v>374</v>
      </c>
      <c r="D35" s="169"/>
      <c r="E35" s="169"/>
      <c r="F35" s="169"/>
      <c r="G35" s="168" t="s">
        <v>1226</v>
      </c>
      <c r="H35" s="175">
        <v>172999290.99000001</v>
      </c>
    </row>
    <row r="36" spans="1:8" ht="15.75" thickBot="1">
      <c r="A36" s="171"/>
      <c r="B36" s="172"/>
      <c r="C36" s="172"/>
      <c r="D36" s="172" t="s">
        <v>1227</v>
      </c>
      <c r="E36" s="172" t="s">
        <v>1228</v>
      </c>
      <c r="F36" s="172" t="s">
        <v>160</v>
      </c>
      <c r="G36" s="173">
        <v>107504</v>
      </c>
      <c r="H36" s="172"/>
    </row>
    <row r="37" spans="1:8" ht="15.75" thickBot="1">
      <c r="A37" s="171"/>
      <c r="B37" s="172"/>
      <c r="C37" s="172"/>
      <c r="D37" s="172" t="s">
        <v>1229</v>
      </c>
      <c r="E37" s="172" t="s">
        <v>1230</v>
      </c>
      <c r="F37" s="172" t="s">
        <v>160</v>
      </c>
      <c r="G37" s="172" t="s">
        <v>172</v>
      </c>
      <c r="H37" s="172"/>
    </row>
    <row r="38" spans="1:8" ht="15.75" thickBot="1">
      <c r="A38" s="171"/>
      <c r="B38" s="172"/>
      <c r="C38" s="172"/>
      <c r="D38" s="172" t="s">
        <v>1231</v>
      </c>
      <c r="E38" s="172" t="s">
        <v>1232</v>
      </c>
      <c r="F38" s="172" t="s">
        <v>160</v>
      </c>
      <c r="G38" s="173">
        <v>18665322.399999999</v>
      </c>
      <c r="H38" s="172"/>
    </row>
    <row r="39" spans="1:8" ht="15.75" thickBot="1">
      <c r="A39" s="171"/>
      <c r="B39" s="172"/>
      <c r="C39" s="172"/>
      <c r="D39" s="172" t="s">
        <v>1233</v>
      </c>
      <c r="E39" s="172" t="s">
        <v>1234</v>
      </c>
      <c r="F39" s="172" t="s">
        <v>160</v>
      </c>
      <c r="G39" s="172" t="s">
        <v>172</v>
      </c>
      <c r="H39" s="172"/>
    </row>
    <row r="40" spans="1:8" ht="15.75" thickBot="1">
      <c r="A40" s="171"/>
      <c r="B40" s="172"/>
      <c r="C40" s="172"/>
      <c r="D40" s="172" t="s">
        <v>1235</v>
      </c>
      <c r="E40" s="172" t="s">
        <v>1199</v>
      </c>
      <c r="F40" s="172" t="s">
        <v>160</v>
      </c>
      <c r="G40" s="173">
        <v>154226464.59</v>
      </c>
      <c r="H40" s="172"/>
    </row>
    <row r="41" spans="1:8" ht="15.75" thickBot="1">
      <c r="A41" s="179">
        <v>2</v>
      </c>
      <c r="B41" s="161" t="s">
        <v>1236</v>
      </c>
      <c r="C41" s="162"/>
      <c r="D41" s="180">
        <v>800155467.94000006</v>
      </c>
      <c r="E41" s="181"/>
      <c r="F41" s="181"/>
      <c r="G41" s="182"/>
      <c r="H41" s="183" t="s">
        <v>1237</v>
      </c>
    </row>
    <row r="42" spans="1:8" ht="15.75" thickBot="1">
      <c r="A42" s="174"/>
      <c r="B42" s="168">
        <v>2.1</v>
      </c>
      <c r="C42" s="168" t="s">
        <v>1238</v>
      </c>
      <c r="D42" s="169"/>
      <c r="E42" s="168"/>
      <c r="F42" s="168"/>
      <c r="G42" s="168" t="s">
        <v>1239</v>
      </c>
      <c r="H42" s="175">
        <v>26269898.649999999</v>
      </c>
    </row>
    <row r="43" spans="1:8" ht="15.75" thickBot="1">
      <c r="A43" s="176"/>
      <c r="B43" s="177"/>
      <c r="C43" s="177"/>
      <c r="D43" s="177" t="s">
        <v>1240</v>
      </c>
      <c r="E43" s="177" t="s">
        <v>1241</v>
      </c>
      <c r="F43" s="177" t="s">
        <v>160</v>
      </c>
      <c r="G43" s="177"/>
      <c r="H43" s="177"/>
    </row>
    <row r="44" spans="1:8" ht="15.75" thickBot="1">
      <c r="A44" s="176"/>
      <c r="B44" s="177"/>
      <c r="C44" s="177"/>
      <c r="D44" s="177" t="s">
        <v>1242</v>
      </c>
      <c r="E44" s="177" t="s">
        <v>1243</v>
      </c>
      <c r="F44" s="177" t="s">
        <v>160</v>
      </c>
      <c r="G44" s="184">
        <v>8000000</v>
      </c>
      <c r="H44" s="177"/>
    </row>
    <row r="45" spans="1:8" ht="15.75" thickBot="1">
      <c r="A45" s="171"/>
      <c r="B45" s="172"/>
      <c r="C45" s="172"/>
      <c r="D45" s="172" t="s">
        <v>1244</v>
      </c>
      <c r="E45" s="172" t="s">
        <v>1245</v>
      </c>
      <c r="F45" s="172" t="s">
        <v>160</v>
      </c>
      <c r="G45" s="173">
        <v>12859897.43</v>
      </c>
      <c r="H45" s="172"/>
    </row>
    <row r="46" spans="1:8" ht="15.75" thickBot="1">
      <c r="A46" s="171"/>
      <c r="B46" s="172"/>
      <c r="C46" s="172"/>
      <c r="D46" s="172" t="s">
        <v>1246</v>
      </c>
      <c r="E46" s="172" t="s">
        <v>1247</v>
      </c>
      <c r="F46" s="172" t="s">
        <v>160</v>
      </c>
      <c r="G46" s="173">
        <v>5310001.22</v>
      </c>
      <c r="H46" s="172"/>
    </row>
    <row r="47" spans="1:8" ht="15.75" thickBot="1">
      <c r="A47" s="171"/>
      <c r="B47" s="172"/>
      <c r="C47" s="172"/>
      <c r="D47" s="172" t="s">
        <v>1248</v>
      </c>
      <c r="E47" s="172" t="s">
        <v>1249</v>
      </c>
      <c r="F47" s="172" t="s">
        <v>160</v>
      </c>
      <c r="G47" s="172" t="s">
        <v>172</v>
      </c>
      <c r="H47" s="172"/>
    </row>
    <row r="48" spans="1:8" ht="15.75" thickBot="1">
      <c r="A48" s="171"/>
      <c r="B48" s="172"/>
      <c r="C48" s="172"/>
      <c r="D48" s="172" t="s">
        <v>1250</v>
      </c>
      <c r="E48" s="172" t="s">
        <v>1251</v>
      </c>
      <c r="F48" s="172" t="s">
        <v>160</v>
      </c>
      <c r="G48" s="173">
        <v>100000</v>
      </c>
      <c r="H48" s="172"/>
    </row>
    <row r="49" spans="1:8" ht="15.75" thickBot="1">
      <c r="A49" s="174"/>
      <c r="B49" s="168">
        <v>2.2000000000000002</v>
      </c>
      <c r="C49" s="168" t="s">
        <v>1252</v>
      </c>
      <c r="D49" s="169"/>
      <c r="E49" s="169"/>
      <c r="F49" s="169"/>
      <c r="G49" s="168" t="s">
        <v>1253</v>
      </c>
      <c r="H49" s="175">
        <v>612827967.97000003</v>
      </c>
    </row>
    <row r="50" spans="1:8" ht="15.75" thickBot="1">
      <c r="A50" s="171"/>
      <c r="B50" s="172"/>
      <c r="C50" s="172"/>
      <c r="D50" s="172" t="s">
        <v>1254</v>
      </c>
      <c r="E50" s="172" t="s">
        <v>1255</v>
      </c>
      <c r="F50" s="172" t="s">
        <v>160</v>
      </c>
      <c r="G50" s="173">
        <v>29516030.350000001</v>
      </c>
      <c r="H50" s="172"/>
    </row>
    <row r="51" spans="1:8" ht="15.75" thickBot="1">
      <c r="A51" s="171"/>
      <c r="B51" s="172"/>
      <c r="C51" s="172"/>
      <c r="D51" s="172" t="s">
        <v>1256</v>
      </c>
      <c r="E51" s="172" t="s">
        <v>1257</v>
      </c>
      <c r="F51" s="172" t="s">
        <v>160</v>
      </c>
      <c r="G51" s="173">
        <v>270727163.14999998</v>
      </c>
      <c r="H51" s="172"/>
    </row>
    <row r="52" spans="1:8" ht="15.75" thickBot="1">
      <c r="A52" s="171"/>
      <c r="B52" s="172"/>
      <c r="C52" s="172"/>
      <c r="D52" s="172" t="s">
        <v>1258</v>
      </c>
      <c r="E52" s="172" t="s">
        <v>1259</v>
      </c>
      <c r="F52" s="172" t="s">
        <v>160</v>
      </c>
      <c r="G52" s="173">
        <v>116070093.13</v>
      </c>
      <c r="H52" s="172"/>
    </row>
    <row r="53" spans="1:8" ht="15.75" thickBot="1">
      <c r="A53" s="171"/>
      <c r="B53" s="172"/>
      <c r="C53" s="172"/>
      <c r="D53" s="172" t="s">
        <v>1260</v>
      </c>
      <c r="E53" s="172" t="s">
        <v>1261</v>
      </c>
      <c r="F53" s="172" t="s">
        <v>160</v>
      </c>
      <c r="G53" s="173">
        <v>104503173.93000001</v>
      </c>
      <c r="H53" s="172"/>
    </row>
    <row r="54" spans="1:8" ht="15.75" thickBot="1">
      <c r="A54" s="171"/>
      <c r="B54" s="172"/>
      <c r="C54" s="172"/>
      <c r="D54" s="172" t="s">
        <v>1262</v>
      </c>
      <c r="E54" s="172" t="s">
        <v>1263</v>
      </c>
      <c r="F54" s="172" t="s">
        <v>160</v>
      </c>
      <c r="G54" s="173">
        <v>795049.5</v>
      </c>
      <c r="H54" s="172"/>
    </row>
    <row r="55" spans="1:8" ht="15.75" thickBot="1">
      <c r="A55" s="171"/>
      <c r="B55" s="172"/>
      <c r="C55" s="172"/>
      <c r="D55" s="172" t="s">
        <v>1264</v>
      </c>
      <c r="E55" s="172" t="s">
        <v>1265</v>
      </c>
      <c r="F55" s="172" t="s">
        <v>160</v>
      </c>
      <c r="G55" s="173">
        <v>91216457.909999996</v>
      </c>
      <c r="H55" s="172"/>
    </row>
    <row r="56" spans="1:8" ht="15.75" thickBot="1">
      <c r="A56" s="171"/>
      <c r="B56" s="172"/>
      <c r="C56" s="172"/>
      <c r="D56" s="172" t="s">
        <v>1266</v>
      </c>
      <c r="E56" s="172" t="s">
        <v>1267</v>
      </c>
      <c r="F56" s="172" t="s">
        <v>160</v>
      </c>
      <c r="G56" s="172" t="s">
        <v>172</v>
      </c>
      <c r="H56" s="172"/>
    </row>
    <row r="57" spans="1:8" ht="15.75" thickBot="1">
      <c r="A57" s="174"/>
      <c r="B57" s="168">
        <v>2.2999999999999998</v>
      </c>
      <c r="C57" s="168" t="s">
        <v>1268</v>
      </c>
      <c r="D57" s="169"/>
      <c r="E57" s="169"/>
      <c r="F57" s="169"/>
      <c r="G57" s="168" t="s">
        <v>1269</v>
      </c>
      <c r="H57" s="175">
        <v>75208193.549999997</v>
      </c>
    </row>
    <row r="58" spans="1:8" ht="15.75" thickBot="1">
      <c r="A58" s="171"/>
      <c r="B58" s="172"/>
      <c r="C58" s="172"/>
      <c r="D58" s="172" t="s">
        <v>1270</v>
      </c>
      <c r="E58" s="172" t="s">
        <v>1271</v>
      </c>
      <c r="F58" s="172" t="s">
        <v>160</v>
      </c>
      <c r="G58" s="172" t="s">
        <v>172</v>
      </c>
      <c r="H58" s="172"/>
    </row>
    <row r="59" spans="1:8" ht="15.75" thickBot="1">
      <c r="A59" s="171"/>
      <c r="B59" s="172"/>
      <c r="C59" s="172"/>
      <c r="D59" s="172" t="s">
        <v>1272</v>
      </c>
      <c r="E59" s="172" t="s">
        <v>1273</v>
      </c>
      <c r="F59" s="172" t="s">
        <v>160</v>
      </c>
      <c r="G59" s="173">
        <v>75208193.549999997</v>
      </c>
      <c r="H59" s="172"/>
    </row>
    <row r="60" spans="1:8" ht="15.75" thickBot="1">
      <c r="A60" s="171"/>
      <c r="B60" s="172"/>
      <c r="C60" s="172"/>
      <c r="D60" s="172" t="s">
        <v>1274</v>
      </c>
      <c r="E60" s="172" t="s">
        <v>1275</v>
      </c>
      <c r="F60" s="172" t="s">
        <v>160</v>
      </c>
      <c r="G60" s="172"/>
      <c r="H60" s="172"/>
    </row>
    <row r="61" spans="1:8" ht="15.75" thickBot="1">
      <c r="A61" s="171"/>
      <c r="B61" s="172"/>
      <c r="C61" s="172"/>
      <c r="D61" s="172" t="s">
        <v>1276</v>
      </c>
      <c r="E61" s="172" t="s">
        <v>1277</v>
      </c>
      <c r="F61" s="172" t="s">
        <v>160</v>
      </c>
      <c r="G61" s="172" t="s">
        <v>172</v>
      </c>
      <c r="H61" s="172"/>
    </row>
    <row r="62" spans="1:8">
      <c r="A62" s="185"/>
      <c r="B62" s="185"/>
      <c r="C62" s="185"/>
      <c r="D62" s="185" t="s">
        <v>1278</v>
      </c>
      <c r="E62" s="186" t="s">
        <v>1279</v>
      </c>
      <c r="F62" s="185" t="s">
        <v>160</v>
      </c>
      <c r="G62" s="185" t="s">
        <v>172</v>
      </c>
      <c r="H62" s="185"/>
    </row>
    <row r="63" spans="1:8" ht="15.75" thickBot="1">
      <c r="A63" s="171"/>
      <c r="B63" s="171"/>
      <c r="C63" s="171"/>
      <c r="D63" s="171"/>
      <c r="E63" s="187" t="s">
        <v>1280</v>
      </c>
      <c r="F63" s="171"/>
      <c r="G63" s="171"/>
      <c r="H63" s="171"/>
    </row>
    <row r="64" spans="1:8" ht="15.75" thickBot="1">
      <c r="A64" s="174"/>
      <c r="B64" s="168">
        <v>2.4</v>
      </c>
      <c r="C64" s="168" t="s">
        <v>1281</v>
      </c>
      <c r="D64" s="169"/>
      <c r="E64" s="169"/>
      <c r="F64" s="169"/>
      <c r="G64" s="168" t="s">
        <v>1282</v>
      </c>
      <c r="H64" s="175">
        <v>14593139.18</v>
      </c>
    </row>
    <row r="65" spans="1:8" ht="15.75" thickBot="1">
      <c r="A65" s="171"/>
      <c r="B65" s="172"/>
      <c r="C65" s="172"/>
      <c r="D65" s="172" t="s">
        <v>1283</v>
      </c>
      <c r="E65" s="172" t="s">
        <v>1284</v>
      </c>
      <c r="F65" s="172" t="s">
        <v>160</v>
      </c>
      <c r="G65" s="173">
        <v>12751999.619999999</v>
      </c>
      <c r="H65" s="172"/>
    </row>
    <row r="66" spans="1:8" ht="15.75" thickBot="1">
      <c r="A66" s="171"/>
      <c r="B66" s="172"/>
      <c r="C66" s="172"/>
      <c r="D66" s="172" t="s">
        <v>1285</v>
      </c>
      <c r="E66" s="172" t="s">
        <v>1286</v>
      </c>
      <c r="F66" s="172" t="s">
        <v>160</v>
      </c>
      <c r="G66" s="173">
        <v>1841139.56</v>
      </c>
      <c r="H66" s="172"/>
    </row>
    <row r="67" spans="1:8" ht="15.75" thickBot="1">
      <c r="A67" s="171"/>
      <c r="B67" s="172"/>
      <c r="C67" s="172"/>
      <c r="D67" s="172" t="s">
        <v>1287</v>
      </c>
      <c r="E67" s="172" t="s">
        <v>1288</v>
      </c>
      <c r="F67" s="172" t="s">
        <v>160</v>
      </c>
      <c r="G67" s="172" t="s">
        <v>172</v>
      </c>
      <c r="H67" s="172"/>
    </row>
    <row r="68" spans="1:8" ht="15.75" thickBot="1">
      <c r="A68" s="171"/>
      <c r="B68" s="172"/>
      <c r="C68" s="172"/>
      <c r="D68" s="172" t="s">
        <v>1289</v>
      </c>
      <c r="E68" s="172" t="s">
        <v>1290</v>
      </c>
      <c r="F68" s="172" t="s">
        <v>160</v>
      </c>
      <c r="G68" s="172" t="s">
        <v>172</v>
      </c>
      <c r="H68" s="172"/>
    </row>
    <row r="69" spans="1:8" ht="15.75" thickBot="1">
      <c r="A69" s="174"/>
      <c r="B69" s="168">
        <v>2.5</v>
      </c>
      <c r="C69" s="168" t="s">
        <v>1291</v>
      </c>
      <c r="D69" s="169"/>
      <c r="E69" s="169"/>
      <c r="F69" s="169"/>
      <c r="G69" s="168" t="s">
        <v>1292</v>
      </c>
      <c r="H69" s="175">
        <v>38217843.439999998</v>
      </c>
    </row>
    <row r="70" spans="1:8" ht="15.75" thickBot="1">
      <c r="A70" s="171"/>
      <c r="B70" s="172"/>
      <c r="C70" s="172"/>
      <c r="D70" s="172" t="s">
        <v>1293</v>
      </c>
      <c r="E70" s="172" t="s">
        <v>1294</v>
      </c>
      <c r="F70" s="172" t="s">
        <v>160</v>
      </c>
      <c r="G70" s="173">
        <v>38217843.439999998</v>
      </c>
      <c r="H70" s="172"/>
    </row>
    <row r="71" spans="1:8" ht="15.75" thickBot="1">
      <c r="A71" s="171"/>
      <c r="B71" s="172"/>
      <c r="C71" s="172"/>
      <c r="D71" s="172" t="s">
        <v>1295</v>
      </c>
      <c r="E71" s="172" t="s">
        <v>1296</v>
      </c>
      <c r="F71" s="172" t="s">
        <v>160</v>
      </c>
      <c r="G71" s="172" t="s">
        <v>172</v>
      </c>
      <c r="H71" s="172"/>
    </row>
    <row r="72" spans="1:8" ht="15.75" thickBot="1">
      <c r="A72" s="171"/>
      <c r="B72" s="172"/>
      <c r="C72" s="172"/>
      <c r="D72" s="172" t="s">
        <v>1297</v>
      </c>
      <c r="E72" s="172" t="s">
        <v>1298</v>
      </c>
      <c r="F72" s="172" t="s">
        <v>160</v>
      </c>
      <c r="G72" s="172" t="s">
        <v>172</v>
      </c>
      <c r="H72" s="172"/>
    </row>
    <row r="73" spans="1:8" ht="15.75" thickBot="1">
      <c r="A73" s="171"/>
      <c r="B73" s="172"/>
      <c r="C73" s="172"/>
      <c r="D73" s="172" t="s">
        <v>1299</v>
      </c>
      <c r="E73" s="172" t="s">
        <v>1300</v>
      </c>
      <c r="F73" s="172" t="s">
        <v>160</v>
      </c>
      <c r="G73" s="172" t="s">
        <v>172</v>
      </c>
      <c r="H73" s="172"/>
    </row>
    <row r="74" spans="1:8" ht="15.75" thickBot="1">
      <c r="A74" s="171"/>
      <c r="B74" s="172"/>
      <c r="C74" s="172"/>
      <c r="D74" s="172" t="s">
        <v>1301</v>
      </c>
      <c r="E74" s="172" t="s">
        <v>1302</v>
      </c>
      <c r="F74" s="172" t="s">
        <v>160</v>
      </c>
      <c r="G74" s="172" t="s">
        <v>172</v>
      </c>
      <c r="H74" s="172"/>
    </row>
    <row r="75" spans="1:8" ht="15.75" thickBot="1">
      <c r="A75" s="171"/>
      <c r="B75" s="172"/>
      <c r="C75" s="172"/>
      <c r="D75" s="172" t="s">
        <v>1303</v>
      </c>
      <c r="E75" s="172" t="s">
        <v>1304</v>
      </c>
      <c r="F75" s="172" t="s">
        <v>160</v>
      </c>
      <c r="G75" s="172" t="s">
        <v>172</v>
      </c>
      <c r="H75" s="172"/>
    </row>
    <row r="76" spans="1:8" ht="15.75" thickBot="1">
      <c r="A76" s="174"/>
      <c r="B76" s="168">
        <v>2.6</v>
      </c>
      <c r="C76" s="168" t="s">
        <v>1305</v>
      </c>
      <c r="D76" s="169"/>
      <c r="E76" s="169"/>
      <c r="F76" s="169"/>
      <c r="G76" s="168" t="s">
        <v>1306</v>
      </c>
      <c r="H76" s="175">
        <v>32877925.149999999</v>
      </c>
    </row>
    <row r="77" spans="1:8" ht="15.75" thickBot="1">
      <c r="A77" s="171"/>
      <c r="B77" s="172"/>
      <c r="C77" s="172"/>
      <c r="D77" s="172" t="s">
        <v>1307</v>
      </c>
      <c r="E77" s="172" t="s">
        <v>1308</v>
      </c>
      <c r="F77" s="172" t="s">
        <v>160</v>
      </c>
      <c r="G77" s="172" t="s">
        <v>172</v>
      </c>
      <c r="H77" s="172"/>
    </row>
    <row r="78" spans="1:8" ht="15.75" thickBot="1">
      <c r="A78" s="171"/>
      <c r="B78" s="172"/>
      <c r="C78" s="172"/>
      <c r="D78" s="172" t="s">
        <v>1309</v>
      </c>
      <c r="E78" s="172" t="s">
        <v>1310</v>
      </c>
      <c r="F78" s="172" t="s">
        <v>160</v>
      </c>
      <c r="G78" s="173">
        <v>5499996</v>
      </c>
      <c r="H78" s="172"/>
    </row>
    <row r="79" spans="1:8" ht="15.75" thickBot="1">
      <c r="A79" s="171"/>
      <c r="B79" s="172"/>
      <c r="C79" s="172"/>
      <c r="D79" s="172" t="s">
        <v>1311</v>
      </c>
      <c r="E79" s="172" t="s">
        <v>1312</v>
      </c>
      <c r="F79" s="172" t="s">
        <v>160</v>
      </c>
      <c r="G79" s="173">
        <v>5499996</v>
      </c>
      <c r="H79" s="172"/>
    </row>
    <row r="80" spans="1:8" ht="15.75" thickBot="1">
      <c r="A80" s="171"/>
      <c r="B80" s="172"/>
      <c r="C80" s="172"/>
      <c r="D80" s="172" t="s">
        <v>1313</v>
      </c>
      <c r="E80" s="172" t="s">
        <v>1314</v>
      </c>
      <c r="F80" s="172" t="s">
        <v>160</v>
      </c>
      <c r="G80" s="172"/>
      <c r="H80" s="172"/>
    </row>
    <row r="81" spans="1:8" ht="15.75" thickBot="1">
      <c r="A81" s="171"/>
      <c r="B81" s="172"/>
      <c r="C81" s="172"/>
      <c r="D81" s="172" t="s">
        <v>1315</v>
      </c>
      <c r="E81" s="172" t="s">
        <v>1316</v>
      </c>
      <c r="F81" s="172" t="s">
        <v>160</v>
      </c>
      <c r="G81" s="172" t="s">
        <v>172</v>
      </c>
      <c r="H81" s="172"/>
    </row>
    <row r="82" spans="1:8" ht="15.75" thickBot="1">
      <c r="A82" s="171"/>
      <c r="B82" s="172"/>
      <c r="C82" s="172"/>
      <c r="D82" s="172" t="s">
        <v>1317</v>
      </c>
      <c r="E82" s="172" t="s">
        <v>1318</v>
      </c>
      <c r="F82" s="172" t="s">
        <v>160</v>
      </c>
      <c r="G82" s="172" t="s">
        <v>172</v>
      </c>
      <c r="H82" s="172"/>
    </row>
    <row r="83" spans="1:8" ht="15.75" thickBot="1">
      <c r="A83" s="171"/>
      <c r="B83" s="172"/>
      <c r="C83" s="172"/>
      <c r="D83" s="172" t="s">
        <v>1319</v>
      </c>
      <c r="E83" s="172" t="s">
        <v>1320</v>
      </c>
      <c r="F83" s="172" t="s">
        <v>160</v>
      </c>
      <c r="G83" s="172" t="s">
        <v>172</v>
      </c>
      <c r="H83" s="172"/>
    </row>
    <row r="84" spans="1:8" ht="15.75" thickBot="1">
      <c r="A84" s="171"/>
      <c r="B84" s="172"/>
      <c r="C84" s="172"/>
      <c r="D84" s="172" t="s">
        <v>1321</v>
      </c>
      <c r="E84" s="172" t="s">
        <v>1322</v>
      </c>
      <c r="F84" s="172" t="s">
        <v>160</v>
      </c>
      <c r="G84" s="173">
        <v>21877933.149999999</v>
      </c>
      <c r="H84" s="172"/>
    </row>
    <row r="85" spans="1:8" ht="15.75" thickBot="1">
      <c r="A85" s="171"/>
      <c r="B85" s="172"/>
      <c r="C85" s="172"/>
      <c r="D85" s="172" t="s">
        <v>1323</v>
      </c>
      <c r="E85" s="172" t="s">
        <v>1324</v>
      </c>
      <c r="F85" s="172" t="s">
        <v>160</v>
      </c>
      <c r="G85" s="172" t="s">
        <v>172</v>
      </c>
      <c r="H85" s="172"/>
    </row>
    <row r="86" spans="1:8" ht="15.75" thickBot="1">
      <c r="A86" s="174"/>
      <c r="B86" s="168">
        <v>2.7</v>
      </c>
      <c r="C86" s="168" t="s">
        <v>1325</v>
      </c>
      <c r="D86" s="169"/>
      <c r="E86" s="169"/>
      <c r="F86" s="169"/>
      <c r="G86" s="168" t="s">
        <v>1326</v>
      </c>
      <c r="H86" s="175">
        <v>160500</v>
      </c>
    </row>
    <row r="87" spans="1:8" ht="15.75" thickBot="1">
      <c r="A87" s="171"/>
      <c r="B87" s="172"/>
      <c r="C87" s="172"/>
      <c r="D87" s="172" t="s">
        <v>1327</v>
      </c>
      <c r="E87" s="172" t="s">
        <v>1328</v>
      </c>
      <c r="F87" s="172" t="s">
        <v>160</v>
      </c>
      <c r="G87" s="173">
        <v>160500</v>
      </c>
      <c r="H87" s="172"/>
    </row>
    <row r="88" spans="1:8" ht="15.75" thickBot="1">
      <c r="A88" s="179">
        <v>3</v>
      </c>
      <c r="B88" s="161" t="s">
        <v>1329</v>
      </c>
      <c r="C88" s="162"/>
      <c r="D88" s="180">
        <v>11877698.76</v>
      </c>
      <c r="E88" s="181"/>
      <c r="F88" s="181"/>
      <c r="G88" s="182"/>
      <c r="H88" s="183" t="s">
        <v>1330</v>
      </c>
    </row>
    <row r="89" spans="1:8" ht="15.75" thickBot="1">
      <c r="A89" s="174"/>
      <c r="B89" s="168">
        <v>3.1</v>
      </c>
      <c r="C89" s="168" t="s">
        <v>1331</v>
      </c>
      <c r="D89" s="169"/>
      <c r="E89" s="168"/>
      <c r="F89" s="168"/>
      <c r="G89" s="168" t="s">
        <v>1332</v>
      </c>
      <c r="H89" s="175">
        <v>8144949.3600000003</v>
      </c>
    </row>
    <row r="90" spans="1:8" ht="15.75" thickBot="1">
      <c r="A90" s="171"/>
      <c r="B90" s="172"/>
      <c r="C90" s="172"/>
      <c r="D90" s="172" t="s">
        <v>1333</v>
      </c>
      <c r="E90" s="172" t="s">
        <v>1331</v>
      </c>
      <c r="F90" s="172" t="s">
        <v>160</v>
      </c>
      <c r="G90" s="173">
        <v>6333983.0899999999</v>
      </c>
      <c r="H90" s="172"/>
    </row>
    <row r="91" spans="1:8" ht="15.75" thickBot="1">
      <c r="A91" s="171"/>
      <c r="B91" s="172"/>
      <c r="C91" s="172"/>
      <c r="D91" s="172" t="s">
        <v>1334</v>
      </c>
      <c r="E91" s="172" t="s">
        <v>1335</v>
      </c>
      <c r="F91" s="172" t="s">
        <v>160</v>
      </c>
      <c r="G91" s="173">
        <v>1810966.27</v>
      </c>
      <c r="H91" s="172"/>
    </row>
    <row r="92" spans="1:8" ht="15.75" thickBot="1">
      <c r="A92" s="174"/>
      <c r="B92" s="168">
        <v>3.2</v>
      </c>
      <c r="C92" s="168" t="s">
        <v>1336</v>
      </c>
      <c r="D92" s="169"/>
      <c r="E92" s="169"/>
      <c r="F92" s="169"/>
      <c r="G92" s="168" t="s">
        <v>1337</v>
      </c>
      <c r="H92" s="175">
        <v>1593808</v>
      </c>
    </row>
    <row r="93" spans="1:8" ht="15.75" thickBot="1">
      <c r="A93" s="171"/>
      <c r="B93" s="172"/>
      <c r="C93" s="172"/>
      <c r="D93" s="172" t="s">
        <v>1338</v>
      </c>
      <c r="E93" s="172" t="s">
        <v>1339</v>
      </c>
      <c r="F93" s="172" t="s">
        <v>160</v>
      </c>
      <c r="G93" s="173">
        <v>1506036</v>
      </c>
      <c r="H93" s="172"/>
    </row>
    <row r="94" spans="1:8" ht="15.75" thickBot="1">
      <c r="A94" s="171"/>
      <c r="B94" s="172"/>
      <c r="C94" s="172"/>
      <c r="D94" s="172" t="s">
        <v>1340</v>
      </c>
      <c r="E94" s="172" t="s">
        <v>1341</v>
      </c>
      <c r="F94" s="172" t="s">
        <v>160</v>
      </c>
      <c r="G94" s="172" t="s">
        <v>172</v>
      </c>
      <c r="H94" s="172"/>
    </row>
    <row r="95" spans="1:8" ht="15.75" thickBot="1">
      <c r="A95" s="171"/>
      <c r="B95" s="172"/>
      <c r="C95" s="172"/>
      <c r="D95" s="172" t="s">
        <v>1342</v>
      </c>
      <c r="E95" s="172" t="s">
        <v>1343</v>
      </c>
      <c r="F95" s="172" t="s">
        <v>160</v>
      </c>
      <c r="G95" s="173">
        <v>16452</v>
      </c>
      <c r="H95" s="172"/>
    </row>
    <row r="96" spans="1:8" ht="15.75" thickBot="1">
      <c r="A96" s="171"/>
      <c r="B96" s="172"/>
      <c r="C96" s="172"/>
      <c r="D96" s="172" t="s">
        <v>1344</v>
      </c>
      <c r="E96" s="172" t="s">
        <v>1345</v>
      </c>
      <c r="F96" s="172" t="s">
        <v>160</v>
      </c>
      <c r="G96" s="172" t="s">
        <v>172</v>
      </c>
      <c r="H96" s="172"/>
    </row>
    <row r="97" spans="1:8" ht="15.75" thickBot="1">
      <c r="A97" s="171"/>
      <c r="B97" s="172"/>
      <c r="C97" s="172"/>
      <c r="D97" s="172" t="s">
        <v>1346</v>
      </c>
      <c r="E97" s="172" t="s">
        <v>1347</v>
      </c>
      <c r="F97" s="172" t="s">
        <v>160</v>
      </c>
      <c r="G97" s="172" t="s">
        <v>172</v>
      </c>
      <c r="H97" s="172"/>
    </row>
    <row r="98" spans="1:8" ht="15.75" thickBot="1">
      <c r="A98" s="171"/>
      <c r="B98" s="172"/>
      <c r="C98" s="172"/>
      <c r="D98" s="172" t="s">
        <v>1348</v>
      </c>
      <c r="E98" s="172" t="s">
        <v>1349</v>
      </c>
      <c r="F98" s="172" t="s">
        <v>160</v>
      </c>
      <c r="G98" s="173">
        <v>71320</v>
      </c>
      <c r="H98" s="172"/>
    </row>
    <row r="99" spans="1:8" ht="15.75" thickBot="1">
      <c r="A99" s="174"/>
      <c r="B99" s="168">
        <v>3.3</v>
      </c>
      <c r="C99" s="168" t="s">
        <v>1350</v>
      </c>
      <c r="D99" s="168"/>
      <c r="E99" s="168"/>
      <c r="F99" s="168"/>
      <c r="G99" s="168" t="s">
        <v>1351</v>
      </c>
      <c r="H99" s="168"/>
    </row>
    <row r="100" spans="1:8" ht="15.75" thickBot="1">
      <c r="A100" s="176"/>
      <c r="B100" s="177"/>
      <c r="C100" s="177"/>
      <c r="D100" s="177" t="s">
        <v>1352</v>
      </c>
      <c r="E100" s="177" t="s">
        <v>1353</v>
      </c>
      <c r="F100" s="177" t="s">
        <v>160</v>
      </c>
      <c r="G100" s="177" t="s">
        <v>172</v>
      </c>
      <c r="H100" s="177"/>
    </row>
    <row r="101" spans="1:8" ht="15.75" thickBot="1">
      <c r="A101" s="176"/>
      <c r="B101" s="177"/>
      <c r="C101" s="177"/>
      <c r="D101" s="177" t="s">
        <v>1354</v>
      </c>
      <c r="E101" s="177" t="s">
        <v>1355</v>
      </c>
      <c r="F101" s="177" t="s">
        <v>160</v>
      </c>
      <c r="G101" s="177" t="s">
        <v>172</v>
      </c>
      <c r="H101" s="177"/>
    </row>
    <row r="102" spans="1:8" ht="15.75" thickBot="1">
      <c r="A102" s="176"/>
      <c r="B102" s="177"/>
      <c r="C102" s="177"/>
      <c r="D102" s="177" t="s">
        <v>1356</v>
      </c>
      <c r="E102" s="177" t="s">
        <v>1357</v>
      </c>
      <c r="F102" s="177" t="s">
        <v>160</v>
      </c>
      <c r="G102" s="177" t="s">
        <v>172</v>
      </c>
      <c r="H102" s="177"/>
    </row>
    <row r="103" spans="1:8" ht="15.75" thickBot="1">
      <c r="A103" s="176"/>
      <c r="B103" s="177"/>
      <c r="C103" s="177"/>
      <c r="D103" s="177" t="s">
        <v>1358</v>
      </c>
      <c r="E103" s="177" t="s">
        <v>1359</v>
      </c>
      <c r="F103" s="177" t="s">
        <v>160</v>
      </c>
      <c r="G103" s="177" t="s">
        <v>172</v>
      </c>
      <c r="H103" s="177"/>
    </row>
    <row r="104" spans="1:8" ht="15.75" thickBot="1">
      <c r="A104" s="176"/>
      <c r="B104" s="177"/>
      <c r="C104" s="177"/>
      <c r="D104" s="177" t="s">
        <v>1360</v>
      </c>
      <c r="E104" s="177" t="s">
        <v>1361</v>
      </c>
      <c r="F104" s="177" t="s">
        <v>160</v>
      </c>
      <c r="G104" s="177" t="s">
        <v>172</v>
      </c>
      <c r="H104" s="177"/>
    </row>
    <row r="105" spans="1:8" ht="15.75" thickBot="1">
      <c r="A105" s="176"/>
      <c r="B105" s="177"/>
      <c r="C105" s="177"/>
      <c r="D105" s="177" t="s">
        <v>1362</v>
      </c>
      <c r="E105" s="177" t="s">
        <v>1363</v>
      </c>
      <c r="F105" s="177" t="s">
        <v>160</v>
      </c>
      <c r="G105" s="177" t="s">
        <v>172</v>
      </c>
      <c r="H105" s="177"/>
    </row>
    <row r="106" spans="1:8" ht="24" customHeight="1">
      <c r="A106" s="188"/>
      <c r="B106" s="188">
        <v>3.4</v>
      </c>
      <c r="C106" s="188" t="s">
        <v>1364</v>
      </c>
      <c r="D106" s="188"/>
      <c r="E106" s="188"/>
      <c r="F106" s="188"/>
      <c r="G106" s="189" t="s">
        <v>1</v>
      </c>
      <c r="H106" s="190">
        <v>334216</v>
      </c>
    </row>
    <row r="107" spans="1:8" ht="15.75" thickBot="1">
      <c r="A107" s="191"/>
      <c r="B107" s="191"/>
      <c r="C107" s="191"/>
      <c r="D107" s="191"/>
      <c r="E107" s="191"/>
      <c r="F107" s="191"/>
      <c r="G107" s="168" t="s">
        <v>1365</v>
      </c>
      <c r="H107" s="192"/>
    </row>
    <row r="108" spans="1:8" ht="15.75" thickBot="1">
      <c r="A108" s="176"/>
      <c r="B108" s="177"/>
      <c r="C108" s="177"/>
      <c r="D108" s="177" t="s">
        <v>1366</v>
      </c>
      <c r="E108" s="177" t="s">
        <v>1367</v>
      </c>
      <c r="F108" s="177" t="s">
        <v>160</v>
      </c>
      <c r="G108" s="177" t="s">
        <v>172</v>
      </c>
      <c r="H108" s="177"/>
    </row>
    <row r="109" spans="1:8" ht="15.75" thickBot="1">
      <c r="A109" s="176"/>
      <c r="B109" s="177"/>
      <c r="C109" s="177"/>
      <c r="D109" s="177" t="s">
        <v>1368</v>
      </c>
      <c r="E109" s="177" t="s">
        <v>1365</v>
      </c>
      <c r="F109" s="177" t="s">
        <v>160</v>
      </c>
      <c r="G109" s="184">
        <v>334216</v>
      </c>
      <c r="H109" s="177"/>
    </row>
    <row r="110" spans="1:8" ht="15.75" thickBot="1">
      <c r="A110" s="176"/>
      <c r="B110" s="177"/>
      <c r="C110" s="177"/>
      <c r="D110" s="177" t="s">
        <v>1369</v>
      </c>
      <c r="E110" s="177" t="s">
        <v>1370</v>
      </c>
      <c r="F110" s="177" t="s">
        <v>160</v>
      </c>
      <c r="G110" s="177" t="s">
        <v>172</v>
      </c>
      <c r="H110" s="177"/>
    </row>
    <row r="111" spans="1:8" ht="15.75" thickBot="1">
      <c r="A111" s="191"/>
      <c r="B111" s="168">
        <v>3.5</v>
      </c>
      <c r="C111" s="168" t="s">
        <v>1371</v>
      </c>
      <c r="D111" s="168"/>
      <c r="E111" s="168"/>
      <c r="F111" s="168"/>
      <c r="G111" s="168" t="s">
        <v>1372</v>
      </c>
      <c r="H111" s="168"/>
    </row>
    <row r="112" spans="1:8" ht="15.75" thickBot="1">
      <c r="A112" s="176"/>
      <c r="B112" s="177"/>
      <c r="C112" s="177"/>
      <c r="D112" s="177" t="s">
        <v>1373</v>
      </c>
      <c r="E112" s="177" t="s">
        <v>1374</v>
      </c>
      <c r="F112" s="177" t="s">
        <v>160</v>
      </c>
      <c r="G112" s="177" t="s">
        <v>172</v>
      </c>
      <c r="H112" s="177"/>
    </row>
    <row r="113" spans="1:8" ht="15.75" thickBot="1">
      <c r="A113" s="176"/>
      <c r="B113" s="177"/>
      <c r="C113" s="177"/>
      <c r="D113" s="177" t="s">
        <v>1375</v>
      </c>
      <c r="E113" s="177" t="s">
        <v>1376</v>
      </c>
      <c r="F113" s="177" t="s">
        <v>160</v>
      </c>
      <c r="G113" s="177" t="s">
        <v>172</v>
      </c>
      <c r="H113" s="177"/>
    </row>
    <row r="114" spans="1:8" ht="15.75" thickBot="1">
      <c r="A114" s="176"/>
      <c r="B114" s="177"/>
      <c r="C114" s="177"/>
      <c r="D114" s="177" t="s">
        <v>1377</v>
      </c>
      <c r="E114" s="177" t="s">
        <v>1378</v>
      </c>
      <c r="F114" s="177" t="s">
        <v>160</v>
      </c>
      <c r="G114" s="177" t="s">
        <v>172</v>
      </c>
      <c r="H114" s="177"/>
    </row>
    <row r="115" spans="1:8" ht="15.75" thickBot="1">
      <c r="A115" s="176"/>
      <c r="B115" s="177"/>
      <c r="C115" s="177"/>
      <c r="D115" s="177" t="s">
        <v>1379</v>
      </c>
      <c r="E115" s="177" t="s">
        <v>1380</v>
      </c>
      <c r="F115" s="177" t="s">
        <v>160</v>
      </c>
      <c r="G115" s="177" t="s">
        <v>172</v>
      </c>
      <c r="H115" s="177"/>
    </row>
    <row r="116" spans="1:8" ht="15.75" thickBot="1">
      <c r="A116" s="176"/>
      <c r="B116" s="177"/>
      <c r="C116" s="177"/>
      <c r="D116" s="177" t="s">
        <v>1381</v>
      </c>
      <c r="E116" s="177" t="s">
        <v>1382</v>
      </c>
      <c r="F116" s="177" t="s">
        <v>160</v>
      </c>
      <c r="G116" s="177" t="s">
        <v>172</v>
      </c>
      <c r="H116" s="177"/>
    </row>
    <row r="117" spans="1:8" ht="15.75" thickBot="1">
      <c r="A117" s="176"/>
      <c r="B117" s="177"/>
      <c r="C117" s="177"/>
      <c r="D117" s="177" t="s">
        <v>1383</v>
      </c>
      <c r="E117" s="177" t="s">
        <v>1384</v>
      </c>
      <c r="F117" s="177" t="s">
        <v>160</v>
      </c>
      <c r="G117" s="177" t="s">
        <v>172</v>
      </c>
      <c r="H117" s="177"/>
    </row>
    <row r="118" spans="1:8" ht="15.75" thickBot="1">
      <c r="A118" s="174"/>
      <c r="B118" s="168">
        <v>3.6</v>
      </c>
      <c r="C118" s="168" t="s">
        <v>1385</v>
      </c>
      <c r="D118" s="169"/>
      <c r="E118" s="169"/>
      <c r="F118" s="169"/>
      <c r="G118" s="168" t="s">
        <v>1386</v>
      </c>
      <c r="H118" s="168"/>
    </row>
    <row r="119" spans="1:8" ht="15.75" thickBot="1">
      <c r="A119" s="171"/>
      <c r="B119" s="172"/>
      <c r="C119" s="172"/>
      <c r="D119" s="172" t="s">
        <v>1387</v>
      </c>
      <c r="E119" s="172" t="s">
        <v>1385</v>
      </c>
      <c r="F119" s="172" t="s">
        <v>160</v>
      </c>
      <c r="G119" s="172" t="s">
        <v>172</v>
      </c>
      <c r="H119" s="172"/>
    </row>
    <row r="120" spans="1:8" ht="15.75" thickBot="1">
      <c r="A120" s="174"/>
      <c r="B120" s="168">
        <v>3.7</v>
      </c>
      <c r="C120" s="168" t="s">
        <v>1388</v>
      </c>
      <c r="D120" s="169"/>
      <c r="E120" s="169"/>
      <c r="F120" s="169"/>
      <c r="G120" s="168" t="s">
        <v>1389</v>
      </c>
      <c r="H120" s="175">
        <v>1804725.4</v>
      </c>
    </row>
    <row r="121" spans="1:8" ht="15.75" thickBot="1">
      <c r="A121" s="171"/>
      <c r="B121" s="172"/>
      <c r="C121" s="172"/>
      <c r="D121" s="172" t="s">
        <v>1390</v>
      </c>
      <c r="E121" s="172" t="s">
        <v>1388</v>
      </c>
      <c r="F121" s="172" t="s">
        <v>160</v>
      </c>
      <c r="G121" s="173">
        <v>1804725.4</v>
      </c>
      <c r="H121" s="172"/>
    </row>
    <row r="122" spans="1:8" ht="15.75" thickBot="1">
      <c r="A122" s="171"/>
      <c r="B122" s="172"/>
      <c r="C122" s="172"/>
      <c r="D122" s="172" t="s">
        <v>1391</v>
      </c>
      <c r="E122" s="172" t="s">
        <v>1392</v>
      </c>
      <c r="F122" s="172" t="s">
        <v>160</v>
      </c>
      <c r="G122" s="172" t="s">
        <v>172</v>
      </c>
      <c r="H122" s="172"/>
    </row>
    <row r="123" spans="1:8" ht="15.75" thickBot="1">
      <c r="A123" s="174"/>
      <c r="B123" s="168">
        <v>3.8</v>
      </c>
      <c r="C123" s="168" t="s">
        <v>1393</v>
      </c>
      <c r="D123" s="169"/>
      <c r="E123" s="169"/>
      <c r="F123" s="169"/>
      <c r="G123" s="168" t="s">
        <v>1394</v>
      </c>
      <c r="H123" s="168"/>
    </row>
    <row r="124" spans="1:8" ht="15.75" thickBot="1">
      <c r="A124" s="171"/>
      <c r="B124" s="172"/>
      <c r="C124" s="172"/>
      <c r="D124" s="172" t="s">
        <v>1395</v>
      </c>
      <c r="E124" s="172" t="s">
        <v>1396</v>
      </c>
      <c r="F124" s="172" t="s">
        <v>160</v>
      </c>
      <c r="G124" s="172" t="s">
        <v>172</v>
      </c>
      <c r="H124" s="172"/>
    </row>
    <row r="125" spans="1:8" ht="15.75" thickBot="1">
      <c r="A125" s="171"/>
      <c r="B125" s="172"/>
      <c r="C125" s="172"/>
      <c r="D125" s="172" t="s">
        <v>1397</v>
      </c>
      <c r="E125" s="172" t="s">
        <v>1398</v>
      </c>
      <c r="F125" s="172" t="s">
        <v>160</v>
      </c>
      <c r="G125" s="172" t="s">
        <v>172</v>
      </c>
      <c r="H125" s="172"/>
    </row>
    <row r="126" spans="1:8" ht="15.75" thickBot="1">
      <c r="A126" s="171"/>
      <c r="B126" s="172"/>
      <c r="C126" s="172"/>
      <c r="D126" s="172" t="s">
        <v>1399</v>
      </c>
      <c r="E126" s="172" t="s">
        <v>1400</v>
      </c>
      <c r="F126" s="172" t="s">
        <v>160</v>
      </c>
      <c r="G126" s="172" t="s">
        <v>172</v>
      </c>
      <c r="H126" s="172"/>
    </row>
    <row r="127" spans="1:8" ht="15.75" thickBot="1">
      <c r="A127" s="171"/>
      <c r="B127" s="172"/>
      <c r="C127" s="172"/>
      <c r="D127" s="172" t="s">
        <v>1401</v>
      </c>
      <c r="E127" s="172" t="s">
        <v>1402</v>
      </c>
      <c r="F127" s="172" t="s">
        <v>160</v>
      </c>
      <c r="G127" s="172"/>
      <c r="H127" s="172"/>
    </row>
    <row r="128" spans="1:8" ht="15.75" thickBot="1">
      <c r="A128" s="174"/>
      <c r="B128" s="168">
        <v>3.9</v>
      </c>
      <c r="C128" s="168" t="s">
        <v>1403</v>
      </c>
      <c r="D128" s="169"/>
      <c r="E128" s="169"/>
      <c r="F128" s="169"/>
      <c r="G128" s="168" t="s">
        <v>1404</v>
      </c>
      <c r="H128" s="168"/>
    </row>
    <row r="129" spans="1:8" ht="15.75" thickBot="1">
      <c r="A129" s="171"/>
      <c r="B129" s="172"/>
      <c r="C129" s="172"/>
      <c r="D129" s="172" t="s">
        <v>1405</v>
      </c>
      <c r="E129" s="172" t="s">
        <v>1406</v>
      </c>
      <c r="F129" s="172" t="s">
        <v>160</v>
      </c>
      <c r="G129" s="172" t="s">
        <v>172</v>
      </c>
      <c r="H129" s="172"/>
    </row>
    <row r="130" spans="1:8" ht="15.75" thickBot="1">
      <c r="A130" s="171"/>
      <c r="B130" s="172"/>
      <c r="C130" s="172"/>
      <c r="D130" s="172" t="s">
        <v>1407</v>
      </c>
      <c r="E130" s="172" t="s">
        <v>1408</v>
      </c>
      <c r="F130" s="172" t="s">
        <v>160</v>
      </c>
      <c r="G130" s="172" t="s">
        <v>172</v>
      </c>
      <c r="H130" s="172"/>
    </row>
    <row r="131" spans="1:8" ht="15.75" thickBot="1">
      <c r="A131" s="171"/>
      <c r="B131" s="172"/>
      <c r="C131" s="172"/>
      <c r="D131" s="172" t="s">
        <v>1409</v>
      </c>
      <c r="E131" s="172" t="s">
        <v>1410</v>
      </c>
      <c r="F131" s="172" t="s">
        <v>160</v>
      </c>
      <c r="G131" s="172" t="s">
        <v>172</v>
      </c>
      <c r="H131" s="172"/>
    </row>
    <row r="132" spans="1:8" ht="25.5" customHeight="1" thickBot="1">
      <c r="A132" s="179">
        <v>4</v>
      </c>
      <c r="B132" s="161" t="s">
        <v>1411</v>
      </c>
      <c r="C132" s="162"/>
      <c r="D132" s="180">
        <v>114411562.29000001</v>
      </c>
      <c r="E132" s="181"/>
      <c r="F132" s="181"/>
      <c r="G132" s="182"/>
      <c r="H132" s="183" t="s">
        <v>1412</v>
      </c>
    </row>
    <row r="133" spans="1:8" ht="27" thickBot="1">
      <c r="A133" s="166"/>
      <c r="B133" s="167">
        <v>4.0999999999999996</v>
      </c>
      <c r="C133" s="167" t="s">
        <v>1413</v>
      </c>
      <c r="D133" s="169"/>
      <c r="E133" s="167"/>
      <c r="F133" s="167"/>
      <c r="G133" s="168" t="s">
        <v>1414</v>
      </c>
      <c r="H133" s="170">
        <v>54197549.579999998</v>
      </c>
    </row>
    <row r="134" spans="1:8" ht="15.75" thickBot="1">
      <c r="A134" s="171"/>
      <c r="B134" s="172"/>
      <c r="C134" s="172"/>
      <c r="D134" s="172" t="s">
        <v>1415</v>
      </c>
      <c r="E134" s="172" t="s">
        <v>1416</v>
      </c>
      <c r="F134" s="172" t="s">
        <v>160</v>
      </c>
      <c r="G134" s="173">
        <v>54197549.579999998</v>
      </c>
      <c r="H134" s="172"/>
    </row>
    <row r="135" spans="1:8" ht="15.75" thickBot="1">
      <c r="A135" s="171"/>
      <c r="B135" s="172"/>
      <c r="C135" s="172"/>
      <c r="D135" s="172" t="s">
        <v>1417</v>
      </c>
      <c r="E135" s="172" t="s">
        <v>1418</v>
      </c>
      <c r="F135" s="172" t="s">
        <v>160</v>
      </c>
      <c r="G135" s="172" t="s">
        <v>172</v>
      </c>
      <c r="H135" s="172"/>
    </row>
    <row r="136" spans="1:8" ht="27" thickBot="1">
      <c r="A136" s="193"/>
      <c r="B136" s="167">
        <v>4.2</v>
      </c>
      <c r="C136" s="167" t="s">
        <v>1419</v>
      </c>
      <c r="D136" s="169"/>
      <c r="E136" s="169"/>
      <c r="F136" s="169"/>
      <c r="G136" s="168" t="s">
        <v>1420</v>
      </c>
      <c r="H136" s="170">
        <v>60214012.710000001</v>
      </c>
    </row>
    <row r="137" spans="1:8" ht="15.75" thickBot="1">
      <c r="A137" s="171"/>
      <c r="B137" s="172"/>
      <c r="C137" s="172"/>
      <c r="D137" s="172" t="s">
        <v>1421</v>
      </c>
      <c r="E137" s="172" t="s">
        <v>1422</v>
      </c>
      <c r="F137" s="172" t="s">
        <v>160</v>
      </c>
      <c r="G137" s="173">
        <v>60187528.710000001</v>
      </c>
      <c r="H137" s="172"/>
    </row>
    <row r="138" spans="1:8" ht="15.75" thickBot="1">
      <c r="A138" s="171"/>
      <c r="B138" s="172"/>
      <c r="C138" s="172"/>
      <c r="D138" s="172" t="s">
        <v>1423</v>
      </c>
      <c r="E138" s="172" t="s">
        <v>1424</v>
      </c>
      <c r="F138" s="172" t="s">
        <v>160</v>
      </c>
      <c r="G138" s="172" t="s">
        <v>172</v>
      </c>
      <c r="H138" s="172"/>
    </row>
    <row r="139" spans="1:8" ht="15.75" thickBot="1">
      <c r="A139" s="171"/>
      <c r="B139" s="172"/>
      <c r="C139" s="172"/>
      <c r="D139" s="172" t="s">
        <v>1425</v>
      </c>
      <c r="E139" s="172" t="s">
        <v>1426</v>
      </c>
      <c r="F139" s="172" t="s">
        <v>160</v>
      </c>
      <c r="G139" s="173">
        <v>26484</v>
      </c>
      <c r="H139" s="172"/>
    </row>
    <row r="140" spans="1:8" ht="15.75" thickBot="1">
      <c r="A140" s="193"/>
      <c r="B140" s="167">
        <v>4.3</v>
      </c>
      <c r="C140" s="167" t="s">
        <v>1427</v>
      </c>
      <c r="D140" s="167"/>
      <c r="E140" s="167"/>
      <c r="F140" s="167"/>
      <c r="G140" s="168" t="s">
        <v>1428</v>
      </c>
      <c r="H140" s="194"/>
    </row>
    <row r="141" spans="1:8" ht="15.75" thickBot="1">
      <c r="A141" s="171"/>
      <c r="B141" s="172"/>
      <c r="C141" s="172"/>
      <c r="D141" s="172" t="s">
        <v>1429</v>
      </c>
      <c r="E141" s="172" t="s">
        <v>1427</v>
      </c>
      <c r="F141" s="172"/>
      <c r="G141" s="177" t="s">
        <v>172</v>
      </c>
      <c r="H141" s="172"/>
    </row>
    <row r="142" spans="1:8" ht="15.75" thickBot="1">
      <c r="A142" s="171"/>
      <c r="B142" s="172"/>
      <c r="C142" s="172"/>
      <c r="D142" s="172" t="s">
        <v>1430</v>
      </c>
      <c r="E142" s="172" t="s">
        <v>1431</v>
      </c>
      <c r="F142" s="172"/>
      <c r="G142" s="177" t="s">
        <v>172</v>
      </c>
      <c r="H142" s="172"/>
    </row>
    <row r="143" spans="1:8" ht="15.75" thickBot="1">
      <c r="A143" s="171"/>
      <c r="B143" s="172"/>
      <c r="C143" s="172"/>
      <c r="D143" s="172" t="s">
        <v>1432</v>
      </c>
      <c r="E143" s="172" t="s">
        <v>1433</v>
      </c>
      <c r="F143" s="172"/>
      <c r="G143" s="177" t="s">
        <v>172</v>
      </c>
      <c r="H143" s="172"/>
    </row>
    <row r="144" spans="1:8" ht="27" thickBot="1">
      <c r="A144" s="171"/>
      <c r="B144" s="172"/>
      <c r="C144" s="172"/>
      <c r="D144" s="172" t="s">
        <v>1434</v>
      </c>
      <c r="E144" s="172" t="s">
        <v>1435</v>
      </c>
      <c r="F144" s="172"/>
      <c r="G144" s="177" t="s">
        <v>172</v>
      </c>
      <c r="H144" s="172"/>
    </row>
    <row r="145" spans="1:8" ht="15.75" thickBot="1">
      <c r="A145" s="193"/>
      <c r="B145" s="167">
        <v>4.4000000000000004</v>
      </c>
      <c r="C145" s="167" t="s">
        <v>1436</v>
      </c>
      <c r="D145" s="169"/>
      <c r="E145" s="169"/>
      <c r="F145" s="169"/>
      <c r="G145" s="167" t="s">
        <v>1437</v>
      </c>
      <c r="H145" s="167"/>
    </row>
    <row r="146" spans="1:8" ht="15.75" thickBot="1">
      <c r="A146" s="171"/>
      <c r="B146" s="172"/>
      <c r="C146" s="172"/>
      <c r="D146" s="172" t="s">
        <v>1438</v>
      </c>
      <c r="E146" s="172" t="s">
        <v>1439</v>
      </c>
      <c r="F146" s="172" t="s">
        <v>160</v>
      </c>
      <c r="G146" s="172" t="s">
        <v>172</v>
      </c>
      <c r="H146" s="172"/>
    </row>
    <row r="147" spans="1:8" ht="15.75" thickBot="1">
      <c r="A147" s="195" t="s">
        <v>1</v>
      </c>
      <c r="B147" s="196"/>
      <c r="C147" s="196"/>
      <c r="D147" s="196"/>
      <c r="E147" s="196"/>
      <c r="F147" s="196"/>
      <c r="G147" s="197"/>
      <c r="H147" s="198">
        <v>1646542040.0699999</v>
      </c>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3" tint="0.39997558519241921"/>
  </sheetPr>
  <dimension ref="A1:K25"/>
  <sheetViews>
    <sheetView tabSelected="1" workbookViewId="0">
      <selection activeCell="C23" sqref="C23"/>
    </sheetView>
  </sheetViews>
  <sheetFormatPr baseColWidth="10" defaultRowHeight="15"/>
  <cols>
    <col min="1" max="1" width="14.85546875" customWidth="1"/>
    <col min="2" max="2" width="13" bestFit="1" customWidth="1"/>
    <col min="3" max="3" width="12.28515625" bestFit="1" customWidth="1"/>
    <col min="4" max="4" width="11.42578125" customWidth="1"/>
    <col min="5" max="5" width="12.28515625" bestFit="1" customWidth="1"/>
    <col min="6" max="6" width="11.5703125" bestFit="1" customWidth="1"/>
    <col min="7" max="7" width="10.5703125" bestFit="1" customWidth="1"/>
    <col min="8" max="8" width="12.28515625" bestFit="1" customWidth="1"/>
    <col min="9" max="9" width="10.5703125" bestFit="1" customWidth="1"/>
    <col min="10" max="10" width="10.85546875" bestFit="1" customWidth="1"/>
  </cols>
  <sheetData>
    <row r="1" spans="1:11" ht="15.75" thickBot="1">
      <c r="A1" s="253" t="s">
        <v>1440</v>
      </c>
      <c r="B1" s="253"/>
      <c r="C1" s="253"/>
      <c r="D1" s="253"/>
      <c r="E1" s="253"/>
      <c r="F1" s="253"/>
      <c r="G1" s="253"/>
      <c r="H1" s="253"/>
      <c r="I1" s="253"/>
      <c r="J1" s="253"/>
      <c r="K1" s="253"/>
    </row>
    <row r="2" spans="1:11" ht="46.5" thickBot="1">
      <c r="A2" s="1" t="s">
        <v>0</v>
      </c>
      <c r="B2" s="2" t="s">
        <v>1</v>
      </c>
      <c r="C2" s="2" t="s">
        <v>2</v>
      </c>
      <c r="D2" s="2" t="s">
        <v>3</v>
      </c>
      <c r="E2" s="2" t="s">
        <v>4</v>
      </c>
      <c r="F2" s="2" t="s">
        <v>5</v>
      </c>
      <c r="G2" s="2" t="s">
        <v>6</v>
      </c>
      <c r="H2" s="2" t="s">
        <v>7</v>
      </c>
      <c r="I2" s="2" t="s">
        <v>8</v>
      </c>
      <c r="J2" s="2" t="s">
        <v>9</v>
      </c>
      <c r="K2" s="2" t="s">
        <v>27</v>
      </c>
    </row>
    <row r="3" spans="1:11" ht="23.25" thickBot="1">
      <c r="A3" s="3" t="s">
        <v>10</v>
      </c>
      <c r="B3" s="5">
        <f>C3+D3+E3+F3+G3+H3+I3+J3+K3</f>
        <v>244441709.73999998</v>
      </c>
      <c r="C3" s="5">
        <v>47367235.099999994</v>
      </c>
      <c r="D3" s="5">
        <v>653576.03</v>
      </c>
      <c r="E3" s="5">
        <v>790500</v>
      </c>
      <c r="F3" s="5">
        <v>20754458.039999999</v>
      </c>
      <c r="G3" s="5"/>
      <c r="H3" s="5">
        <v>174875940.56999999</v>
      </c>
      <c r="I3" s="5"/>
      <c r="J3" s="5"/>
      <c r="K3" s="5"/>
    </row>
    <row r="4" spans="1:11" ht="29.25" customHeight="1">
      <c r="A4" s="247" t="s">
        <v>11</v>
      </c>
      <c r="B4" s="245">
        <f>C4+D4+E4</f>
        <v>56615803.560000002</v>
      </c>
      <c r="C4" s="245">
        <v>35531571</v>
      </c>
      <c r="D4" s="245">
        <v>800168.04</v>
      </c>
      <c r="E4" s="245">
        <v>20284064.52</v>
      </c>
      <c r="F4" s="245"/>
      <c r="G4" s="245"/>
      <c r="H4" s="245"/>
      <c r="I4" s="245"/>
      <c r="J4" s="245"/>
      <c r="K4" s="245"/>
    </row>
    <row r="5" spans="1:11" ht="15.75" thickBot="1">
      <c r="A5" s="248"/>
      <c r="B5" s="246"/>
      <c r="C5" s="246"/>
      <c r="D5" s="246"/>
      <c r="E5" s="246"/>
      <c r="F5" s="246"/>
      <c r="G5" s="246"/>
      <c r="H5" s="246"/>
      <c r="I5" s="246"/>
      <c r="J5" s="246"/>
      <c r="K5" s="246"/>
    </row>
    <row r="6" spans="1:11">
      <c r="A6" s="247" t="s">
        <v>12</v>
      </c>
      <c r="B6" s="245">
        <f>D6+E6</f>
        <v>79088038.560000002</v>
      </c>
      <c r="C6" s="245"/>
      <c r="D6" s="245">
        <v>6213439.9199999999</v>
      </c>
      <c r="E6" s="245">
        <v>72874598.640000001</v>
      </c>
      <c r="F6" s="245"/>
      <c r="G6" s="245"/>
      <c r="H6" s="245"/>
      <c r="I6" s="245"/>
      <c r="J6" s="245"/>
      <c r="K6" s="245"/>
    </row>
    <row r="7" spans="1:11" ht="15.75" thickBot="1">
      <c r="A7" s="248"/>
      <c r="B7" s="246"/>
      <c r="C7" s="246"/>
      <c r="D7" s="246"/>
      <c r="E7" s="246"/>
      <c r="F7" s="246"/>
      <c r="G7" s="246"/>
      <c r="H7" s="246"/>
      <c r="I7" s="246"/>
      <c r="J7" s="246"/>
      <c r="K7" s="246"/>
    </row>
    <row r="8" spans="1:11" ht="15" customHeight="1">
      <c r="A8" s="247" t="s">
        <v>13</v>
      </c>
      <c r="B8" s="245">
        <f>C8+D8+E8+F8</f>
        <v>39098546.640000001</v>
      </c>
      <c r="C8" s="245">
        <v>31412368.440000001</v>
      </c>
      <c r="D8" s="245">
        <v>219611.16</v>
      </c>
      <c r="E8" s="245">
        <v>5556163.0800000001</v>
      </c>
      <c r="F8" s="245">
        <v>1910403.96</v>
      </c>
      <c r="G8" s="245"/>
      <c r="H8" s="245"/>
      <c r="I8" s="245"/>
      <c r="J8" s="245"/>
      <c r="K8" s="245"/>
    </row>
    <row r="9" spans="1:11" ht="15.75" thickBot="1">
      <c r="A9" s="248"/>
      <c r="B9" s="246"/>
      <c r="C9" s="246"/>
      <c r="D9" s="246"/>
      <c r="E9" s="246"/>
      <c r="F9" s="246"/>
      <c r="G9" s="246"/>
      <c r="H9" s="246"/>
      <c r="I9" s="246"/>
      <c r="J9" s="246"/>
      <c r="K9" s="246"/>
    </row>
    <row r="10" spans="1:11">
      <c r="A10" s="247" t="s">
        <v>14</v>
      </c>
      <c r="B10" s="245">
        <f>F10+H10</f>
        <v>22300981.600000001</v>
      </c>
      <c r="C10" s="245"/>
      <c r="D10" s="245"/>
      <c r="E10" s="245"/>
      <c r="F10" s="245">
        <v>22208586.600000001</v>
      </c>
      <c r="G10" s="245" t="s">
        <v>15</v>
      </c>
      <c r="H10" s="249">
        <v>92395</v>
      </c>
      <c r="I10" s="245"/>
      <c r="J10" s="245"/>
      <c r="K10" s="245"/>
    </row>
    <row r="11" spans="1:11" ht="15.75" thickBot="1">
      <c r="A11" s="248"/>
      <c r="B11" s="246"/>
      <c r="C11" s="246"/>
      <c r="D11" s="246"/>
      <c r="E11" s="246"/>
      <c r="F11" s="246"/>
      <c r="G11" s="246"/>
      <c r="H11" s="250"/>
      <c r="I11" s="246"/>
      <c r="J11" s="246"/>
      <c r="K11" s="246"/>
    </row>
    <row r="12" spans="1:11" ht="29.25" customHeight="1">
      <c r="A12" s="247" t="s">
        <v>16</v>
      </c>
      <c r="B12" s="245">
        <f>D12+F12+G12</f>
        <v>2059832.04</v>
      </c>
      <c r="C12" s="251"/>
      <c r="D12" s="245">
        <v>333172.08</v>
      </c>
      <c r="E12" s="245"/>
      <c r="F12" s="245">
        <v>1628856</v>
      </c>
      <c r="G12" s="245">
        <v>97803.96</v>
      </c>
      <c r="H12" s="245"/>
      <c r="I12" s="245"/>
      <c r="J12" s="245"/>
      <c r="K12" s="245"/>
    </row>
    <row r="13" spans="1:11" ht="15.75" thickBot="1">
      <c r="A13" s="248"/>
      <c r="B13" s="246"/>
      <c r="C13" s="252"/>
      <c r="D13" s="246"/>
      <c r="E13" s="246"/>
      <c r="F13" s="246"/>
      <c r="G13" s="246"/>
      <c r="H13" s="246"/>
      <c r="I13" s="246"/>
      <c r="J13" s="246"/>
      <c r="K13" s="246"/>
    </row>
    <row r="14" spans="1:11" ht="15.75" thickBot="1">
      <c r="A14" s="3" t="s">
        <v>17</v>
      </c>
      <c r="B14" s="5"/>
      <c r="C14" s="6"/>
      <c r="D14" s="5"/>
      <c r="E14" s="5"/>
      <c r="F14" s="5"/>
      <c r="G14" s="5"/>
      <c r="H14" s="5"/>
      <c r="I14" s="5"/>
      <c r="J14" s="5"/>
      <c r="K14" s="5"/>
    </row>
    <row r="15" spans="1:11" ht="15" customHeight="1">
      <c r="A15" s="247" t="s">
        <v>18</v>
      </c>
      <c r="B15" s="245">
        <f>H15</f>
        <v>8904722.3800000008</v>
      </c>
      <c r="C15" s="245"/>
      <c r="D15" s="245"/>
      <c r="E15" s="245"/>
      <c r="F15" s="245"/>
      <c r="G15" s="245"/>
      <c r="H15" s="245">
        <v>8904722.3800000008</v>
      </c>
      <c r="I15" s="245"/>
      <c r="J15" s="245"/>
      <c r="K15" s="245"/>
    </row>
    <row r="16" spans="1:11" ht="15.75" thickBot="1">
      <c r="A16" s="248"/>
      <c r="B16" s="246"/>
      <c r="C16" s="246"/>
      <c r="D16" s="246"/>
      <c r="E16" s="246"/>
      <c r="F16" s="246"/>
      <c r="G16" s="246"/>
      <c r="H16" s="246"/>
      <c r="I16" s="246"/>
      <c r="J16" s="246"/>
      <c r="K16" s="246"/>
    </row>
    <row r="17" spans="1:11" ht="18" customHeight="1">
      <c r="A17" s="247" t="s">
        <v>19</v>
      </c>
      <c r="B17" s="245">
        <f>C17+D17+E17+F17+G17+H17+K17</f>
        <v>508037803.68999994</v>
      </c>
      <c r="C17" s="245">
        <v>141097696.19999999</v>
      </c>
      <c r="D17" s="245">
        <v>57543772.32</v>
      </c>
      <c r="E17" s="245">
        <v>164598912</v>
      </c>
      <c r="F17" s="245">
        <v>34905384.359999999</v>
      </c>
      <c r="G17" s="245">
        <v>1600543.08</v>
      </c>
      <c r="H17" s="245">
        <v>52236790.450000003</v>
      </c>
      <c r="I17" s="245"/>
      <c r="J17" s="245"/>
      <c r="K17" s="245">
        <v>56054705.280000001</v>
      </c>
    </row>
    <row r="18" spans="1:11" ht="15.75" thickBot="1">
      <c r="A18" s="248"/>
      <c r="B18" s="246"/>
      <c r="C18" s="246"/>
      <c r="D18" s="246"/>
      <c r="E18" s="246"/>
      <c r="F18" s="246"/>
      <c r="G18" s="246"/>
      <c r="H18" s="246"/>
      <c r="I18" s="246"/>
      <c r="J18" s="246"/>
      <c r="K18" s="246"/>
    </row>
    <row r="19" spans="1:11" ht="15.75" thickBot="1">
      <c r="A19" s="3" t="s">
        <v>20</v>
      </c>
      <c r="B19" s="5">
        <f>C19</f>
        <v>7035116.04</v>
      </c>
      <c r="C19" s="5">
        <v>7035116.04</v>
      </c>
      <c r="D19" s="5"/>
      <c r="E19" s="5"/>
      <c r="F19" s="5"/>
      <c r="G19" s="5"/>
      <c r="H19" s="5"/>
      <c r="I19" s="5"/>
      <c r="J19" s="5"/>
      <c r="K19" s="5"/>
    </row>
    <row r="20" spans="1:11" ht="34.5" customHeight="1" thickBot="1">
      <c r="A20" s="3" t="s">
        <v>21</v>
      </c>
      <c r="B20" s="5"/>
      <c r="C20" s="5"/>
      <c r="D20" s="5"/>
      <c r="E20" s="5"/>
      <c r="F20" s="5"/>
      <c r="G20" s="5"/>
      <c r="H20" s="5"/>
      <c r="I20" s="5"/>
      <c r="J20" s="5"/>
      <c r="K20" s="5"/>
    </row>
    <row r="21" spans="1:11" ht="23.25" customHeight="1" thickBot="1">
      <c r="A21" s="3" t="s">
        <v>22</v>
      </c>
      <c r="B21" s="5">
        <f>C21+D21+E21+F21+G21+H21+I21</f>
        <v>102357591.69000003</v>
      </c>
      <c r="C21" s="5">
        <v>21935840.16</v>
      </c>
      <c r="D21" s="5">
        <v>40898.28</v>
      </c>
      <c r="E21" s="5">
        <v>2116822.6800000002</v>
      </c>
      <c r="F21" s="5">
        <v>70293197.160000011</v>
      </c>
      <c r="G21" s="5">
        <v>309000</v>
      </c>
      <c r="H21" s="5">
        <v>1058017.6499999999</v>
      </c>
      <c r="I21" s="5">
        <v>6603815.7599999998</v>
      </c>
      <c r="J21" s="5"/>
      <c r="K21" s="5"/>
    </row>
    <row r="22" spans="1:11" ht="23.25" customHeight="1" thickBot="1">
      <c r="A22" s="3" t="s">
        <v>23</v>
      </c>
      <c r="B22" s="5">
        <f>C22+D22+E22+F22+G22+H22+I22</f>
        <v>177626386.19999999</v>
      </c>
      <c r="C22" s="5">
        <v>159073811.75999999</v>
      </c>
      <c r="D22" s="5">
        <v>2706154.8</v>
      </c>
      <c r="E22" s="5">
        <v>12201296.039999997</v>
      </c>
      <c r="F22" s="5">
        <v>49860</v>
      </c>
      <c r="G22" s="5">
        <v>595263.6</v>
      </c>
      <c r="H22" s="5"/>
      <c r="I22" s="5">
        <v>3000000</v>
      </c>
      <c r="J22" s="5"/>
      <c r="K22" s="5"/>
    </row>
    <row r="23" spans="1:11" ht="24" customHeight="1" thickBot="1">
      <c r="A23" s="3" t="s">
        <v>24</v>
      </c>
      <c r="B23" s="5">
        <f>C23+D23+E23+F23+G23+H23</f>
        <v>398975507.93000001</v>
      </c>
      <c r="C23" s="5">
        <v>186796864.44</v>
      </c>
      <c r="D23" s="5">
        <v>35125250.040000014</v>
      </c>
      <c r="E23" s="5">
        <v>136089821.51999998</v>
      </c>
      <c r="F23" s="5">
        <v>3999999.96</v>
      </c>
      <c r="G23" s="5">
        <v>7167903.5999999996</v>
      </c>
      <c r="H23" s="5">
        <v>29795668.370000001</v>
      </c>
      <c r="I23" s="5"/>
      <c r="J23" s="5"/>
      <c r="K23" s="5"/>
    </row>
    <row r="24" spans="1:11" ht="23.25" customHeight="1" thickBot="1">
      <c r="A24" s="3" t="s">
        <v>25</v>
      </c>
      <c r="B24" s="5"/>
      <c r="C24" s="5"/>
      <c r="D24" s="5"/>
      <c r="E24" s="5"/>
      <c r="F24" s="5"/>
      <c r="G24" s="5"/>
      <c r="H24" s="5"/>
      <c r="I24" s="5"/>
      <c r="J24" s="5"/>
      <c r="K24" s="5"/>
    </row>
    <row r="25" spans="1:11" ht="15.75" thickBot="1">
      <c r="A25" s="3" t="s">
        <v>26</v>
      </c>
      <c r="B25" s="4">
        <f>SUM(B3:B24)</f>
        <v>1646542040.0699999</v>
      </c>
      <c r="C25" s="4">
        <f t="shared" ref="C25:K25" si="0">SUM(C3:C24)</f>
        <v>630250503.13999999</v>
      </c>
      <c r="D25" s="4">
        <f t="shared" si="0"/>
        <v>103636042.67000002</v>
      </c>
      <c r="E25" s="4">
        <f t="shared" si="0"/>
        <v>414512178.48000002</v>
      </c>
      <c r="F25" s="4">
        <f t="shared" si="0"/>
        <v>155750746.08000001</v>
      </c>
      <c r="G25" s="4">
        <f t="shared" si="0"/>
        <v>9770514.2400000002</v>
      </c>
      <c r="H25" s="4">
        <f t="shared" si="0"/>
        <v>266963534.41999999</v>
      </c>
      <c r="I25" s="4">
        <f t="shared" si="0"/>
        <v>9603815.7599999998</v>
      </c>
      <c r="J25" s="4">
        <f t="shared" si="0"/>
        <v>0</v>
      </c>
      <c r="K25" s="4">
        <f t="shared" si="0"/>
        <v>56054705.280000001</v>
      </c>
    </row>
  </sheetData>
  <mergeCells count="78">
    <mergeCell ref="A1:K1"/>
    <mergeCell ref="J17:J18"/>
    <mergeCell ref="K17:K18"/>
    <mergeCell ref="A17:A18"/>
    <mergeCell ref="B17:B18"/>
    <mergeCell ref="C17:C18"/>
    <mergeCell ref="D17:D18"/>
    <mergeCell ref="E17:E18"/>
    <mergeCell ref="F17:F18"/>
    <mergeCell ref="F15:F16"/>
    <mergeCell ref="G15:G16"/>
    <mergeCell ref="H15:H16"/>
    <mergeCell ref="I15:I16"/>
    <mergeCell ref="G17:G18"/>
    <mergeCell ref="H17:H18"/>
    <mergeCell ref="I17:I18"/>
    <mergeCell ref="J15:J16"/>
    <mergeCell ref="K15:K16"/>
    <mergeCell ref="G12:G13"/>
    <mergeCell ref="H12:H13"/>
    <mergeCell ref="I12:I13"/>
    <mergeCell ref="J12:J13"/>
    <mergeCell ref="K12:K13"/>
    <mergeCell ref="A15:A16"/>
    <mergeCell ref="B15:B16"/>
    <mergeCell ref="C15:C16"/>
    <mergeCell ref="D15:D16"/>
    <mergeCell ref="E15:E16"/>
    <mergeCell ref="A12:A13"/>
    <mergeCell ref="B12:B13"/>
    <mergeCell ref="C12:C13"/>
    <mergeCell ref="D12:D13"/>
    <mergeCell ref="E12:E13"/>
    <mergeCell ref="F12:F13"/>
    <mergeCell ref="F10:F11"/>
    <mergeCell ref="G10:G11"/>
    <mergeCell ref="H10:H11"/>
    <mergeCell ref="I10:I11"/>
    <mergeCell ref="J10:J11"/>
    <mergeCell ref="K10:K11"/>
    <mergeCell ref="G8:G9"/>
    <mergeCell ref="H8:H9"/>
    <mergeCell ref="I8:I9"/>
    <mergeCell ref="J8:J9"/>
    <mergeCell ref="K8:K9"/>
    <mergeCell ref="A10:A11"/>
    <mergeCell ref="B10:B11"/>
    <mergeCell ref="C10:C11"/>
    <mergeCell ref="D10:D11"/>
    <mergeCell ref="E10:E11"/>
    <mergeCell ref="A8:A9"/>
    <mergeCell ref="B8:B9"/>
    <mergeCell ref="C8:C9"/>
    <mergeCell ref="D8:D9"/>
    <mergeCell ref="E8:E9"/>
    <mergeCell ref="F8:F9"/>
    <mergeCell ref="F6:F7"/>
    <mergeCell ref="G6:G7"/>
    <mergeCell ref="H6:H7"/>
    <mergeCell ref="I6:I7"/>
    <mergeCell ref="J6:J7"/>
    <mergeCell ref="K6:K7"/>
    <mergeCell ref="G4:G5"/>
    <mergeCell ref="H4:H5"/>
    <mergeCell ref="I4:I5"/>
    <mergeCell ref="J4:J5"/>
    <mergeCell ref="K4:K5"/>
    <mergeCell ref="A6:A7"/>
    <mergeCell ref="B6:B7"/>
    <mergeCell ref="C6:C7"/>
    <mergeCell ref="D6:D7"/>
    <mergeCell ref="E6:E7"/>
    <mergeCell ref="F4:F5"/>
    <mergeCell ref="A4:A5"/>
    <mergeCell ref="B4:B5"/>
    <mergeCell ref="C4:C5"/>
    <mergeCell ref="D4:D5"/>
    <mergeCell ref="E4:E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sheetPr>
    <tabColor theme="3" tint="0.39997558519241921"/>
  </sheetPr>
  <dimension ref="A1:F7"/>
  <sheetViews>
    <sheetView workbookViewId="0">
      <selection activeCell="C23" sqref="C23"/>
    </sheetView>
  </sheetViews>
  <sheetFormatPr baseColWidth="10" defaultRowHeight="15"/>
  <cols>
    <col min="4" max="4" width="19.5703125" bestFit="1" customWidth="1"/>
    <col min="5" max="5" width="15.28515625" bestFit="1" customWidth="1"/>
    <col min="6" max="6" width="20" bestFit="1" customWidth="1"/>
  </cols>
  <sheetData>
    <row r="1" spans="1:6" ht="15.75" thickBot="1">
      <c r="A1" s="244" t="s">
        <v>1447</v>
      </c>
      <c r="B1" s="244"/>
      <c r="C1" s="244"/>
      <c r="D1" s="244"/>
      <c r="E1" s="244"/>
      <c r="F1" s="244"/>
    </row>
    <row r="2" spans="1:6" ht="15.75" thickBot="1">
      <c r="A2" s="199" t="s">
        <v>1441</v>
      </c>
      <c r="B2" s="200" t="s">
        <v>1442</v>
      </c>
      <c r="C2" s="200" t="s">
        <v>1443</v>
      </c>
      <c r="D2" s="201" t="s">
        <v>1444</v>
      </c>
      <c r="E2" s="200" t="s">
        <v>1445</v>
      </c>
      <c r="F2" s="201" t="s">
        <v>1446</v>
      </c>
    </row>
    <row r="3" spans="1:6" ht="15.75" thickBot="1">
      <c r="A3" s="202"/>
      <c r="B3" s="203" t="s">
        <v>172</v>
      </c>
      <c r="C3" s="204"/>
      <c r="D3" s="205"/>
      <c r="E3" s="204"/>
      <c r="F3" s="205"/>
    </row>
    <row r="4" spans="1:6" ht="15.75" thickBot="1">
      <c r="A4" s="202"/>
      <c r="B4" s="203" t="s">
        <v>172</v>
      </c>
      <c r="C4" s="204"/>
      <c r="D4" s="205"/>
      <c r="E4" s="204"/>
      <c r="F4" s="205"/>
    </row>
    <row r="5" spans="1:6" ht="15.75" thickBot="1">
      <c r="A5" s="202"/>
      <c r="B5" s="203" t="s">
        <v>172</v>
      </c>
      <c r="C5" s="204"/>
      <c r="D5" s="205"/>
      <c r="E5" s="204"/>
      <c r="F5" s="205"/>
    </row>
    <row r="6" spans="1:6" ht="15.75" thickBot="1">
      <c r="A6" s="254" t="s">
        <v>35</v>
      </c>
      <c r="B6" s="255"/>
      <c r="C6" s="206"/>
      <c r="D6" s="207"/>
      <c r="E6" s="206"/>
      <c r="F6" s="207"/>
    </row>
    <row r="7" spans="1:6">
      <c r="A7" s="208" t="s">
        <v>1510</v>
      </c>
    </row>
  </sheetData>
  <mergeCells count="2">
    <mergeCell ref="A6:B6"/>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3" tint="0.39997558519241921"/>
  </sheetPr>
  <dimension ref="A1:C5"/>
  <sheetViews>
    <sheetView workbookViewId="0">
      <selection activeCell="C23" sqref="C23"/>
    </sheetView>
  </sheetViews>
  <sheetFormatPr baseColWidth="10" defaultRowHeight="15"/>
  <cols>
    <col min="2" max="2" width="22.5703125" customWidth="1"/>
    <col min="3" max="3" width="13.140625" customWidth="1"/>
  </cols>
  <sheetData>
    <row r="1" spans="1:3" ht="15.75" thickBot="1">
      <c r="A1" s="258" t="s">
        <v>1511</v>
      </c>
      <c r="B1" s="258"/>
      <c r="C1" s="258"/>
    </row>
    <row r="2" spans="1:3" ht="30" customHeight="1" thickBot="1">
      <c r="A2" s="256" t="s">
        <v>1448</v>
      </c>
      <c r="B2" s="257"/>
      <c r="C2" s="200" t="s">
        <v>28</v>
      </c>
    </row>
    <row r="3" spans="1:3" ht="30.75" thickBot="1">
      <c r="A3" s="90">
        <v>4250</v>
      </c>
      <c r="B3" s="141" t="s">
        <v>1449</v>
      </c>
      <c r="C3" s="142">
        <v>452530.44</v>
      </c>
    </row>
    <row r="4" spans="1:3" ht="15.75" thickBot="1">
      <c r="A4" s="256" t="s">
        <v>35</v>
      </c>
      <c r="B4" s="257"/>
      <c r="C4" s="91"/>
    </row>
    <row r="5" spans="1:3">
      <c r="B5" s="210" t="s">
        <v>1450</v>
      </c>
    </row>
  </sheetData>
  <mergeCells count="3">
    <mergeCell ref="A2:B2"/>
    <mergeCell ref="A4:B4"/>
    <mergeCell ref="A1:C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sheetPr>
    <tabColor theme="3" tint="0.39997558519241921"/>
  </sheetPr>
  <dimension ref="A1:C4"/>
  <sheetViews>
    <sheetView workbookViewId="0">
      <selection activeCell="C23" sqref="C23"/>
    </sheetView>
  </sheetViews>
  <sheetFormatPr baseColWidth="10" defaultRowHeight="15"/>
  <cols>
    <col min="1" max="1" width="18.140625" customWidth="1"/>
    <col min="2" max="2" width="37.85546875" customWidth="1"/>
  </cols>
  <sheetData>
    <row r="1" spans="1:3" ht="15.75" thickBot="1">
      <c r="A1" s="253" t="s">
        <v>1519</v>
      </c>
      <c r="B1" s="253"/>
      <c r="C1" s="253"/>
    </row>
    <row r="2" spans="1:3" ht="45" customHeight="1" thickBot="1">
      <c r="A2" s="130" t="s">
        <v>1451</v>
      </c>
      <c r="B2" s="200"/>
      <c r="C2" s="200" t="s">
        <v>28</v>
      </c>
    </row>
    <row r="3" spans="1:3" ht="45.75" thickBot="1">
      <c r="A3" s="90">
        <v>4210</v>
      </c>
      <c r="B3" s="141" t="s">
        <v>1452</v>
      </c>
      <c r="C3" s="87" t="s">
        <v>172</v>
      </c>
    </row>
    <row r="4" spans="1:3" ht="15.75" thickBot="1">
      <c r="A4" s="211" t="s">
        <v>35</v>
      </c>
      <c r="B4" s="200"/>
      <c r="C4" s="91"/>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3" tint="0.39997558519241921"/>
  </sheetPr>
  <dimension ref="A1:D61"/>
  <sheetViews>
    <sheetView workbookViewId="0">
      <selection activeCell="C23" sqref="C23"/>
    </sheetView>
  </sheetViews>
  <sheetFormatPr baseColWidth="10" defaultRowHeight="15"/>
  <cols>
    <col min="2" max="2" width="59.140625" customWidth="1"/>
    <col min="3" max="3" width="13.85546875" customWidth="1"/>
    <col min="4" max="4" width="39.42578125" customWidth="1"/>
  </cols>
  <sheetData>
    <row r="1" spans="1:4" ht="15.75" thickBot="1">
      <c r="A1" s="253" t="s">
        <v>1520</v>
      </c>
      <c r="B1" s="253"/>
      <c r="C1" s="253"/>
      <c r="D1" s="253"/>
    </row>
    <row r="2" spans="1:4" ht="15.75" thickBot="1">
      <c r="A2" s="266" t="s">
        <v>38</v>
      </c>
      <c r="B2" s="267"/>
      <c r="C2" s="12" t="s">
        <v>28</v>
      </c>
      <c r="D2" s="12" t="s">
        <v>37</v>
      </c>
    </row>
    <row r="3" spans="1:4" ht="30.75" thickBot="1">
      <c r="A3" s="259">
        <v>4210</v>
      </c>
      <c r="B3" s="13" t="s">
        <v>49</v>
      </c>
      <c r="C3" s="25">
        <f>C4+C5+C6+C7+C8</f>
        <v>48467556.240000002</v>
      </c>
      <c r="D3" s="14"/>
    </row>
    <row r="4" spans="1:4">
      <c r="A4" s="261"/>
      <c r="B4" s="15" t="s">
        <v>53</v>
      </c>
      <c r="C4" s="26">
        <v>999999.96</v>
      </c>
      <c r="D4" s="39" t="s">
        <v>94</v>
      </c>
    </row>
    <row r="5" spans="1:4">
      <c r="A5" s="261"/>
      <c r="B5" s="15" t="s">
        <v>54</v>
      </c>
      <c r="C5" s="26">
        <v>999999.96</v>
      </c>
      <c r="D5" s="40" t="s">
        <v>95</v>
      </c>
    </row>
    <row r="6" spans="1:4">
      <c r="A6" s="261"/>
      <c r="B6" s="15" t="s">
        <v>55</v>
      </c>
      <c r="C6" s="26">
        <v>22208586.600000001</v>
      </c>
      <c r="D6" s="40" t="s">
        <v>96</v>
      </c>
    </row>
    <row r="7" spans="1:4">
      <c r="A7" s="261"/>
      <c r="B7" s="15" t="s">
        <v>56</v>
      </c>
      <c r="C7" s="36">
        <v>21258969.719999999</v>
      </c>
      <c r="D7" s="40" t="s">
        <v>31</v>
      </c>
    </row>
    <row r="8" spans="1:4" ht="15.75" thickBot="1">
      <c r="A8" s="260"/>
      <c r="B8" s="15" t="s">
        <v>57</v>
      </c>
      <c r="C8" s="27">
        <v>3000000</v>
      </c>
      <c r="D8" s="41" t="s">
        <v>114</v>
      </c>
    </row>
    <row r="9" spans="1:4" ht="29.25" customHeight="1" thickBot="1">
      <c r="A9" s="262">
        <v>4390</v>
      </c>
      <c r="B9" s="21" t="s">
        <v>39</v>
      </c>
      <c r="C9" s="38">
        <f>C10</f>
        <v>7250.04</v>
      </c>
      <c r="D9" s="39"/>
    </row>
    <row r="10" spans="1:4" ht="30.75" thickBot="1">
      <c r="A10" s="263"/>
      <c r="B10" s="20" t="s">
        <v>58</v>
      </c>
      <c r="C10" s="37">
        <v>7250.04</v>
      </c>
      <c r="D10" s="39" t="s">
        <v>115</v>
      </c>
    </row>
    <row r="11" spans="1:4" ht="15.75" thickBot="1">
      <c r="A11" s="259">
        <v>4420</v>
      </c>
      <c r="B11" s="19" t="s">
        <v>40</v>
      </c>
      <c r="C11" s="28">
        <f>C12+C13+C14+C15+C16+C17+C18</f>
        <v>2883574.44</v>
      </c>
      <c r="D11" s="39"/>
    </row>
    <row r="12" spans="1:4" ht="30.75" thickBot="1">
      <c r="A12" s="261"/>
      <c r="B12" s="17" t="s">
        <v>58</v>
      </c>
      <c r="C12" s="29">
        <v>628588.19999999995</v>
      </c>
      <c r="D12" s="39" t="s">
        <v>115</v>
      </c>
    </row>
    <row r="13" spans="1:4" ht="30.75" thickBot="1">
      <c r="A13" s="261"/>
      <c r="B13" s="16" t="s">
        <v>59</v>
      </c>
      <c r="C13" s="30">
        <v>159155.76</v>
      </c>
      <c r="D13" s="39" t="s">
        <v>115</v>
      </c>
    </row>
    <row r="14" spans="1:4" ht="15.75" thickBot="1">
      <c r="A14" s="261"/>
      <c r="B14" s="16" t="s">
        <v>60</v>
      </c>
      <c r="C14" s="30">
        <v>134532</v>
      </c>
      <c r="D14" s="39" t="s">
        <v>97</v>
      </c>
    </row>
    <row r="15" spans="1:4" ht="15.75" thickBot="1">
      <c r="A15" s="261"/>
      <c r="B15" s="16" t="s">
        <v>61</v>
      </c>
      <c r="C15" s="30">
        <v>1165537.08</v>
      </c>
      <c r="D15" s="39" t="s">
        <v>116</v>
      </c>
    </row>
    <row r="16" spans="1:4" ht="30.75" thickBot="1">
      <c r="A16" s="261"/>
      <c r="B16" s="16" t="s">
        <v>62</v>
      </c>
      <c r="C16" s="30">
        <v>804.24</v>
      </c>
      <c r="D16" s="39" t="s">
        <v>115</v>
      </c>
    </row>
    <row r="17" spans="1:4" ht="30.75" thickBot="1">
      <c r="A17" s="261"/>
      <c r="B17" s="16" t="s">
        <v>63</v>
      </c>
      <c r="C17" s="30">
        <v>94957.2</v>
      </c>
      <c r="D17" s="39" t="s">
        <v>115</v>
      </c>
    </row>
    <row r="18" spans="1:4" ht="15.75" thickBot="1">
      <c r="A18" s="260"/>
      <c r="B18" s="18" t="s">
        <v>64</v>
      </c>
      <c r="C18" s="31">
        <v>699999.96</v>
      </c>
      <c r="D18" s="39" t="s">
        <v>98</v>
      </c>
    </row>
    <row r="19" spans="1:4" ht="15.75" thickBot="1">
      <c r="A19" s="269">
        <v>4340</v>
      </c>
      <c r="B19" s="23" t="s">
        <v>41</v>
      </c>
      <c r="C19" s="34">
        <f>C20</f>
        <v>14719972.32</v>
      </c>
      <c r="D19" s="39"/>
    </row>
    <row r="20" spans="1:4" ht="15.75" thickBot="1">
      <c r="A20" s="270"/>
      <c r="B20" s="17" t="s">
        <v>65</v>
      </c>
      <c r="C20" s="33">
        <v>14719972.32</v>
      </c>
      <c r="D20" s="39" t="s">
        <v>99</v>
      </c>
    </row>
    <row r="21" spans="1:4" ht="15.75" thickBot="1">
      <c r="A21" s="259">
        <v>4419</v>
      </c>
      <c r="B21" s="22" t="s">
        <v>42</v>
      </c>
      <c r="C21" s="34">
        <f>C22+C23+C24+C25+C26+C27+C28+C29+C30+C31</f>
        <v>41596959.599999994</v>
      </c>
      <c r="D21" s="39"/>
    </row>
    <row r="22" spans="1:4" ht="15.75" thickBot="1">
      <c r="A22" s="261"/>
      <c r="B22" s="17" t="s">
        <v>66</v>
      </c>
      <c r="C22" s="29">
        <v>978636</v>
      </c>
      <c r="D22" s="39" t="s">
        <v>117</v>
      </c>
    </row>
    <row r="23" spans="1:4" ht="15.75" thickBot="1">
      <c r="A23" s="261"/>
      <c r="B23" s="16" t="s">
        <v>67</v>
      </c>
      <c r="C23" s="30">
        <v>84996</v>
      </c>
      <c r="D23" s="39" t="s">
        <v>118</v>
      </c>
    </row>
    <row r="24" spans="1:4" ht="15.75" thickBot="1">
      <c r="A24" s="261"/>
      <c r="B24" s="16" t="s">
        <v>68</v>
      </c>
      <c r="C24" s="30">
        <v>18000</v>
      </c>
      <c r="D24" s="39" t="s">
        <v>119</v>
      </c>
    </row>
    <row r="25" spans="1:4" ht="15.75" thickBot="1">
      <c r="A25" s="261"/>
      <c r="B25" s="16" t="s">
        <v>69</v>
      </c>
      <c r="C25" s="30">
        <v>66096</v>
      </c>
      <c r="D25" s="39" t="s">
        <v>100</v>
      </c>
    </row>
    <row r="26" spans="1:4" ht="15.75" thickBot="1">
      <c r="A26" s="261"/>
      <c r="B26" s="16" t="s">
        <v>70</v>
      </c>
      <c r="C26" s="30">
        <v>14384097.24</v>
      </c>
      <c r="D26" s="39" t="s">
        <v>101</v>
      </c>
    </row>
    <row r="27" spans="1:4" ht="15.75" thickBot="1">
      <c r="A27" s="261"/>
      <c r="B27" s="16" t="s">
        <v>71</v>
      </c>
      <c r="C27" s="30">
        <v>14245096.800000001</v>
      </c>
      <c r="D27" s="39" t="s">
        <v>101</v>
      </c>
    </row>
    <row r="28" spans="1:4" ht="15.75" thickBot="1">
      <c r="A28" s="261"/>
      <c r="B28" s="16" t="s">
        <v>72</v>
      </c>
      <c r="C28" s="30">
        <v>795049.56</v>
      </c>
      <c r="D28" s="39" t="s">
        <v>120</v>
      </c>
    </row>
    <row r="29" spans="1:4" ht="15.75" thickBot="1">
      <c r="A29" s="261"/>
      <c r="B29" s="16" t="s">
        <v>73</v>
      </c>
      <c r="C29" s="30">
        <v>5499996</v>
      </c>
      <c r="D29" s="39" t="s">
        <v>102</v>
      </c>
    </row>
    <row r="30" spans="1:4" ht="15.75" thickBot="1">
      <c r="A30" s="261"/>
      <c r="B30" s="16" t="s">
        <v>74</v>
      </c>
      <c r="C30" s="30">
        <v>5499996</v>
      </c>
      <c r="D30" s="39" t="s">
        <v>103</v>
      </c>
    </row>
    <row r="31" spans="1:4" ht="15.75" thickBot="1">
      <c r="A31" s="260"/>
      <c r="B31" s="18" t="s">
        <v>75</v>
      </c>
      <c r="C31" s="31">
        <v>24996</v>
      </c>
      <c r="D31" s="39" t="s">
        <v>104</v>
      </c>
    </row>
    <row r="32" spans="1:4" ht="15.75" thickBot="1">
      <c r="A32" s="262">
        <v>4457</v>
      </c>
      <c r="B32" s="22" t="s">
        <v>43</v>
      </c>
      <c r="C32" s="34">
        <f>C33+C34</f>
        <v>5392808.1600000001</v>
      </c>
      <c r="D32" s="39"/>
    </row>
    <row r="33" spans="1:4" ht="15.75" thickBot="1">
      <c r="A33" s="268"/>
      <c r="B33" s="17" t="s">
        <v>66</v>
      </c>
      <c r="C33" s="29">
        <v>4235804.16</v>
      </c>
      <c r="D33" s="39" t="s">
        <v>121</v>
      </c>
    </row>
    <row r="34" spans="1:4" ht="15.75" thickBot="1">
      <c r="A34" s="263"/>
      <c r="B34" s="18" t="s">
        <v>68</v>
      </c>
      <c r="C34" s="31">
        <v>1157004</v>
      </c>
      <c r="D34" s="39" t="s">
        <v>113</v>
      </c>
    </row>
    <row r="35" spans="1:4" ht="15.75" thickBot="1">
      <c r="A35" s="259" t="s">
        <v>44</v>
      </c>
      <c r="B35" s="22" t="s">
        <v>45</v>
      </c>
      <c r="C35" s="34">
        <f>C36</f>
        <v>33202320.84</v>
      </c>
      <c r="D35" s="39"/>
    </row>
    <row r="36" spans="1:4" ht="30.75" thickBot="1">
      <c r="A36" s="260"/>
      <c r="B36" s="24" t="s">
        <v>76</v>
      </c>
      <c r="C36" s="32">
        <v>33202320.84</v>
      </c>
      <c r="D36" s="39" t="s">
        <v>105</v>
      </c>
    </row>
    <row r="37" spans="1:4" ht="15.75" thickBot="1">
      <c r="A37" s="259">
        <v>4330</v>
      </c>
      <c r="B37" s="22" t="s">
        <v>46</v>
      </c>
      <c r="C37" s="34">
        <f>C38</f>
        <v>600867.96</v>
      </c>
      <c r="D37" s="39"/>
    </row>
    <row r="38" spans="1:4" ht="15.75" thickBot="1">
      <c r="A38" s="260"/>
      <c r="B38" s="24" t="s">
        <v>77</v>
      </c>
      <c r="C38" s="32">
        <v>600867.96</v>
      </c>
      <c r="D38" s="39" t="s">
        <v>106</v>
      </c>
    </row>
    <row r="39" spans="1:4" ht="15.75" thickBot="1">
      <c r="A39" s="262">
        <v>4310</v>
      </c>
      <c r="B39" s="22" t="s">
        <v>47</v>
      </c>
      <c r="C39" s="34">
        <f>C40+C41+C42+C43+C44+C45+C46+C47+C48+C49+C50+C51</f>
        <v>1628856</v>
      </c>
      <c r="D39" s="39"/>
    </row>
    <row r="40" spans="1:4" ht="15.75" thickBot="1">
      <c r="A40" s="268"/>
      <c r="B40" s="17" t="s">
        <v>78</v>
      </c>
      <c r="C40" s="29">
        <v>169400.04</v>
      </c>
      <c r="D40" s="39" t="s">
        <v>107</v>
      </c>
    </row>
    <row r="41" spans="1:4" ht="15.75" thickBot="1">
      <c r="A41" s="268"/>
      <c r="B41" s="16" t="s">
        <v>79</v>
      </c>
      <c r="C41" s="30">
        <v>16452</v>
      </c>
      <c r="D41" s="39" t="s">
        <v>107</v>
      </c>
    </row>
    <row r="42" spans="1:4" ht="15.75" thickBot="1">
      <c r="A42" s="268"/>
      <c r="B42" s="16" t="s">
        <v>80</v>
      </c>
      <c r="C42" s="30">
        <v>39216</v>
      </c>
      <c r="D42" s="39" t="s">
        <v>107</v>
      </c>
    </row>
    <row r="43" spans="1:4" ht="15.75" thickBot="1">
      <c r="A43" s="268"/>
      <c r="B43" s="16" t="s">
        <v>81</v>
      </c>
      <c r="C43" s="30">
        <v>224814</v>
      </c>
      <c r="D43" s="39" t="s">
        <v>107</v>
      </c>
    </row>
    <row r="44" spans="1:4" ht="15.75" thickBot="1">
      <c r="A44" s="268"/>
      <c r="B44" s="16" t="s">
        <v>82</v>
      </c>
      <c r="C44" s="30">
        <v>10584</v>
      </c>
      <c r="D44" s="39" t="s">
        <v>107</v>
      </c>
    </row>
    <row r="45" spans="1:4" ht="15.75" thickBot="1">
      <c r="A45" s="268"/>
      <c r="B45" s="16" t="s">
        <v>83</v>
      </c>
      <c r="C45" s="30">
        <v>30492</v>
      </c>
      <c r="D45" s="39" t="s">
        <v>107</v>
      </c>
    </row>
    <row r="46" spans="1:4" ht="15.75" thickBot="1">
      <c r="A46" s="268"/>
      <c r="B46" s="16" t="s">
        <v>84</v>
      </c>
      <c r="C46" s="30">
        <v>210408</v>
      </c>
      <c r="D46" s="39" t="s">
        <v>107</v>
      </c>
    </row>
    <row r="47" spans="1:4" ht="15.75" thickBot="1">
      <c r="A47" s="268"/>
      <c r="B47" s="16" t="s">
        <v>85</v>
      </c>
      <c r="C47" s="30">
        <v>261276</v>
      </c>
      <c r="D47" s="39" t="s">
        <v>107</v>
      </c>
    </row>
    <row r="48" spans="1:4" ht="15.75" thickBot="1">
      <c r="A48" s="268"/>
      <c r="B48" s="16" t="s">
        <v>86</v>
      </c>
      <c r="C48" s="30">
        <v>331998</v>
      </c>
      <c r="D48" s="39" t="s">
        <v>107</v>
      </c>
    </row>
    <row r="49" spans="1:4" ht="15.75" thickBot="1">
      <c r="A49" s="268"/>
      <c r="B49" s="16" t="s">
        <v>87</v>
      </c>
      <c r="C49" s="30">
        <v>334215.96000000002</v>
      </c>
      <c r="D49" s="39" t="s">
        <v>108</v>
      </c>
    </row>
    <row r="50" spans="1:4" ht="15.75" thickBot="1">
      <c r="A50" s="268"/>
      <c r="B50" s="16" t="s">
        <v>88</v>
      </c>
      <c r="C50" s="30"/>
      <c r="D50" s="39"/>
    </row>
    <row r="51" spans="1:4" ht="15.75" thickBot="1">
      <c r="A51" s="263"/>
      <c r="B51" s="18" t="s">
        <v>89</v>
      </c>
      <c r="C51" s="31"/>
      <c r="D51" s="39" t="s">
        <v>107</v>
      </c>
    </row>
    <row r="52" spans="1:4" ht="15.75" thickBot="1">
      <c r="A52" s="259" t="s">
        <v>44</v>
      </c>
      <c r="B52" s="22" t="s">
        <v>48</v>
      </c>
      <c r="C52" s="34">
        <f>C53</f>
        <v>0</v>
      </c>
      <c r="D52" s="39"/>
    </row>
    <row r="53" spans="1:4" ht="15.75" thickBot="1">
      <c r="A53" s="260"/>
      <c r="B53" s="24" t="s">
        <v>90</v>
      </c>
      <c r="C53" s="32"/>
      <c r="D53" s="39"/>
    </row>
    <row r="54" spans="1:4" ht="15.75" thickBot="1">
      <c r="A54" s="259">
        <v>4430</v>
      </c>
      <c r="B54" s="22" t="s">
        <v>50</v>
      </c>
      <c r="C54" s="34">
        <f>C55+C56</f>
        <v>6748190.04</v>
      </c>
      <c r="D54" s="39"/>
    </row>
    <row r="55" spans="1:4" ht="15.75" thickBot="1">
      <c r="A55" s="261"/>
      <c r="B55" s="17" t="s">
        <v>69</v>
      </c>
      <c r="C55" s="29">
        <v>1014056.04</v>
      </c>
      <c r="D55" s="39" t="s">
        <v>110</v>
      </c>
    </row>
    <row r="56" spans="1:4" ht="15.75" thickBot="1">
      <c r="A56" s="260"/>
      <c r="B56" s="18" t="s">
        <v>91</v>
      </c>
      <c r="C56" s="31">
        <v>5734134</v>
      </c>
      <c r="D56" s="39" t="s">
        <v>109</v>
      </c>
    </row>
    <row r="57" spans="1:4" ht="15.75" thickBot="1">
      <c r="A57" s="259">
        <v>4480</v>
      </c>
      <c r="B57" s="22" t="s">
        <v>51</v>
      </c>
      <c r="C57" s="34">
        <f>C58</f>
        <v>49860</v>
      </c>
      <c r="D57" s="39"/>
    </row>
    <row r="58" spans="1:4" ht="15.75" thickBot="1">
      <c r="A58" s="260"/>
      <c r="B58" s="24" t="s">
        <v>92</v>
      </c>
      <c r="C58" s="32">
        <v>49860</v>
      </c>
      <c r="D58" s="39" t="s">
        <v>111</v>
      </c>
    </row>
    <row r="59" spans="1:4" ht="30.75" thickBot="1">
      <c r="A59" s="262">
        <v>4250</v>
      </c>
      <c r="B59" s="23" t="s">
        <v>52</v>
      </c>
      <c r="C59" s="34">
        <f>C60</f>
        <v>452530.44</v>
      </c>
      <c r="D59" s="39"/>
    </row>
    <row r="60" spans="1:4" ht="15.75" thickBot="1">
      <c r="A60" s="263"/>
      <c r="B60" s="24" t="s">
        <v>93</v>
      </c>
      <c r="C60" s="32">
        <v>452530.44</v>
      </c>
      <c r="D60" s="39" t="s">
        <v>112</v>
      </c>
    </row>
    <row r="61" spans="1:4" ht="15.75" thickBot="1">
      <c r="A61" s="266" t="s">
        <v>35</v>
      </c>
      <c r="B61" s="267"/>
      <c r="C61" s="264">
        <f>C3+C9+C11+C19+C21+C32+C35+C37+C39+C52+C54+C57+C59</f>
        <v>155750746.07999998</v>
      </c>
      <c r="D61" s="265"/>
    </row>
  </sheetData>
  <mergeCells count="17">
    <mergeCell ref="A1:D1"/>
    <mergeCell ref="A21:A31"/>
    <mergeCell ref="A32:A34"/>
    <mergeCell ref="A35:A36"/>
    <mergeCell ref="A37:A38"/>
    <mergeCell ref="A39:A51"/>
    <mergeCell ref="A2:B2"/>
    <mergeCell ref="A19:A20"/>
    <mergeCell ref="A3:A8"/>
    <mergeCell ref="A9:A10"/>
    <mergeCell ref="A11:A18"/>
    <mergeCell ref="A52:A53"/>
    <mergeCell ref="A54:A56"/>
    <mergeCell ref="A57:A58"/>
    <mergeCell ref="A59:A60"/>
    <mergeCell ref="C61:D61"/>
    <mergeCell ref="A61:B61"/>
  </mergeCells>
  <pageMargins left="0.70866141732283472" right="0.70866141732283472" top="0.74803149606299213" bottom="0.74803149606299213" header="0.31496062992125984" footer="0.31496062992125984"/>
  <pageSetup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2013-2014</vt:lpstr>
      <vt:lpstr> CLASIF. POR GASTO</vt:lpstr>
      <vt:lpstr>CLASIFIC. ECONÓMICA</vt:lpstr>
      <vt:lpstr>CLASIFIC. FUNCIONAL</vt:lpstr>
      <vt:lpstr>CLASIFIC. PROGRAMÁTICA</vt:lpstr>
      <vt:lpstr>REC. CONCURRENTES</vt:lpstr>
      <vt:lpstr>FIDEICOMISOS</vt:lpstr>
      <vt:lpstr>OTRAS ASIGNACIONES</vt:lpstr>
      <vt:lpstr>SUBSIDIOS, SUBVENCIONES, AYUDAS</vt:lpstr>
      <vt:lpstr>AYUDAS POR SINIESTROS</vt:lpstr>
      <vt:lpstr>PRESTAC. SINDICALES</vt:lpstr>
      <vt:lpstr>SEGURIDAD PÚBLICA</vt:lpstr>
      <vt:lpstr>JUBILACIONES</vt:lpstr>
      <vt:lpstr>DEUDA PÚBLICA</vt:lpstr>
      <vt:lpstr>COMPOSICIÓN DEUDA</vt:lpstr>
      <vt:lpstr>PARTICIPACIONES FEDERALES</vt:lpstr>
      <vt:lpstr>APORTACIONES DE LA FEDERACION</vt:lpstr>
      <vt:lpstr>FONDOS FEDERALIZADOS</vt:lpstr>
      <vt:lpstr>MAXIMOS CONTRATACION OBRA</vt:lpstr>
      <vt:lpstr>CLASIFCACION POR OBJETO GASTO</vt:lpstr>
      <vt:lpstr>CLASIFIC. GASTO RAMOS AUTON</vt:lpstr>
      <vt:lpstr>CLASIFIC. OBJETO GASTO CABI</vt:lpstr>
      <vt:lpstr>V</vt:lpstr>
      <vt:lpstr>CLASIFIC. ADMINISTRATIVA</vt:lpstr>
      <vt:lpstr>ADMINISTRACIÓN DESCENTRALIZADA</vt:lpstr>
      <vt:lpstr>RAMOS AUT.</vt:lpstr>
      <vt:lpstr>OTRAS ENTIDADES</vt:lpstr>
      <vt:lpstr>EROGACIONES PLURIANUALES 1</vt:lpstr>
      <vt:lpstr>EROGACIONES PLURIANUALES 2</vt:lpstr>
      <vt:lpstr>INFRAESTRUCTURA LARGO PLAZO</vt:lpstr>
      <vt:lpstr>CUENTAS BANCARIAS</vt:lpstr>
      <vt:lpstr>NUMERO PLAZAS</vt:lpstr>
      <vt:lpstr>COSTO REMUNERACIONES</vt:lpstr>
      <vt:lpstr>Hoja1</vt:lpstr>
      <vt:lpstr>' CLASIF. POR GASTO'!OLE_LINK1</vt:lpstr>
    </vt:vector>
  </TitlesOfParts>
  <Company>www.intercambiosvirtuales.org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2014-02-18T19:57:51Z</cp:lastPrinted>
  <dcterms:created xsi:type="dcterms:W3CDTF">2014-02-12T19:06:10Z</dcterms:created>
  <dcterms:modified xsi:type="dcterms:W3CDTF">2014-02-24T22:34:23Z</dcterms:modified>
</cp:coreProperties>
</file>