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mpartidaKarlaPlascencia\8. Edos Financieros antes del 10\2025\11. Noviembre\"/>
    </mc:Choice>
  </mc:AlternateContent>
  <bookViews>
    <workbookView xWindow="0" yWindow="0" windowWidth="41280" windowHeight="11208"/>
  </bookViews>
  <sheets>
    <sheet name="ESF" sheetId="2" r:id="rId1"/>
    <sheet name="EA" sheetId="1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39" i="2" l="1"/>
  <c r="BM39" i="2"/>
  <c r="BN38" i="2"/>
  <c r="BM38" i="2"/>
  <c r="BM37" i="2" s="1"/>
  <c r="BN36" i="2"/>
  <c r="BN35" i="2"/>
  <c r="BM35" i="2"/>
  <c r="BM31" i="2" s="1"/>
  <c r="BN34" i="2"/>
  <c r="BN33" i="2"/>
  <c r="BN32" i="2"/>
  <c r="BN31" i="2" s="1"/>
  <c r="BN30" i="2"/>
  <c r="BN29" i="2"/>
  <c r="BN28" i="2"/>
  <c r="BN27" i="2" s="1"/>
  <c r="BN40" i="2" s="1"/>
  <c r="BM28" i="2"/>
  <c r="BM27" i="2" s="1"/>
  <c r="AG25" i="2"/>
  <c r="AF25" i="2"/>
  <c r="AG24" i="2"/>
  <c r="AF24" i="2"/>
  <c r="BN23" i="2"/>
  <c r="BM23" i="2"/>
  <c r="AG23" i="2"/>
  <c r="BN22" i="2"/>
  <c r="BM22" i="2"/>
  <c r="AG22" i="2"/>
  <c r="AF22" i="2"/>
  <c r="BN21" i="2"/>
  <c r="BM21" i="2"/>
  <c r="AG21" i="2"/>
  <c r="BN20" i="2"/>
  <c r="BM20" i="2"/>
  <c r="AG20" i="2"/>
  <c r="BN19" i="2"/>
  <c r="BM19" i="2"/>
  <c r="AG19" i="2"/>
  <c r="BN18" i="2"/>
  <c r="BN24" i="2" s="1"/>
  <c r="BM18" i="2"/>
  <c r="AG18" i="2"/>
  <c r="AF18" i="2"/>
  <c r="AG17" i="2"/>
  <c r="AF17" i="2"/>
  <c r="BN15" i="2"/>
  <c r="BM15" i="2"/>
  <c r="AF15" i="2"/>
  <c r="BN14" i="2"/>
  <c r="BM14" i="2"/>
  <c r="AG14" i="2"/>
  <c r="AF14" i="2"/>
  <c r="BN13" i="2"/>
  <c r="AG13" i="2"/>
  <c r="AF13" i="2"/>
  <c r="BN12" i="2"/>
  <c r="BM12" i="2"/>
  <c r="AG12" i="2"/>
  <c r="AF12" i="2"/>
  <c r="BN11" i="2"/>
  <c r="BM11" i="2"/>
  <c r="BM16" i="2" s="1"/>
  <c r="AG11" i="2"/>
  <c r="AF11" i="2"/>
  <c r="BN10" i="2"/>
  <c r="BN16" i="2" s="1"/>
  <c r="AG10" i="2"/>
  <c r="BN9" i="2"/>
  <c r="AG9" i="2"/>
  <c r="BN8" i="2"/>
  <c r="AG8" i="2"/>
  <c r="BN25" i="2" l="1"/>
  <c r="BN41" i="2" s="1"/>
  <c r="AF27" i="2"/>
  <c r="BM24" i="2"/>
  <c r="BM25" i="2"/>
  <c r="AG26" i="2"/>
  <c r="AF26" i="2"/>
  <c r="AG15" i="2"/>
  <c r="BM40" i="2"/>
  <c r="BM41" i="2" s="1"/>
  <c r="AG27" i="2"/>
  <c r="AI56" i="1"/>
  <c r="AI55" i="1" s="1"/>
  <c r="AH55" i="1"/>
  <c r="AI54" i="1"/>
  <c r="AH54" i="1"/>
  <c r="AI53" i="1"/>
  <c r="AH53" i="1"/>
  <c r="AI52" i="1"/>
  <c r="AH52" i="1"/>
  <c r="AI51" i="1"/>
  <c r="AH51" i="1"/>
  <c r="AI49" i="1"/>
  <c r="AH49" i="1"/>
  <c r="AI48" i="1"/>
  <c r="AH48" i="1"/>
  <c r="AI47" i="1"/>
  <c r="AH47" i="1"/>
  <c r="AI46" i="1"/>
  <c r="AH46" i="1"/>
  <c r="AI45" i="1"/>
  <c r="AI43" i="1"/>
  <c r="AH43" i="1"/>
  <c r="AI42" i="1"/>
  <c r="AH42" i="1"/>
  <c r="AI41" i="1"/>
  <c r="AH41" i="1"/>
  <c r="AI39" i="1"/>
  <c r="AH39" i="1"/>
  <c r="AI38" i="1"/>
  <c r="AH38" i="1"/>
  <c r="AI37" i="1"/>
  <c r="AH37" i="1"/>
  <c r="AI36" i="1"/>
  <c r="AH36" i="1"/>
  <c r="AI35" i="1"/>
  <c r="AH35" i="1"/>
  <c r="AI34" i="1"/>
  <c r="AI33" i="1"/>
  <c r="AI32" i="1"/>
  <c r="AI31" i="1"/>
  <c r="AH31" i="1"/>
  <c r="AI29" i="1"/>
  <c r="AI28" i="1"/>
  <c r="AI27" i="1"/>
  <c r="AH26" i="1"/>
  <c r="AI23" i="1"/>
  <c r="AH23" i="1"/>
  <c r="AI22" i="1"/>
  <c r="AH22" i="1"/>
  <c r="AI21" i="1"/>
  <c r="AH21" i="1"/>
  <c r="AI20" i="1"/>
  <c r="AH20" i="1"/>
  <c r="AI19" i="1"/>
  <c r="AH19" i="1"/>
  <c r="AI17" i="1"/>
  <c r="AI16" i="1"/>
  <c r="AH15" i="1"/>
  <c r="AI14" i="1"/>
  <c r="AH14" i="1"/>
  <c r="AI13" i="1"/>
  <c r="AI12" i="1"/>
  <c r="AI11" i="1"/>
  <c r="AI10" i="1"/>
  <c r="AH10" i="1"/>
  <c r="AI9" i="1"/>
  <c r="AH9" i="1"/>
  <c r="AI8" i="1"/>
  <c r="AI30" i="1" l="1"/>
  <c r="AI18" i="1"/>
  <c r="AI26" i="1"/>
  <c r="AI57" i="1" s="1"/>
  <c r="AH30" i="1"/>
  <c r="AH57" i="1" s="1"/>
  <c r="AH58" i="1" s="1"/>
  <c r="AI44" i="1"/>
  <c r="AI7" i="1"/>
  <c r="AH7" i="1"/>
  <c r="AH44" i="1"/>
  <c r="AI15" i="1"/>
  <c r="AH18" i="1"/>
  <c r="AH24" i="1" s="1"/>
  <c r="AI24" i="1"/>
  <c r="AI58" i="1" l="1"/>
</calcChain>
</file>

<file path=xl/sharedStrings.xml><?xml version="1.0" encoding="utf-8"?>
<sst xmlns="http://schemas.openxmlformats.org/spreadsheetml/2006/main" count="132" uniqueCount="124">
  <si>
    <t>Municipio de Tlajomulco de Zúñiga</t>
  </si>
  <si>
    <t>ESTADO DE ACTIVIDADES</t>
  </si>
  <si>
    <t>Del 1° de Enero al 30 de Noviembre de 2025</t>
  </si>
  <si>
    <t>CONCEPTO</t>
  </si>
  <si>
    <t>2025</t>
  </si>
  <si>
    <t>2024</t>
  </si>
  <si>
    <t>INGRESOS Y OTROS BENEFICIOS</t>
  </si>
  <si>
    <t xml:space="preserve">    Ingresos de Gestión</t>
  </si>
  <si>
    <t xml:space="preserve">        Impuestos</t>
  </si>
  <si>
    <t xml:space="preserve">        Cuotas y aportaciones de seguridad social</t>
  </si>
  <si>
    <t xml:space="preserve">        Contribuciones de mejoras</t>
  </si>
  <si>
    <t xml:space="preserve">        Derechos</t>
  </si>
  <si>
    <t xml:space="preserve">        Productos</t>
  </si>
  <si>
    <t xml:space="preserve">        Aprovechamiento</t>
  </si>
  <si>
    <t xml:space="preserve">        Ingresos por venta de bienes y prestación de servicios</t>
  </si>
  <si>
    <t xml:space="preserve">    Participaciones, Aportaciones, Convenios, Incentiv. derivdos de la colab. fisc, Fondos distintos de aport, Transf, Asig, Sub y Subve, y Pens. y Jub.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</si>
  <si>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</si>
  <si>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Pensiones y Jubiliaciones</t>
  </si>
  <si>
    <t xml:space="preserve">    Otros ingresos y beneficios</t>
  </si>
  <si>
    <t xml:space="preserve">    Ingresos financieros</t>
  </si>
  <si>
    <t xml:space="preserve">    Incremento por varación de inventarios</t>
  </si>
  <si>
    <t xml:space="preserve">    Disminución del exceso de estimaciones por pérdida o deterioro u obsolecencia</t>
  </si>
  <si>
    <t xml:space="preserve">    Disminución del exceso de provisiones</t>
  </si>
  <si>
    <t xml:space="preserve">    Otros ingresos y beneficios varios</t>
  </si>
  <si>
    <t>TOTAL DE INGRESOS Y OTROS BENEFICIOS</t>
  </si>
  <si>
    <t>GASTOS Y OTRAS PÉRDIDAS</t>
  </si>
  <si>
    <t xml:space="preserve">   Gastos de funcionamiento</t>
  </si>
  <si>
    <t xml:space="preserve">    Servicios personales</t>
  </si>
  <si>
    <t xml:space="preserve">    Materiales y suministros</t>
  </si>
  <si>
    <t xml:space="preserve">    Servicios geneales</t>
  </si>
  <si>
    <t xml:space="preserve">   Transferencias, Asignaciones, Subsidios y Otras ayudas</t>
  </si>
  <si>
    <t xml:space="preserve">    Transferencias internas y asignaciones al sector público</t>
  </si>
  <si>
    <t xml:space="preserve">    Transferencias al resto del sector público</t>
  </si>
  <si>
    <t xml:space="preserve">    Subsidios y subvenciones</t>
  </si>
  <si>
    <t xml:space="preserve">    Ayudas sociales</t>
  </si>
  <si>
    <t xml:space="preserve">    Pensiones y jubilaciones</t>
  </si>
  <si>
    <t xml:space="preserve">    Transferencias a fideicomisos, mandatos y contratos análogos</t>
  </si>
  <si>
    <t xml:space="preserve">    Transferencias a la seguridad social</t>
  </si>
  <si>
    <t xml:space="preserve">    Donativos</t>
  </si>
  <si>
    <t xml:space="preserve">    Transferencias al exterior</t>
  </si>
  <si>
    <t xml:space="preserve">  Participaciones y aportaciones</t>
  </si>
  <si>
    <t xml:space="preserve">    Participaciones</t>
  </si>
  <si>
    <t xml:space="preserve">    Aportaciones</t>
  </si>
  <si>
    <t xml:space="preserve">    Convenios</t>
  </si>
  <si>
    <t xml:space="preserve">  Intereses, Comisiones y Otros gastos de la deuda pública</t>
  </si>
  <si>
    <t xml:space="preserve">    Intereses de la deuda pública</t>
  </si>
  <si>
    <t xml:space="preserve">    Comisiones de la deuda pública</t>
  </si>
  <si>
    <t xml:space="preserve">    Gastos de la deuda pública</t>
  </si>
  <si>
    <t xml:space="preserve">    Costos de cobertura</t>
  </si>
  <si>
    <t xml:space="preserve">    Apoyos financieros</t>
  </si>
  <si>
    <t xml:space="preserve">  Otros gastos y pérdidas extraordinarias</t>
  </si>
  <si>
    <t xml:space="preserve">    Estimaciones, Depreciaciones, Deterioros, Obsolescencia y Amortizaciones</t>
  </si>
  <si>
    <t xml:space="preserve">    Provisiones</t>
  </si>
  <si>
    <t xml:space="preserve">    Disminución de inventarios</t>
  </si>
  <si>
    <t xml:space="preserve">    Otros gastos</t>
  </si>
  <si>
    <t xml:space="preserve">  Inversión pública</t>
  </si>
  <si>
    <t xml:space="preserve">    Inversión pública no capitalizable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</si>
  <si>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</si>
  <si>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</si>
  <si>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</si>
  <si>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>*** Informacion preliminar al cierre</t>
  </si>
  <si>
    <t>LCP Karla Elizabeth Plascencia Padilla</t>
  </si>
  <si>
    <t>Directora de Contabilidad</t>
  </si>
  <si>
    <t>Tlajomulco de Zúñiga</t>
  </si>
  <si>
    <t>ESTADO DE SITUACIÓN FINANCIERA</t>
  </si>
  <si>
    <t>Al 30 de Noviembre de 2025</t>
  </si>
  <si>
    <t>CTA.</t>
  </si>
  <si>
    <t>CTA</t>
  </si>
  <si>
    <t>ACTIVO</t>
  </si>
  <si>
    <t>PASIVO</t>
  </si>
  <si>
    <t xml:space="preserve">  ACTIVO CIRCULANTE</t>
  </si>
  <si>
    <t xml:space="preserve">  PASIVO CIRCULANTE</t>
  </si>
  <si>
    <t xml:space="preserve">    Efectivo y equivalentes</t>
  </si>
  <si>
    <t xml:space="preserve">    Cuentas por pagar a corto plazo</t>
  </si>
  <si>
    <t xml:space="preserve">    Derechos a recibir efectivo o equivalentes</t>
  </si>
  <si>
    <t xml:space="preserve">    Documentos por pagar a corto plazo</t>
  </si>
  <si>
    <t xml:space="preserve">    Derechos a recibir bienes o servicios</t>
  </si>
  <si>
    <t xml:space="preserve">    Porción a corto plazo de la deuda públicaa largo plazo</t>
  </si>
  <si>
    <t xml:space="preserve">    Inventarios</t>
  </si>
  <si>
    <t xml:space="preserve">    Títulos y valores a corto plazo</t>
  </si>
  <si>
    <t xml:space="preserve">    Almacenes</t>
  </si>
  <si>
    <t xml:space="preserve">    Pasivos diferidos a corto plazo</t>
  </si>
  <si>
    <t xml:space="preserve">    Estimación por pérdida o deterioro de activos circulantes</t>
  </si>
  <si>
    <t xml:space="preserve">    Fondos y bienes de terceros en garantía y/o administración a corto plazo</t>
  </si>
  <si>
    <t xml:space="preserve">    Otros activos circulantes</t>
  </si>
  <si>
    <t xml:space="preserve">    Provisiones a corto plazo</t>
  </si>
  <si>
    <t>TOTAL DE ACTIVOS CIRCULANTES</t>
  </si>
  <si>
    <t xml:space="preserve">    Otros pasivos a corto plazo</t>
  </si>
  <si>
    <t xml:space="preserve">  ACTIVO NO CIRCULANTE</t>
  </si>
  <si>
    <t>TOTAL DE PASIVOS CIRCULANTES</t>
  </si>
  <si>
    <t xml:space="preserve">    Inversiones financieras a largo plazo</t>
  </si>
  <si>
    <t xml:space="preserve">  PASIVO NO CIRCULANTE</t>
  </si>
  <si>
    <t xml:space="preserve">    Derechos a recibir efectivo o equivalentes a largo plazo</t>
  </si>
  <si>
    <t xml:space="preserve">    Cuentas por pagar a largo plazo</t>
  </si>
  <si>
    <t xml:space="preserve">    Bienes inmuebles, infraestructura y construcciones en proceso</t>
  </si>
  <si>
    <t xml:space="preserve">    Documentos por pagar a largo plazo</t>
  </si>
  <si>
    <t xml:space="preserve">    Bienes muebles</t>
  </si>
  <si>
    <t xml:space="preserve">    Deuda pública a largo plazo</t>
  </si>
  <si>
    <t xml:space="preserve">    Activos intengibles</t>
  </si>
  <si>
    <t xml:space="preserve">    Pasivos diferidos a largo plazo</t>
  </si>
  <si>
    <t xml:space="preserve">    Depreciación, deterioro y amortización acumulada de bienes</t>
  </si>
  <si>
    <t xml:space="preserve">    Fondos y bienes de terceros en garantía y/o administración a largo plazo</t>
  </si>
  <si>
    <t xml:space="preserve">    Activos diferidos</t>
  </si>
  <si>
    <t xml:space="preserve">    Provisiones a largo plazo</t>
  </si>
  <si>
    <t xml:space="preserve">    Estimación por pérdida o deterioro de activos no circulantes</t>
  </si>
  <si>
    <t>TOTAL DE PASIVOS NO CIRCULANTES</t>
  </si>
  <si>
    <t>TOTAL DE PASIVOS</t>
  </si>
  <si>
    <t>TOTAL DE ACTIVOS NO CIRCULANTES</t>
  </si>
  <si>
    <t>HACIENDA PÚBLICA/ PATRIMONIO</t>
  </si>
  <si>
    <t>TOTAL DEL ACTIVO</t>
  </si>
  <si>
    <t xml:space="preserve">  HACIENDA PÚBLICA/ PATRIMONIO CONTRIBUIDO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</si>
  <si>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</si>
  <si>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 xml:space="preserve">    Actualización de la hacienda pública/patrimonio</t>
  </si>
  <si>
    <t xml:space="preserve">  HACIENDA PÚBLICA/PATRIMONIO GENERADO</t>
  </si>
  <si>
    <t xml:space="preserve">    Resultado del ejercicio  (ahorro/desahorro)</t>
  </si>
  <si>
    <t xml:space="preserve">    Resultado de ejercicios anteriores</t>
  </si>
  <si>
    <t xml:space="preserve">   Revalúos</t>
  </si>
  <si>
    <t xml:space="preserve">   Reservas</t>
  </si>
  <si>
    <t xml:space="preserve">   Rectificaciones de resultados de ejercicios anteriores</t>
  </si>
  <si>
    <t xml:space="preserve">  EXCESO O INSUFICIENCIA EN LA ACTUALIZACIÓN DE LA HACIENDA PÚBLICA / PATRIMONIO</t>
  </si>
  <si>
    <t xml:space="preserve">    Resultado por posición monetaria</t>
  </si>
  <si>
    <t xml:space="preserve">    Resultado por tenencia de activos no monetarios</t>
  </si>
  <si>
    <t>TOTAL HACIENDA PUBLICA / PATRIMONIO</t>
  </si>
  <si>
    <t>SUMA DE PASIVO Y PATRIMONIO / HACIENDA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</si>
</sst>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0" tint="-0.149937437055574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43" fontId="0" fillId="0" borderId="0" xfId="1" applyFont="1"/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164" fontId="2" fillId="0" borderId="1" xfId="0" quotePrefix="1" applyNumberFormat="1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164" fontId="3" fillId="0" borderId="3" xfId="0" applyNumberFormat="1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0" fontId="3" fillId="0" borderId="4" xfId="0" applyFont="1" applyBorder="1" applyAlignment="1" applyProtection="1">
      <alignment horizontal="left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Protection="1">
      <protection hidden="1"/>
    </xf>
    <xf numFmtId="4" fontId="3" fillId="0" borderId="4" xfId="0" applyNumberFormat="1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indent="1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4" fontId="0" fillId="0" borderId="0" xfId="0" applyNumberFormat="1"/>
    <xf numFmtId="4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7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3" fillId="0" borderId="0" xfId="0" applyFont="1"/>
    <xf numFmtId="0" fontId="7" fillId="0" borderId="8" xfId="0" applyFont="1" applyBorder="1"/>
    <xf numFmtId="0" fontId="3" fillId="0" borderId="8" xfId="0" applyFont="1" applyBorder="1"/>
    <xf numFmtId="0" fontId="8" fillId="0" borderId="0" xfId="0" applyFont="1"/>
    <xf numFmtId="0" fontId="10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right" vertical="center"/>
      <protection hidden="1"/>
    </xf>
    <xf numFmtId="4" fontId="15" fillId="0" borderId="3" xfId="0" applyNumberFormat="1" applyFont="1" applyBorder="1" applyAlignment="1" applyProtection="1">
      <alignment vertical="center"/>
      <protection hidden="1"/>
    </xf>
    <xf numFmtId="4" fontId="9" fillId="0" borderId="3" xfId="0" applyNumberFormat="1" applyFont="1" applyBorder="1" applyAlignment="1" applyProtection="1">
      <alignment horizontal="right" vertic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4" fontId="15" fillId="0" borderId="4" xfId="0" applyNumberFormat="1" applyFont="1" applyBorder="1" applyAlignment="1" applyProtection="1">
      <alignment vertical="center"/>
      <protection hidden="1"/>
    </xf>
    <xf numFmtId="4" fontId="9" fillId="0" borderId="4" xfId="0" applyNumberFormat="1" applyFont="1" applyBorder="1" applyAlignment="1" applyProtection="1">
      <alignment horizontal="right" vertical="center"/>
      <protection hidden="1"/>
    </xf>
    <xf numFmtId="4" fontId="17" fillId="0" borderId="4" xfId="0" applyNumberFormat="1" applyFon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9" xfId="0" applyNumberForma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12" fillId="0" borderId="3" xfId="0" applyNumberFormat="1" applyFont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12" fillId="0" borderId="10" xfId="0" applyNumberFormat="1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4" fontId="12" fillId="0" borderId="8" xfId="0" applyNumberFormat="1" applyFont="1" applyBorder="1" applyAlignment="1" applyProtection="1">
      <alignment horizontal="right" vertical="center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horizontal="right" vertical="center"/>
      <protection hidden="1"/>
    </xf>
    <xf numFmtId="0" fontId="17" fillId="0" borderId="11" xfId="0" applyFont="1" applyBorder="1" applyAlignment="1" applyProtection="1">
      <alignment vertical="center"/>
      <protection hidden="1"/>
    </xf>
    <xf numFmtId="0" fontId="14" fillId="0" borderId="11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11" xfId="0" applyFont="1" applyBorder="1" applyAlignment="1" applyProtection="1">
      <alignment horizontal="right" vertical="center"/>
      <protection hidden="1"/>
    </xf>
    <xf numFmtId="4" fontId="12" fillId="0" borderId="8" xfId="0" applyNumberFormat="1" applyFont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2" fillId="0" borderId="10" xfId="0" applyNumberFormat="1" applyFont="1" applyBorder="1" applyAlignment="1" applyProtection="1">
      <alignment vertical="center"/>
      <protection hidden="1"/>
    </xf>
    <xf numFmtId="4" fontId="9" fillId="0" borderId="0" xfId="0" applyNumberFormat="1" applyFont="1" applyAlignment="1" applyProtection="1">
      <alignment horizontal="right" vertical="center"/>
      <protection hidden="1"/>
    </xf>
    <xf numFmtId="4" fontId="12" fillId="0" borderId="8" xfId="0" applyNumberFormat="1" applyFont="1" applyBorder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164" fontId="10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alignment horizontal="left" vertical="center" wrapText="1"/>
      <protection hidden="1"/>
    </xf>
    <xf numFmtId="0" fontId="16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right" vertical="center" wrapText="1"/>
      <protection hidden="1"/>
    </xf>
    <xf numFmtId="0" fontId="19" fillId="0" borderId="6" xfId="0" applyFont="1" applyBorder="1" applyAlignment="1" applyProtection="1">
      <alignment horizontal="right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KarlaPlascencia/8.%20Edos%20Financieros%20antes%20del%2010/2025/PRELIMINARES/11-25%20ES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KarlaPlascencia/8.%20Edos%20Financieros%20antes%20del%2010/2025/PRELIMINARES/11-25%20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23"/>
      <sheetName val="Dic23"/>
      <sheetName val="Mar24"/>
      <sheetName val="Junio24"/>
      <sheetName val="Sep24"/>
      <sheetName val="Dic24"/>
      <sheetName val="Mar25"/>
      <sheetName val="Jun25"/>
      <sheetName val="ESF"/>
      <sheetName val="Sep25"/>
      <sheetName val="Octubre25"/>
      <sheetName val="Nov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AG7">
            <v>1423169566.76</v>
          </cell>
          <cell r="BN7">
            <v>542508288.13000011</v>
          </cell>
        </row>
        <row r="15">
          <cell r="AG15">
            <v>11614427.74</v>
          </cell>
        </row>
        <row r="17">
          <cell r="BN17">
            <v>0</v>
          </cell>
        </row>
        <row r="21">
          <cell r="BN21">
            <v>0</v>
          </cell>
        </row>
        <row r="23">
          <cell r="AG23">
            <v>0</v>
          </cell>
        </row>
        <row r="25">
          <cell r="BM25">
            <v>0</v>
          </cell>
          <cell r="BN25">
            <v>0</v>
          </cell>
        </row>
        <row r="28">
          <cell r="BM28">
            <v>0</v>
          </cell>
          <cell r="BN28">
            <v>0</v>
          </cell>
        </row>
        <row r="29">
          <cell r="AF29">
            <v>0</v>
          </cell>
          <cell r="AG29">
            <v>0</v>
          </cell>
        </row>
        <row r="32">
          <cell r="BN32">
            <v>806577.87</v>
          </cell>
        </row>
        <row r="35">
          <cell r="AF35">
            <v>0</v>
          </cell>
          <cell r="AG35">
            <v>0</v>
          </cell>
        </row>
        <row r="37">
          <cell r="AF37">
            <v>0</v>
          </cell>
          <cell r="AG37">
            <v>0</v>
          </cell>
        </row>
        <row r="39">
          <cell r="BM39">
            <v>0</v>
          </cell>
          <cell r="BN39">
            <v>0</v>
          </cell>
        </row>
        <row r="40">
          <cell r="AF40">
            <v>0</v>
          </cell>
          <cell r="AG40">
            <v>0</v>
          </cell>
        </row>
        <row r="43">
          <cell r="BM43">
            <v>0</v>
          </cell>
          <cell r="BN43">
            <v>0</v>
          </cell>
        </row>
        <row r="47">
          <cell r="AF47">
            <v>0</v>
          </cell>
          <cell r="AG47">
            <v>0</v>
          </cell>
        </row>
        <row r="49">
          <cell r="BM49">
            <v>0</v>
          </cell>
          <cell r="BN49">
            <v>0</v>
          </cell>
        </row>
        <row r="52">
          <cell r="AF52">
            <v>0</v>
          </cell>
          <cell r="AG52">
            <v>0</v>
          </cell>
          <cell r="BM52">
            <v>68657087.689999998</v>
          </cell>
          <cell r="BN52">
            <v>81223896.799999997</v>
          </cell>
        </row>
        <row r="56">
          <cell r="BM56">
            <v>86698840.019999996</v>
          </cell>
          <cell r="BN56">
            <v>125063707.97</v>
          </cell>
        </row>
        <row r="58">
          <cell r="AG58">
            <v>2668604879.6399999</v>
          </cell>
        </row>
        <row r="62">
          <cell r="BM62">
            <v>0</v>
          </cell>
          <cell r="BN62">
            <v>0</v>
          </cell>
        </row>
        <row r="66">
          <cell r="AG66">
            <v>979554775.86000013</v>
          </cell>
          <cell r="BM66">
            <v>0</v>
          </cell>
          <cell r="BN66">
            <v>0</v>
          </cell>
        </row>
        <row r="73">
          <cell r="BM73">
            <v>0</v>
          </cell>
          <cell r="BN73">
            <v>0</v>
          </cell>
        </row>
        <row r="75">
          <cell r="AG75">
            <v>131317139.7</v>
          </cell>
        </row>
        <row r="81">
          <cell r="AF81">
            <v>0</v>
          </cell>
          <cell r="AG81">
            <v>0</v>
          </cell>
        </row>
        <row r="82">
          <cell r="BM82">
            <v>0</v>
          </cell>
          <cell r="BN82">
            <v>0</v>
          </cell>
        </row>
        <row r="83">
          <cell r="BN83">
            <v>114373636.38</v>
          </cell>
        </row>
        <row r="84">
          <cell r="BN84">
            <v>297662627.68000001</v>
          </cell>
        </row>
        <row r="86">
          <cell r="BN86">
            <v>1156082096.0799999</v>
          </cell>
        </row>
        <row r="87">
          <cell r="AG87">
            <v>1062000650.0799999</v>
          </cell>
          <cell r="BN87">
            <v>4206693505.5599999</v>
          </cell>
        </row>
        <row r="88">
          <cell r="BN88">
            <v>-20455922.899999999</v>
          </cell>
        </row>
        <row r="93">
          <cell r="BM93">
            <v>0</v>
          </cell>
          <cell r="BN93">
            <v>0</v>
          </cell>
        </row>
        <row r="94">
          <cell r="AF94">
            <v>0</v>
          </cell>
          <cell r="AG94">
            <v>0</v>
          </cell>
        </row>
        <row r="97">
          <cell r="BN97">
            <v>-177397993.78999999</v>
          </cell>
        </row>
        <row r="100">
          <cell r="AF100">
            <v>50298980</v>
          </cell>
          <cell r="AG100">
            <v>50298980</v>
          </cell>
        </row>
        <row r="101">
          <cell r="BM101">
            <v>0</v>
          </cell>
          <cell r="BN101">
            <v>0</v>
          </cell>
        </row>
        <row r="102">
          <cell r="BM102">
            <v>0</v>
          </cell>
          <cell r="BN102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Sep23"/>
      <sheetName val="Dic23"/>
      <sheetName val="Mar24"/>
      <sheetName val="Jun24"/>
      <sheetName val="Sep24"/>
      <sheetName val="Dic24"/>
      <sheetName val="ESTADO DE ACTIVIDADES"/>
      <sheetName val="Mzo25"/>
      <sheetName val="Jun25"/>
      <sheetName val="Sep25"/>
      <sheetName val="Oct25"/>
      <sheetName val="Nov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Y8">
            <v>1175357868.4400001</v>
          </cell>
        </row>
        <row r="29">
          <cell r="AX29">
            <v>0</v>
          </cell>
          <cell r="AY29">
            <v>0</v>
          </cell>
        </row>
        <row r="35">
          <cell r="AX35">
            <v>0</v>
          </cell>
          <cell r="AY35">
            <v>1950400</v>
          </cell>
        </row>
        <row r="40">
          <cell r="AY40">
            <v>1040754916.62</v>
          </cell>
        </row>
        <row r="72">
          <cell r="AY72">
            <v>149880844.59</v>
          </cell>
        </row>
        <row r="81">
          <cell r="AY81">
            <v>85564188.390000001</v>
          </cell>
        </row>
        <row r="102">
          <cell r="AX102">
            <v>0</v>
          </cell>
          <cell r="AY102">
            <v>0</v>
          </cell>
        </row>
        <row r="118">
          <cell r="AY118">
            <v>2247583409.5299997</v>
          </cell>
        </row>
        <row r="149">
          <cell r="AY149">
            <v>22173212.02</v>
          </cell>
        </row>
        <row r="162">
          <cell r="AX162">
            <v>0</v>
          </cell>
          <cell r="AY162">
            <v>0</v>
          </cell>
        </row>
        <row r="165">
          <cell r="AX165">
            <v>0</v>
          </cell>
          <cell r="AY165">
            <v>0</v>
          </cell>
        </row>
        <row r="171">
          <cell r="AX171">
            <v>0</v>
          </cell>
          <cell r="AY171">
            <v>0</v>
          </cell>
        </row>
        <row r="173">
          <cell r="AX173">
            <v>0</v>
          </cell>
          <cell r="AY173">
            <v>0</v>
          </cell>
        </row>
        <row r="175">
          <cell r="AX175">
            <v>0</v>
          </cell>
          <cell r="AY175">
            <v>0</v>
          </cell>
        </row>
        <row r="187">
          <cell r="AY187">
            <v>1338813597.2900002</v>
          </cell>
        </row>
        <row r="222">
          <cell r="AY222">
            <v>170144758.21999997</v>
          </cell>
        </row>
        <row r="287">
          <cell r="AY287">
            <v>1562482943.3299999</v>
          </cell>
        </row>
        <row r="373">
          <cell r="AX373">
            <v>0</v>
          </cell>
          <cell r="AY373">
            <v>0</v>
          </cell>
        </row>
        <row r="385">
          <cell r="AY385">
            <v>145443527.63</v>
          </cell>
        </row>
        <row r="391">
          <cell r="AY391">
            <v>3359400</v>
          </cell>
        </row>
        <row r="403">
          <cell r="AY403">
            <v>119952139.7</v>
          </cell>
        </row>
        <row r="416">
          <cell r="AX416">
            <v>0</v>
          </cell>
          <cell r="AY416">
            <v>0</v>
          </cell>
        </row>
        <row r="423">
          <cell r="AX423">
            <v>0</v>
          </cell>
          <cell r="AY423">
            <v>0</v>
          </cell>
        </row>
        <row r="433">
          <cell r="AX433">
            <v>0</v>
          </cell>
          <cell r="AY433">
            <v>0</v>
          </cell>
        </row>
        <row r="436">
          <cell r="AX436">
            <v>0</v>
          </cell>
          <cell r="AY436">
            <v>0</v>
          </cell>
        </row>
        <row r="447">
          <cell r="AX447">
            <v>0</v>
          </cell>
          <cell r="AY447">
            <v>0</v>
          </cell>
        </row>
        <row r="454">
          <cell r="AX454">
            <v>0</v>
          </cell>
          <cell r="AY454">
            <v>0</v>
          </cell>
        </row>
        <row r="463">
          <cell r="AX463">
            <v>0</v>
          </cell>
          <cell r="AY463">
            <v>0</v>
          </cell>
        </row>
        <row r="471">
          <cell r="AX471">
            <v>0</v>
          </cell>
          <cell r="AY471">
            <v>0</v>
          </cell>
        </row>
        <row r="478">
          <cell r="AY478">
            <v>19002110.059999999</v>
          </cell>
        </row>
        <row r="489">
          <cell r="AX489">
            <v>0</v>
          </cell>
          <cell r="AY489">
            <v>0</v>
          </cell>
        </row>
        <row r="494">
          <cell r="AX494">
            <v>0</v>
          </cell>
          <cell r="AY494">
            <v>0</v>
          </cell>
        </row>
        <row r="499">
          <cell r="AX499">
            <v>0</v>
          </cell>
          <cell r="AY499">
            <v>0</v>
          </cell>
        </row>
        <row r="502">
          <cell r="AX502">
            <v>0</v>
          </cell>
          <cell r="AY502">
            <v>0</v>
          </cell>
        </row>
        <row r="508">
          <cell r="AX508">
            <v>0</v>
          </cell>
          <cell r="AY508">
            <v>0</v>
          </cell>
        </row>
        <row r="517">
          <cell r="AX517">
            <v>0</v>
          </cell>
          <cell r="AY517">
            <v>0</v>
          </cell>
        </row>
        <row r="520">
          <cell r="AX520">
            <v>0</v>
          </cell>
          <cell r="AY520">
            <v>0</v>
          </cell>
        </row>
        <row r="526">
          <cell r="AX526">
            <v>0</v>
          </cell>
          <cell r="AY526">
            <v>0</v>
          </cell>
        </row>
        <row r="537">
          <cell r="AY537">
            <v>207984267.28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9"/>
  <sheetViews>
    <sheetView tabSelected="1" zoomScaleNormal="100" workbookViewId="0">
      <selection activeCell="AF35" sqref="AF35"/>
    </sheetView>
  </sheetViews>
  <sheetFormatPr baseColWidth="10" defaultColWidth="9.109375" defaultRowHeight="14.4" x14ac:dyDescent="0.3"/>
  <cols>
    <col min="1" max="1" width="7" bestFit="1" customWidth="1"/>
    <col min="2" max="30" width="2.88671875" customWidth="1"/>
    <col min="31" max="31" width="4.33203125" customWidth="1"/>
    <col min="32" max="33" width="22.88671875" customWidth="1"/>
    <col min="34" max="34" width="7" customWidth="1"/>
    <col min="35" max="63" width="2.88671875" customWidth="1"/>
    <col min="64" max="64" width="4.109375" customWidth="1"/>
    <col min="65" max="66" width="22.88671875" customWidth="1"/>
  </cols>
  <sheetData>
    <row r="1" spans="1:66" ht="23.4" x14ac:dyDescent="0.45">
      <c r="A1" s="31"/>
      <c r="B1" s="82" t="s">
        <v>63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</row>
    <row r="2" spans="1:66" ht="21" x14ac:dyDescent="0.4">
      <c r="A2" s="31"/>
      <c r="B2" s="83" t="s">
        <v>64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</row>
    <row r="3" spans="1:66" ht="18" x14ac:dyDescent="0.35">
      <c r="A3" s="31"/>
      <c r="B3" s="84" t="s">
        <v>65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</row>
    <row r="4" spans="1:66" x14ac:dyDescent="0.3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3"/>
      <c r="AG4" s="33"/>
      <c r="AH4" s="33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3"/>
      <c r="BN4" s="33"/>
    </row>
    <row r="5" spans="1:66" ht="21" customHeight="1" x14ac:dyDescent="0.4">
      <c r="A5" s="34" t="s">
        <v>66</v>
      </c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34">
        <v>2025</v>
      </c>
      <c r="AG5" s="34">
        <v>2024</v>
      </c>
      <c r="AH5" s="34" t="s">
        <v>67</v>
      </c>
      <c r="AI5" s="85" t="s">
        <v>3</v>
      </c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34">
        <v>2025</v>
      </c>
      <c r="BN5" s="34">
        <v>2024</v>
      </c>
    </row>
    <row r="6" spans="1:66" ht="18.75" customHeight="1" x14ac:dyDescent="0.3">
      <c r="A6" s="35"/>
      <c r="B6" s="86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36"/>
      <c r="AG6" s="36"/>
      <c r="AH6" s="37"/>
      <c r="AI6" s="86" t="s">
        <v>69</v>
      </c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36"/>
      <c r="BN6" s="36"/>
    </row>
    <row r="7" spans="1:66" ht="15.75" customHeight="1" x14ac:dyDescent="0.3">
      <c r="A7" s="38"/>
      <c r="B7" s="74" t="s">
        <v>70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39"/>
      <c r="AG7" s="39"/>
      <c r="AH7" s="40"/>
      <c r="AI7" s="74" t="s">
        <v>71</v>
      </c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41"/>
      <c r="BN7" s="41"/>
    </row>
    <row r="8" spans="1:66" ht="15" customHeight="1" x14ac:dyDescent="0.3">
      <c r="A8" s="38"/>
      <c r="B8" s="77" t="s">
        <v>72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42">
        <v>1534391103.0699999</v>
      </c>
      <c r="AG8" s="42">
        <f>+[1]ESF!AG7</f>
        <v>1423169566.76</v>
      </c>
      <c r="AH8" s="40"/>
      <c r="AI8" s="77" t="s">
        <v>73</v>
      </c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42">
        <v>319156466.25</v>
      </c>
      <c r="BN8" s="42">
        <f>+[1]ESF!BN7</f>
        <v>542508288.13000011</v>
      </c>
    </row>
    <row r="9" spans="1:66" ht="15" customHeight="1" x14ac:dyDescent="0.3">
      <c r="A9" s="38"/>
      <c r="B9" s="77" t="s">
        <v>74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42">
        <v>14442287.75</v>
      </c>
      <c r="AG9" s="42">
        <f>+[1]ESF!AG15</f>
        <v>11614427.74</v>
      </c>
      <c r="AH9" s="42"/>
      <c r="AI9" s="77" t="s">
        <v>75</v>
      </c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42">
        <v>9762818.3599999994</v>
      </c>
      <c r="BN9" s="42">
        <f>+[1]ESF!BN17</f>
        <v>0</v>
      </c>
    </row>
    <row r="10" spans="1:66" ht="15" customHeight="1" x14ac:dyDescent="0.3">
      <c r="A10" s="38"/>
      <c r="B10" s="77" t="s">
        <v>76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42">
        <v>467712</v>
      </c>
      <c r="AG10" s="42">
        <f>+[1]ESF!AG23</f>
        <v>0</v>
      </c>
      <c r="AH10" s="42"/>
      <c r="AI10" s="77" t="s">
        <v>77</v>
      </c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42">
        <v>1897983.48</v>
      </c>
      <c r="BN10" s="42">
        <f>+[1]ESF!BN21</f>
        <v>0</v>
      </c>
    </row>
    <row r="11" spans="1:66" ht="15" customHeight="1" x14ac:dyDescent="0.3">
      <c r="A11" s="38"/>
      <c r="B11" s="77" t="s">
        <v>78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42">
        <f>+[1]ESF!AF29</f>
        <v>0</v>
      </c>
      <c r="AG11" s="42">
        <f>+[1]ESF!AG29</f>
        <v>0</v>
      </c>
      <c r="AH11" s="42"/>
      <c r="AI11" s="77" t="s">
        <v>79</v>
      </c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42">
        <f>+[1]ESF!BM25</f>
        <v>0</v>
      </c>
      <c r="BN11" s="42">
        <f>+[1]ESF!BN25</f>
        <v>0</v>
      </c>
    </row>
    <row r="12" spans="1:66" ht="15" customHeight="1" x14ac:dyDescent="0.3">
      <c r="A12" s="38"/>
      <c r="B12" s="77" t="s">
        <v>80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42">
        <f>+[1]ESF!AF35</f>
        <v>0</v>
      </c>
      <c r="AG12" s="42">
        <f>+[1]ESF!AG35</f>
        <v>0</v>
      </c>
      <c r="AH12" s="42"/>
      <c r="AI12" s="77" t="s">
        <v>81</v>
      </c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42">
        <f>+[1]ESF!BM28</f>
        <v>0</v>
      </c>
      <c r="BN12" s="42">
        <f>+[1]ESF!BN28</f>
        <v>0</v>
      </c>
    </row>
    <row r="13" spans="1:66" ht="15" customHeight="1" x14ac:dyDescent="0.3">
      <c r="A13" s="38"/>
      <c r="B13" s="77" t="s">
        <v>82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42">
        <f>+[1]ESF!AF37</f>
        <v>0</v>
      </c>
      <c r="AG13" s="42">
        <f>+[1]ESF!AG37</f>
        <v>0</v>
      </c>
      <c r="AH13" s="42"/>
      <c r="AI13" s="77" t="s">
        <v>83</v>
      </c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42">
        <v>3299170.05</v>
      </c>
      <c r="BN13" s="42">
        <f>+[1]ESF!BN32</f>
        <v>806577.87</v>
      </c>
    </row>
    <row r="14" spans="1:66" ht="15" customHeight="1" x14ac:dyDescent="0.3">
      <c r="A14" s="38"/>
      <c r="B14" s="77" t="s">
        <v>84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43">
        <f>+[1]ESF!AF40</f>
        <v>0</v>
      </c>
      <c r="AG14" s="43">
        <f>+[1]ESF!AG40</f>
        <v>0</v>
      </c>
      <c r="AH14" s="42"/>
      <c r="AI14" s="77" t="s">
        <v>85</v>
      </c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42">
        <f>+[1]ESF!BM39</f>
        <v>0</v>
      </c>
      <c r="BN14" s="42">
        <f>+[1]ESF!BN39</f>
        <v>0</v>
      </c>
    </row>
    <row r="15" spans="1:66" ht="15.75" customHeight="1" x14ac:dyDescent="0.3">
      <c r="A15" s="44"/>
      <c r="B15" s="81" t="s">
        <v>86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20">
        <f>SUM(AF8:AF14)</f>
        <v>1549301102.8199999</v>
      </c>
      <c r="AG15" s="20">
        <f>SUM(AG8:AG14)</f>
        <v>1434783994.5</v>
      </c>
      <c r="AH15" s="42"/>
      <c r="AI15" s="77" t="s">
        <v>87</v>
      </c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43">
        <f>+[1]ESF!BM43</f>
        <v>0</v>
      </c>
      <c r="BN15" s="43">
        <f>+[1]ESF!BN43</f>
        <v>0</v>
      </c>
    </row>
    <row r="16" spans="1:66" ht="15.75" customHeight="1" x14ac:dyDescent="0.3">
      <c r="A16" s="38"/>
      <c r="B16" s="74" t="s">
        <v>88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20"/>
      <c r="AG16" s="20"/>
      <c r="AH16" s="42"/>
      <c r="AI16" s="81" t="s">
        <v>89</v>
      </c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20">
        <f>SUM(BM8:BM15)</f>
        <v>334116438.14000005</v>
      </c>
      <c r="BN16" s="20">
        <f>SUM(BN8:BN15)</f>
        <v>543314866.00000012</v>
      </c>
    </row>
    <row r="17" spans="1:66" ht="15.75" customHeight="1" x14ac:dyDescent="0.3">
      <c r="A17" s="38"/>
      <c r="B17" s="77" t="s">
        <v>90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42">
        <f>+[1]ESF!AF47</f>
        <v>0</v>
      </c>
      <c r="AG17" s="42">
        <f>+[1]ESF!AG47</f>
        <v>0</v>
      </c>
      <c r="AH17" s="42"/>
      <c r="AI17" s="74" t="s">
        <v>91</v>
      </c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39"/>
      <c r="BN17" s="39"/>
    </row>
    <row r="18" spans="1:66" ht="15" customHeight="1" x14ac:dyDescent="0.3">
      <c r="A18" s="38"/>
      <c r="B18" s="77" t="s">
        <v>92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42">
        <f>+[1]ESF!AF52</f>
        <v>0</v>
      </c>
      <c r="AG18" s="42">
        <f>+[1]ESF!AG52</f>
        <v>0</v>
      </c>
      <c r="AH18" s="40"/>
      <c r="AI18" s="77" t="s">
        <v>93</v>
      </c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42">
        <f>+[1]ESF!BM49</f>
        <v>0</v>
      </c>
      <c r="BN18" s="42">
        <f>+[1]ESF!BN49</f>
        <v>0</v>
      </c>
    </row>
    <row r="19" spans="1:66" ht="15" customHeight="1" x14ac:dyDescent="0.3">
      <c r="A19" s="38"/>
      <c r="B19" s="77" t="s">
        <v>94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42">
        <v>3158955067.1900001</v>
      </c>
      <c r="AG19" s="42">
        <f>+[1]ESF!AG58</f>
        <v>2668604879.6399999</v>
      </c>
      <c r="AH19" s="42"/>
      <c r="AI19" s="77" t="s">
        <v>95</v>
      </c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42">
        <f>+[1]ESF!BM52</f>
        <v>68657087.689999998</v>
      </c>
      <c r="BN19" s="42">
        <f>+[1]ESF!BN52</f>
        <v>81223896.799999997</v>
      </c>
    </row>
    <row r="20" spans="1:66" ht="15" customHeight="1" x14ac:dyDescent="0.3">
      <c r="A20" s="38"/>
      <c r="B20" s="77" t="s">
        <v>96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42">
        <v>1011971341.49</v>
      </c>
      <c r="AG20" s="42">
        <f>+[1]ESF!AG66</f>
        <v>979554775.86000013</v>
      </c>
      <c r="AH20" s="42"/>
      <c r="AI20" s="77" t="s">
        <v>97</v>
      </c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42">
        <f>+[1]ESF!BM56</f>
        <v>86698840.019999996</v>
      </c>
      <c r="BN20" s="42">
        <f>+[1]ESF!BN56</f>
        <v>125063707.97</v>
      </c>
    </row>
    <row r="21" spans="1:66" ht="15" customHeight="1" x14ac:dyDescent="0.3">
      <c r="A21" s="38"/>
      <c r="B21" s="77" t="s">
        <v>98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42">
        <v>169797108.88</v>
      </c>
      <c r="AG21" s="42">
        <f>+[1]ESF!AG75</f>
        <v>131317139.7</v>
      </c>
      <c r="AH21" s="42"/>
      <c r="AI21" s="77" t="s">
        <v>99</v>
      </c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42">
        <f>+[1]ESF!BM62</f>
        <v>0</v>
      </c>
      <c r="BN21" s="42">
        <f>+[1]ESF!BN62</f>
        <v>0</v>
      </c>
    </row>
    <row r="22" spans="1:66" ht="15" customHeight="1" x14ac:dyDescent="0.3">
      <c r="A22" s="38"/>
      <c r="B22" s="77" t="s">
        <v>100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42">
        <f>+[1]ESF!AF81</f>
        <v>0</v>
      </c>
      <c r="AG22" s="42">
        <f>+[1]ESF!AG81</f>
        <v>0</v>
      </c>
      <c r="AH22" s="40"/>
      <c r="AI22" s="77" t="s">
        <v>101</v>
      </c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42">
        <f>+[1]ESF!BM66</f>
        <v>0</v>
      </c>
      <c r="BN22" s="42">
        <f>+[1]ESF!BN66</f>
        <v>0</v>
      </c>
    </row>
    <row r="23" spans="1:66" ht="15" customHeight="1" x14ac:dyDescent="0.3">
      <c r="A23" s="38"/>
      <c r="B23" s="77" t="s">
        <v>102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42">
        <v>1168395159.8</v>
      </c>
      <c r="AG23" s="42">
        <f>+[1]ESF!AG87</f>
        <v>1062000650.0799999</v>
      </c>
      <c r="AH23" s="42"/>
      <c r="AI23" s="77" t="s">
        <v>103</v>
      </c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42">
        <f>+[1]ESF!BM73</f>
        <v>0</v>
      </c>
      <c r="BN23" s="42">
        <f>+[1]ESF!BN73</f>
        <v>0</v>
      </c>
    </row>
    <row r="24" spans="1:66" ht="15.75" customHeight="1" x14ac:dyDescent="0.3">
      <c r="A24" s="38"/>
      <c r="B24" s="77" t="s">
        <v>104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42">
        <f>+[1]ESF!AF94</f>
        <v>0</v>
      </c>
      <c r="AG24" s="42">
        <f>+[1]ESF!AG94</f>
        <v>0</v>
      </c>
      <c r="AH24" s="42"/>
      <c r="AI24" s="81" t="s">
        <v>105</v>
      </c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22">
        <f>SUM(BM18:BM23)</f>
        <v>155355927.70999998</v>
      </c>
      <c r="BN24" s="22">
        <f>SUM(BN18:BN23)</f>
        <v>206287604.76999998</v>
      </c>
    </row>
    <row r="25" spans="1:66" ht="18.75" customHeight="1" x14ac:dyDescent="0.3">
      <c r="A25" s="38"/>
      <c r="B25" s="77" t="s">
        <v>84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43">
        <f>+[1]ESF!AF100</f>
        <v>50298980</v>
      </c>
      <c r="AG25" s="43">
        <f>+[1]ESF!AG100</f>
        <v>50298980</v>
      </c>
      <c r="AH25" s="45"/>
      <c r="AI25" s="78" t="s">
        <v>106</v>
      </c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46">
        <f>+BM16+BM24</f>
        <v>489472365.85000002</v>
      </c>
      <c r="BN25" s="46">
        <f>+BN16+BN24</f>
        <v>749602470.7700001</v>
      </c>
    </row>
    <row r="26" spans="1:66" ht="18.75" customHeight="1" x14ac:dyDescent="0.3">
      <c r="A26" s="47"/>
      <c r="B26" s="79" t="s">
        <v>107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48">
        <f>SUM(AF17:AF25)</f>
        <v>5559417657.3600006</v>
      </c>
      <c r="AG26" s="48">
        <f>SUM(AG17:AG25)</f>
        <v>4891776425.2799997</v>
      </c>
      <c r="AH26" s="40"/>
      <c r="AI26" s="80" t="s">
        <v>108</v>
      </c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49"/>
      <c r="BN26" s="49"/>
    </row>
    <row r="27" spans="1:66" ht="19.5" customHeight="1" thickBot="1" x14ac:dyDescent="0.35">
      <c r="A27" s="47"/>
      <c r="B27" s="71" t="s">
        <v>109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50">
        <f>+AF15+AF26</f>
        <v>7108718760.1800003</v>
      </c>
      <c r="AG27" s="50">
        <f>+AG15+AG26</f>
        <v>6326560419.7799997</v>
      </c>
      <c r="AH27" s="42"/>
      <c r="AI27" s="74" t="s">
        <v>110</v>
      </c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51">
        <f>SUM(BM28:BM30)</f>
        <v>412036264.06</v>
      </c>
      <c r="BN27" s="51">
        <f>SUM(BN28:BN30)</f>
        <v>412036264.06</v>
      </c>
    </row>
    <row r="28" spans="1:66" ht="19.5" customHeight="1" thickTop="1" x14ac:dyDescent="0.3">
      <c r="A28" s="4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53"/>
      <c r="AH28" s="42"/>
      <c r="AI28" s="75" t="s">
        <v>42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49">
        <f>+[1]ESF!BM82</f>
        <v>0</v>
      </c>
      <c r="BN28" s="49">
        <f>+[1]ESF!BN82</f>
        <v>0</v>
      </c>
    </row>
    <row r="29" spans="1:66" ht="18.75" customHeight="1" x14ac:dyDescent="0.3">
      <c r="A29" s="47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/>
      <c r="AG29" s="54"/>
      <c r="AH29" s="42"/>
      <c r="AI29" s="75" t="s">
        <v>111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49">
        <v>114373636.38</v>
      </c>
      <c r="BN29" s="49">
        <f>+[1]ESF!BN83</f>
        <v>114373636.38</v>
      </c>
    </row>
    <row r="30" spans="1:66" ht="18.75" customHeight="1" x14ac:dyDescent="0.3">
      <c r="A30" s="47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/>
      <c r="AG30" s="54"/>
      <c r="AH30" s="42"/>
      <c r="AI30" s="75" t="s">
        <v>112</v>
      </c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49">
        <v>297662627.68000001</v>
      </c>
      <c r="BN30" s="49">
        <f>+[1]ESF!BN84</f>
        <v>297662627.68000001</v>
      </c>
    </row>
    <row r="31" spans="1:66" ht="18.75" customHeight="1" x14ac:dyDescent="0.3">
      <c r="A31" s="47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/>
      <c r="AG31" s="54"/>
      <c r="AH31" s="40"/>
      <c r="AI31" s="74" t="s">
        <v>113</v>
      </c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51">
        <f>+BM32+BM33+BM34+BM35+BM36</f>
        <v>6207210130.2699995</v>
      </c>
      <c r="BN31" s="51">
        <f>+BN32+BN33+BN34+BN35+BN36</f>
        <v>5164921684.9499998</v>
      </c>
    </row>
    <row r="32" spans="1:66" ht="18.75" customHeight="1" x14ac:dyDescent="0.3">
      <c r="A32" s="47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4"/>
      <c r="AG32" s="54"/>
      <c r="AH32" s="42"/>
      <c r="AI32" s="75" t="s">
        <v>114</v>
      </c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49">
        <v>1420986716.73</v>
      </c>
      <c r="BN32" s="49">
        <f>+[1]ESF!BN86</f>
        <v>1156082096.0799999</v>
      </c>
    </row>
    <row r="33" spans="1:66" ht="18.75" customHeight="1" x14ac:dyDescent="0.3">
      <c r="A33" s="47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/>
      <c r="AG33" s="54"/>
      <c r="AH33" s="42"/>
      <c r="AI33" s="75" t="s">
        <v>115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49">
        <v>4983820281.7399998</v>
      </c>
      <c r="BN33" s="49">
        <f>+[1]ESF!BN87</f>
        <v>4206693505.5599999</v>
      </c>
    </row>
    <row r="34" spans="1:66" ht="18.75" customHeight="1" x14ac:dyDescent="0.3">
      <c r="A34" s="47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/>
      <c r="AG34" s="54"/>
      <c r="AH34" s="42"/>
      <c r="AI34" s="73" t="s">
        <v>116</v>
      </c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42">
        <v>-20455922.899999999</v>
      </c>
      <c r="BN34" s="42">
        <f>+[1]ESF!BN88</f>
        <v>-20455922.899999999</v>
      </c>
    </row>
    <row r="35" spans="1:66" ht="18.75" customHeight="1" x14ac:dyDescent="0.3">
      <c r="A35" s="47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4"/>
      <c r="AG35" s="54"/>
      <c r="AH35" s="40"/>
      <c r="AI35" s="73" t="s">
        <v>117</v>
      </c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42">
        <f>+[1]ESF!BM93</f>
        <v>0</v>
      </c>
      <c r="BN35" s="42">
        <f>+[1]ESF!BN93</f>
        <v>0</v>
      </c>
    </row>
    <row r="36" spans="1:66" ht="18.75" customHeight="1" x14ac:dyDescent="0.3">
      <c r="A36" s="4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/>
      <c r="AG36" s="54"/>
      <c r="AH36" s="42"/>
      <c r="AI36" s="73" t="s">
        <v>118</v>
      </c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42">
        <v>-177140945.30000001</v>
      </c>
      <c r="BN36" s="42">
        <f>+[1]ESF!BN97</f>
        <v>-177397993.78999999</v>
      </c>
    </row>
    <row r="37" spans="1:66" ht="33.75" customHeight="1" x14ac:dyDescent="0.3">
      <c r="A37" s="47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/>
      <c r="AG37" s="54"/>
      <c r="AH37" s="42"/>
      <c r="AI37" s="74" t="s">
        <v>119</v>
      </c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51">
        <f>+BM38+BM39</f>
        <v>0</v>
      </c>
      <c r="BN37" s="51">
        <v>0</v>
      </c>
    </row>
    <row r="38" spans="1:66" ht="18.75" customHeight="1" x14ac:dyDescent="0.3">
      <c r="A38" s="47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/>
      <c r="AG38" s="54"/>
      <c r="AH38" s="42"/>
      <c r="AI38" s="75" t="s">
        <v>120</v>
      </c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49">
        <f>+[1]ESF!BM101</f>
        <v>0</v>
      </c>
      <c r="BN38" s="49">
        <f>+[1]ESF!BN101</f>
        <v>0</v>
      </c>
    </row>
    <row r="39" spans="1:66" ht="18.75" customHeight="1" x14ac:dyDescent="0.3">
      <c r="A39" s="47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4"/>
      <c r="AG39" s="54"/>
      <c r="AH39" s="42"/>
      <c r="AI39" s="76" t="s">
        <v>121</v>
      </c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49">
        <f>+[1]ESF!BM102</f>
        <v>0</v>
      </c>
      <c r="BN39" s="49">
        <f>+[1]ESF!BN102</f>
        <v>0</v>
      </c>
    </row>
    <row r="40" spans="1:66" ht="18" x14ac:dyDescent="0.3">
      <c r="A40" s="47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4"/>
      <c r="AG40" s="54"/>
      <c r="AH40" s="55"/>
      <c r="AI40" s="56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8"/>
      <c r="AW40" s="58"/>
      <c r="AX40" s="58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9" t="s">
        <v>122</v>
      </c>
      <c r="BM40" s="60">
        <f>+BM27+BM31+BM37</f>
        <v>6619246394.3299999</v>
      </c>
      <c r="BN40" s="60">
        <f>+BN27+BN31+BN37</f>
        <v>5576957949.0100002</v>
      </c>
    </row>
    <row r="41" spans="1:66" ht="18.600000000000001" thickBot="1" x14ac:dyDescent="0.35">
      <c r="A41" s="4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/>
      <c r="AG41" s="54"/>
      <c r="AH41" s="61"/>
      <c r="AI41" s="71" t="s">
        <v>123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62">
        <f>+BM25+BM40</f>
        <v>7108718760.1800003</v>
      </c>
      <c r="BN41" s="62">
        <f>+BN25+BN40</f>
        <v>6326560419.7800007</v>
      </c>
    </row>
    <row r="42" spans="1:66" ht="18.600000000000001" thickTop="1" x14ac:dyDescent="0.3">
      <c r="A42" s="47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54"/>
      <c r="AG42" s="54"/>
      <c r="AH42" s="63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64"/>
      <c r="BN42" s="64"/>
    </row>
    <row r="43" spans="1:66" x14ac:dyDescent="0.3">
      <c r="A43" s="47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6"/>
      <c r="AG43" s="66"/>
      <c r="AH43" s="6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67"/>
      <c r="BN43" s="66"/>
    </row>
    <row r="44" spans="1:66" x14ac:dyDescent="0.3">
      <c r="A44" s="47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G44" s="66"/>
      <c r="AH44" s="6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67"/>
      <c r="BN44" s="66"/>
    </row>
    <row r="45" spans="1:66" x14ac:dyDescent="0.3">
      <c r="A45" s="47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  <c r="AG45" s="66"/>
      <c r="AH45" s="6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67"/>
      <c r="BN45" s="66"/>
    </row>
    <row r="46" spans="1:66" x14ac:dyDescent="0.3">
      <c r="A46" s="47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6"/>
      <c r="AG46" s="66"/>
      <c r="AH46" s="6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67"/>
      <c r="BN46" s="66"/>
    </row>
    <row r="47" spans="1:66" x14ac:dyDescent="0.3">
      <c r="A47" s="47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6"/>
      <c r="AG47" s="66"/>
      <c r="AH47" s="6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67"/>
      <c r="BN47" s="66"/>
    </row>
    <row r="48" spans="1:66" x14ac:dyDescent="0.3">
      <c r="A48" s="47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6"/>
      <c r="AG48" s="66"/>
      <c r="AH48" s="6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67"/>
      <c r="BN48" s="66"/>
    </row>
    <row r="49" spans="1:66" x14ac:dyDescent="0.3">
      <c r="A49" s="47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6"/>
      <c r="AG49" s="66"/>
      <c r="AH49" s="6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67"/>
      <c r="BN49" s="66"/>
    </row>
    <row r="50" spans="1:66" x14ac:dyDescent="0.3">
      <c r="A50" s="4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6"/>
      <c r="AG50" s="66"/>
      <c r="AH50" s="6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67"/>
      <c r="BN50" s="66"/>
    </row>
    <row r="51" spans="1:66" ht="21" x14ac:dyDescent="0.4">
      <c r="A51" s="31"/>
      <c r="B51" s="68" t="s">
        <v>59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66"/>
      <c r="AG51" s="66"/>
      <c r="AH51" s="61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6"/>
      <c r="BN51" s="66"/>
    </row>
    <row r="52" spans="1:66" ht="21" x14ac:dyDescent="0.4">
      <c r="A52" s="47"/>
      <c r="B52" s="68"/>
      <c r="C52" s="26" t="s">
        <v>60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6"/>
      <c r="AG52" s="66"/>
      <c r="AH52" s="6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67"/>
      <c r="BN52" s="66"/>
    </row>
    <row r="53" spans="1:66" x14ac:dyDescent="0.3">
      <c r="A53" s="47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6"/>
      <c r="AG53" s="66"/>
      <c r="AH53" s="63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6"/>
      <c r="BN53" s="66"/>
    </row>
    <row r="54" spans="1:66" x14ac:dyDescent="0.3">
      <c r="A54" s="47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6"/>
      <c r="AG54" s="66"/>
      <c r="AH54" s="63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6"/>
      <c r="BN54" s="66"/>
    </row>
    <row r="55" spans="1:66" x14ac:dyDescent="0.3">
      <c r="A55" s="47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6"/>
      <c r="AG55" s="66"/>
      <c r="AH55" s="63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6"/>
      <c r="BN55" s="66"/>
    </row>
    <row r="56" spans="1:66" x14ac:dyDescent="0.3">
      <c r="A56" s="47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6"/>
      <c r="AG56" s="66"/>
      <c r="AH56" s="63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6"/>
      <c r="BN56" s="66"/>
    </row>
    <row r="57" spans="1:66" ht="18" x14ac:dyDescent="0.35">
      <c r="A57" s="47"/>
      <c r="B57" s="69"/>
      <c r="C57" s="69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0"/>
      <c r="AG57" s="66"/>
      <c r="AH57" s="63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BN57" s="66"/>
    </row>
    <row r="58" spans="1:66" ht="21" x14ac:dyDescent="0.4">
      <c r="B58" s="28" t="s">
        <v>61</v>
      </c>
      <c r="C58" s="29"/>
    </row>
    <row r="59" spans="1:66" ht="21" x14ac:dyDescent="0.4">
      <c r="B59" s="30" t="s">
        <v>62</v>
      </c>
      <c r="C59" s="27"/>
    </row>
  </sheetData>
  <mergeCells count="65">
    <mergeCell ref="B6:AE6"/>
    <mergeCell ref="AI6:BL6"/>
    <mergeCell ref="B1:BN1"/>
    <mergeCell ref="B2:BN2"/>
    <mergeCell ref="B3:BN3"/>
    <mergeCell ref="B5:AE5"/>
    <mergeCell ref="AI5:BL5"/>
    <mergeCell ref="B7:AE7"/>
    <mergeCell ref="AI7:BL7"/>
    <mergeCell ref="B8:AE8"/>
    <mergeCell ref="AI8:BL8"/>
    <mergeCell ref="B9:AE9"/>
    <mergeCell ref="AI9:BL9"/>
    <mergeCell ref="B10:AE10"/>
    <mergeCell ref="AI10:BL10"/>
    <mergeCell ref="B11:AE11"/>
    <mergeCell ref="AI11:BL11"/>
    <mergeCell ref="B12:AE12"/>
    <mergeCell ref="AI12:BL12"/>
    <mergeCell ref="B13:AE13"/>
    <mergeCell ref="AI13:BL13"/>
    <mergeCell ref="B14:AE14"/>
    <mergeCell ref="AI14:BL14"/>
    <mergeCell ref="B15:AE15"/>
    <mergeCell ref="AI15:BL15"/>
    <mergeCell ref="B16:AE16"/>
    <mergeCell ref="AI16:BL16"/>
    <mergeCell ref="B17:AE17"/>
    <mergeCell ref="AI17:BL17"/>
    <mergeCell ref="B18:AE18"/>
    <mergeCell ref="AI18:BL18"/>
    <mergeCell ref="B19:AE19"/>
    <mergeCell ref="AI19:BL19"/>
    <mergeCell ref="B20:AE20"/>
    <mergeCell ref="AI20:BL20"/>
    <mergeCell ref="B21:AE21"/>
    <mergeCell ref="AI21:BL21"/>
    <mergeCell ref="B22:AE22"/>
    <mergeCell ref="AI22:BL22"/>
    <mergeCell ref="B23:AE23"/>
    <mergeCell ref="AI23:BL23"/>
    <mergeCell ref="B24:AE24"/>
    <mergeCell ref="AI24:BL24"/>
    <mergeCell ref="AI33:BL33"/>
    <mergeCell ref="B25:AE25"/>
    <mergeCell ref="AI25:BL25"/>
    <mergeCell ref="B26:AE26"/>
    <mergeCell ref="AI26:BL26"/>
    <mergeCell ref="B27:AE27"/>
    <mergeCell ref="AI27:BL27"/>
    <mergeCell ref="AI28:BL28"/>
    <mergeCell ref="AI29:BL29"/>
    <mergeCell ref="AI30:BL30"/>
    <mergeCell ref="AI31:BL31"/>
    <mergeCell ref="AI32:BL32"/>
    <mergeCell ref="AI41:BL41"/>
    <mergeCell ref="B42:AE42"/>
    <mergeCell ref="AI42:BL42"/>
    <mergeCell ref="D57:P57"/>
    <mergeCell ref="AI34:BL34"/>
    <mergeCell ref="AI35:BL35"/>
    <mergeCell ref="AI36:BL36"/>
    <mergeCell ref="AI37:BL37"/>
    <mergeCell ref="AI38:BL38"/>
    <mergeCell ref="AI39:BL39"/>
  </mergeCells>
  <pageMargins left="0.70866141732283472" right="0.70866141732283472" top="0.74803149606299213" bottom="0.74803149606299213" header="0.31496062992125984" footer="0.31496062992125984"/>
  <pageSetup scale="4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6"/>
  <sheetViews>
    <sheetView zoomScaleNormal="100" workbookViewId="0">
      <selection activeCell="AB27" sqref="AB27"/>
    </sheetView>
  </sheetViews>
  <sheetFormatPr baseColWidth="10" defaultColWidth="9.109375" defaultRowHeight="14.4" x14ac:dyDescent="0.3"/>
  <cols>
    <col min="1" max="1" width="2" customWidth="1"/>
    <col min="2" max="33" width="3.6640625" customWidth="1"/>
    <col min="34" max="35" width="22.88671875" customWidth="1"/>
    <col min="36" max="36" width="19.88671875" style="1" customWidth="1"/>
    <col min="37" max="37" width="16.109375" bestFit="1" customWidth="1"/>
  </cols>
  <sheetData>
    <row r="1" spans="1:35" ht="15.6" x14ac:dyDescent="0.3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15.6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15.6" x14ac:dyDescent="0.3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6" x14ac:dyDescent="0.3">
      <c r="A5" s="4"/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5" t="s">
        <v>4</v>
      </c>
      <c r="AI5" s="5" t="s">
        <v>5</v>
      </c>
    </row>
    <row r="6" spans="1:35" ht="15.6" x14ac:dyDescent="0.3">
      <c r="A6" s="6"/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/>
    </row>
    <row r="7" spans="1:35" ht="15.6" x14ac:dyDescent="0.3">
      <c r="A7" s="10"/>
      <c r="B7" s="11" t="s">
        <v>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>
        <f>SUM(AH8:AH14)</f>
        <v>2428473982.0400004</v>
      </c>
      <c r="AI7" s="13">
        <f>SUM(AI8:AI14)</f>
        <v>2453508218.04</v>
      </c>
    </row>
    <row r="8" spans="1:35" ht="15.6" x14ac:dyDescent="0.3">
      <c r="A8" s="10"/>
      <c r="B8" s="14" t="s">
        <v>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5">
        <v>1246304229.9300001</v>
      </c>
      <c r="AI8" s="15">
        <f>+'[2]ESTADO DE ACTIVIDADES'!AY8</f>
        <v>1175357868.4400001</v>
      </c>
    </row>
    <row r="9" spans="1:35" ht="15.6" x14ac:dyDescent="0.3">
      <c r="A9" s="10"/>
      <c r="B9" s="14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5">
        <f>+'[2]ESTADO DE ACTIVIDADES'!AX29</f>
        <v>0</v>
      </c>
      <c r="AI9" s="15">
        <f>+'[2]ESTADO DE ACTIVIDADES'!AY29</f>
        <v>0</v>
      </c>
    </row>
    <row r="10" spans="1:35" ht="15.6" x14ac:dyDescent="0.3">
      <c r="A10" s="10"/>
      <c r="B10" s="14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5">
        <f>+'[2]ESTADO DE ACTIVIDADES'!AX35</f>
        <v>0</v>
      </c>
      <c r="AI10" s="15">
        <f>+'[2]ESTADO DE ACTIVIDADES'!AY35</f>
        <v>1950400</v>
      </c>
    </row>
    <row r="11" spans="1:35" ht="15.6" x14ac:dyDescent="0.3">
      <c r="A11" s="10"/>
      <c r="B11" s="14" t="s">
        <v>11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5">
        <v>963543039.62</v>
      </c>
      <c r="AI11" s="15">
        <f>+'[2]ESTADO DE ACTIVIDADES'!AY40</f>
        <v>1040754916.62</v>
      </c>
    </row>
    <row r="12" spans="1:35" ht="15.6" x14ac:dyDescent="0.3">
      <c r="A12" s="10"/>
      <c r="B12" s="14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5">
        <v>130633850.31999999</v>
      </c>
      <c r="AI12" s="15">
        <f>+'[2]ESTADO DE ACTIVIDADES'!AY72</f>
        <v>149880844.59</v>
      </c>
    </row>
    <row r="13" spans="1:35" ht="15.6" x14ac:dyDescent="0.3">
      <c r="A13" s="10"/>
      <c r="B13" s="14" t="s">
        <v>13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5">
        <v>87992862.170000002</v>
      </c>
      <c r="AI13" s="15">
        <f>+'[2]ESTADO DE ACTIVIDADES'!AY81</f>
        <v>85564188.390000001</v>
      </c>
    </row>
    <row r="14" spans="1:35" ht="15.6" x14ac:dyDescent="0.3">
      <c r="A14" s="10"/>
      <c r="B14" s="14" t="s">
        <v>14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5">
        <f>+'[2]ESTADO DE ACTIVIDADES'!AX102</f>
        <v>0</v>
      </c>
      <c r="AI14" s="15">
        <f>+'[2]ESTADO DE ACTIVIDADES'!AY102</f>
        <v>0</v>
      </c>
    </row>
    <row r="15" spans="1:35" ht="15.6" x14ac:dyDescent="0.3">
      <c r="A15" s="10"/>
      <c r="B15" s="16" t="s">
        <v>15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>
        <f>+AH16+AH17</f>
        <v>2337360419.9900002</v>
      </c>
      <c r="AI15" s="13">
        <f>+AI16+AI17</f>
        <v>2269756621.5499997</v>
      </c>
    </row>
    <row r="16" spans="1:35" ht="15.6" x14ac:dyDescent="0.3">
      <c r="A16" s="10"/>
      <c r="B16" s="17" t="s">
        <v>16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5">
        <v>2316767409.8400002</v>
      </c>
      <c r="AI16" s="15">
        <f>+'[2]ESTADO DE ACTIVIDADES'!AY118</f>
        <v>2247583409.5299997</v>
      </c>
    </row>
    <row r="17" spans="1:37" ht="15.6" x14ac:dyDescent="0.3">
      <c r="A17" s="10"/>
      <c r="B17" s="17" t="s">
        <v>17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5">
        <v>20593010.149999999</v>
      </c>
      <c r="AI17" s="15">
        <f>+'[2]ESTADO DE ACTIVIDADES'!AY149</f>
        <v>22173212.02</v>
      </c>
    </row>
    <row r="18" spans="1:37" ht="15.6" x14ac:dyDescent="0.3">
      <c r="A18" s="10"/>
      <c r="B18" s="18" t="s">
        <v>18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>
        <f>+AH19+AH20+AH21+AH22+AH23</f>
        <v>0</v>
      </c>
      <c r="AI18" s="13">
        <f>+AI19+AI20+AI21+AI22+AI23</f>
        <v>0</v>
      </c>
    </row>
    <row r="19" spans="1:37" ht="15.6" x14ac:dyDescent="0.3">
      <c r="A19" s="10"/>
      <c r="B19" s="17" t="s">
        <v>19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5">
        <f>+'[2]ESTADO DE ACTIVIDADES'!AX162</f>
        <v>0</v>
      </c>
      <c r="AI19" s="15">
        <f>+'[2]ESTADO DE ACTIVIDADES'!AY162</f>
        <v>0</v>
      </c>
    </row>
    <row r="20" spans="1:37" ht="15.6" x14ac:dyDescent="0.3">
      <c r="A20" s="10"/>
      <c r="B20" s="17" t="s">
        <v>20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5">
        <f>+'[2]ESTADO DE ACTIVIDADES'!AX165</f>
        <v>0</v>
      </c>
      <c r="AI20" s="15">
        <f>+'[2]ESTADO DE ACTIVIDADES'!AY165</f>
        <v>0</v>
      </c>
    </row>
    <row r="21" spans="1:37" ht="15.6" x14ac:dyDescent="0.3">
      <c r="A21" s="10"/>
      <c r="B21" s="17" t="s">
        <v>21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5">
        <f>+'[2]ESTADO DE ACTIVIDADES'!AX171</f>
        <v>0</v>
      </c>
      <c r="AI21" s="15">
        <f>+'[2]ESTADO DE ACTIVIDADES'!AY171</f>
        <v>0</v>
      </c>
    </row>
    <row r="22" spans="1:37" ht="15.6" x14ac:dyDescent="0.3">
      <c r="A22" s="10"/>
      <c r="B22" s="17" t="s">
        <v>22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5">
        <f>+'[2]ESTADO DE ACTIVIDADES'!AX173</f>
        <v>0</v>
      </c>
      <c r="AI22" s="15">
        <f>+'[2]ESTADO DE ACTIVIDADES'!AY173</f>
        <v>0</v>
      </c>
    </row>
    <row r="23" spans="1:37" ht="15.6" x14ac:dyDescent="0.3">
      <c r="A23" s="10"/>
      <c r="B23" s="17" t="s">
        <v>23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5">
        <f>+'[2]ESTADO DE ACTIVIDADES'!AX175</f>
        <v>0</v>
      </c>
      <c r="AI23" s="15">
        <f>+'[2]ESTADO DE ACTIVIDADES'!AY175</f>
        <v>0</v>
      </c>
    </row>
    <row r="24" spans="1:37" ht="15.6" x14ac:dyDescent="0.3">
      <c r="A24" s="19"/>
      <c r="B24" s="90" t="s">
        <v>24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20">
        <f>+AH18+AH15+AH7</f>
        <v>4765834402.0300007</v>
      </c>
      <c r="AI24" s="20">
        <f>+AI18+AI15+AI7</f>
        <v>4723264839.5900002</v>
      </c>
      <c r="AK24" s="21"/>
    </row>
    <row r="25" spans="1:37" ht="15.6" x14ac:dyDescent="0.3">
      <c r="A25" s="10"/>
      <c r="B25" s="18" t="s">
        <v>25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7" ht="15.6" x14ac:dyDescent="0.3">
      <c r="A26" s="10"/>
      <c r="B26" s="18" t="s">
        <v>26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>
        <f>SUM(AH27:AH29)</f>
        <v>3003571368.9699998</v>
      </c>
      <c r="AI26" s="13">
        <f>SUM(AI27:AI29)</f>
        <v>3071441298.8400002</v>
      </c>
    </row>
    <row r="27" spans="1:37" ht="15.6" x14ac:dyDescent="0.3">
      <c r="A27" s="10"/>
      <c r="B27" s="17" t="s">
        <v>27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5">
        <v>1253108894.8699999</v>
      </c>
      <c r="AI27" s="15">
        <f>+'[2]ESTADO DE ACTIVIDADES'!AY187</f>
        <v>1338813597.2900002</v>
      </c>
    </row>
    <row r="28" spans="1:37" ht="15.6" x14ac:dyDescent="0.3">
      <c r="A28" s="10"/>
      <c r="B28" s="17" t="s">
        <v>28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5">
        <v>389396425.07999998</v>
      </c>
      <c r="AI28" s="15">
        <f>+'[2]ESTADO DE ACTIVIDADES'!AY222</f>
        <v>170144758.21999997</v>
      </c>
    </row>
    <row r="29" spans="1:37" ht="15.6" x14ac:dyDescent="0.3">
      <c r="A29" s="10"/>
      <c r="B29" s="17" t="s">
        <v>29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5">
        <v>1361066049.02</v>
      </c>
      <c r="AI29" s="15">
        <f>+'[2]ESTADO DE ACTIVIDADES'!AY287</f>
        <v>1562482943.3299999</v>
      </c>
    </row>
    <row r="30" spans="1:37" ht="15.6" x14ac:dyDescent="0.3">
      <c r="A30" s="10"/>
      <c r="B30" s="18" t="s">
        <v>30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>
        <f>SUM(AH31:AH39)</f>
        <v>299712610.62</v>
      </c>
      <c r="AI30" s="13">
        <f>SUM(AI31:AI39)</f>
        <v>268755067.32999998</v>
      </c>
    </row>
    <row r="31" spans="1:37" ht="15.6" x14ac:dyDescent="0.3">
      <c r="A31" s="10"/>
      <c r="B31" s="17" t="s">
        <v>31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5">
        <f>+'[2]ESTADO DE ACTIVIDADES'!AX373</f>
        <v>0</v>
      </c>
      <c r="AI31" s="15">
        <f>+'[2]ESTADO DE ACTIVIDADES'!AY373</f>
        <v>0</v>
      </c>
    </row>
    <row r="32" spans="1:37" ht="15.6" x14ac:dyDescent="0.3">
      <c r="A32" s="10"/>
      <c r="B32" s="17" t="s">
        <v>32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5">
        <v>170105356.77000001</v>
      </c>
      <c r="AI32" s="15">
        <f>+'[2]ESTADO DE ACTIVIDADES'!AY385</f>
        <v>145443527.63</v>
      </c>
    </row>
    <row r="33" spans="1:35" ht="15.6" x14ac:dyDescent="0.3">
      <c r="A33" s="10"/>
      <c r="B33" s="17" t="s">
        <v>33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5">
        <v>3651292.5</v>
      </c>
      <c r="AI33" s="15">
        <f>+'[2]ESTADO DE ACTIVIDADES'!AY391</f>
        <v>3359400</v>
      </c>
    </row>
    <row r="34" spans="1:35" ht="15.6" x14ac:dyDescent="0.3">
      <c r="A34" s="10"/>
      <c r="B34" s="17" t="s">
        <v>34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5">
        <v>125955961.34999999</v>
      </c>
      <c r="AI34" s="15">
        <f>+'[2]ESTADO DE ACTIVIDADES'!AY403</f>
        <v>119952139.7</v>
      </c>
    </row>
    <row r="35" spans="1:35" ht="15.6" x14ac:dyDescent="0.3">
      <c r="A35" s="10"/>
      <c r="B35" s="17" t="s">
        <v>35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5">
        <f>+'[2]ESTADO DE ACTIVIDADES'!AX416</f>
        <v>0</v>
      </c>
      <c r="AI35" s="15">
        <f>+'[2]ESTADO DE ACTIVIDADES'!AY416</f>
        <v>0</v>
      </c>
    </row>
    <row r="36" spans="1:35" ht="15.6" x14ac:dyDescent="0.3">
      <c r="A36" s="10"/>
      <c r="B36" s="17" t="s">
        <v>36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5">
        <f>+'[2]ESTADO DE ACTIVIDADES'!AX423</f>
        <v>0</v>
      </c>
      <c r="AI36" s="15">
        <f>+'[2]ESTADO DE ACTIVIDADES'!AY423</f>
        <v>0</v>
      </c>
    </row>
    <row r="37" spans="1:35" ht="15.6" x14ac:dyDescent="0.3">
      <c r="A37" s="10"/>
      <c r="B37" s="17" t="s">
        <v>37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5">
        <f>+'[2]ESTADO DE ACTIVIDADES'!AX433</f>
        <v>0</v>
      </c>
      <c r="AI37" s="15">
        <f>+'[2]ESTADO DE ACTIVIDADES'!AY433</f>
        <v>0</v>
      </c>
    </row>
    <row r="38" spans="1:35" ht="15.6" x14ac:dyDescent="0.3">
      <c r="A38" s="10"/>
      <c r="B38" s="17" t="s">
        <v>38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5">
        <f>+'[2]ESTADO DE ACTIVIDADES'!AX436</f>
        <v>0</v>
      </c>
      <c r="AI38" s="15">
        <f>+'[2]ESTADO DE ACTIVIDADES'!AY436</f>
        <v>0</v>
      </c>
    </row>
    <row r="39" spans="1:35" ht="15.6" x14ac:dyDescent="0.3">
      <c r="A39" s="10"/>
      <c r="B39" s="17" t="s">
        <v>39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5">
        <f>+'[2]ESTADO DE ACTIVIDADES'!AX447</f>
        <v>0</v>
      </c>
      <c r="AI39" s="15">
        <f>+'[2]ESTADO DE ACTIVIDADES'!AY447</f>
        <v>0</v>
      </c>
    </row>
    <row r="40" spans="1:35" ht="15.6" x14ac:dyDescent="0.3">
      <c r="A40" s="10"/>
      <c r="B40" s="18" t="s">
        <v>40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3">
        <v>0</v>
      </c>
      <c r="AI40" s="13">
        <v>0</v>
      </c>
    </row>
    <row r="41" spans="1:35" ht="15.6" x14ac:dyDescent="0.3">
      <c r="A41" s="10"/>
      <c r="B41" s="17" t="s">
        <v>41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5">
        <f>+'[2]ESTADO DE ACTIVIDADES'!AX454</f>
        <v>0</v>
      </c>
      <c r="AI41" s="15">
        <f>+'[2]ESTADO DE ACTIVIDADES'!AY454</f>
        <v>0</v>
      </c>
    </row>
    <row r="42" spans="1:35" ht="15.6" x14ac:dyDescent="0.3">
      <c r="A42" s="10"/>
      <c r="B42" s="17" t="s">
        <v>42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5">
        <f>+'[2]ESTADO DE ACTIVIDADES'!AX463</f>
        <v>0</v>
      </c>
      <c r="AI42" s="15">
        <f>+'[2]ESTADO DE ACTIVIDADES'!AY463</f>
        <v>0</v>
      </c>
    </row>
    <row r="43" spans="1:35" ht="15.6" x14ac:dyDescent="0.3">
      <c r="A43" s="10"/>
      <c r="B43" s="17" t="s">
        <v>43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5">
        <f>+'[2]ESTADO DE ACTIVIDADES'!AX471</f>
        <v>0</v>
      </c>
      <c r="AI43" s="15">
        <f>+'[2]ESTADO DE ACTIVIDADES'!AY471</f>
        <v>0</v>
      </c>
    </row>
    <row r="44" spans="1:35" ht="15.6" x14ac:dyDescent="0.3">
      <c r="A44" s="10"/>
      <c r="B44" s="18" t="s">
        <v>44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>
        <f>SUM(AH45:AH49)</f>
        <v>9992595.0299999993</v>
      </c>
      <c r="AI44" s="13">
        <f>SUM(AI45:AI49)</f>
        <v>19002110.059999999</v>
      </c>
    </row>
    <row r="45" spans="1:35" ht="15.6" x14ac:dyDescent="0.3">
      <c r="A45" s="10"/>
      <c r="B45" s="17" t="s">
        <v>45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5">
        <v>9992595.0299999993</v>
      </c>
      <c r="AI45" s="15">
        <f>+'[2]ESTADO DE ACTIVIDADES'!AY478</f>
        <v>19002110.059999999</v>
      </c>
    </row>
    <row r="46" spans="1:35" ht="15.6" x14ac:dyDescent="0.3">
      <c r="A46" s="10"/>
      <c r="B46" s="17" t="s">
        <v>46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5">
        <f>+'[2]ESTADO DE ACTIVIDADES'!AX489</f>
        <v>0</v>
      </c>
      <c r="AI46" s="15">
        <f>+'[2]ESTADO DE ACTIVIDADES'!AY489</f>
        <v>0</v>
      </c>
    </row>
    <row r="47" spans="1:35" ht="15.6" x14ac:dyDescent="0.3">
      <c r="A47" s="10"/>
      <c r="B47" s="17" t="s">
        <v>47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5">
        <f>+'[2]ESTADO DE ACTIVIDADES'!AX494</f>
        <v>0</v>
      </c>
      <c r="AI47" s="15">
        <f>+'[2]ESTADO DE ACTIVIDADES'!AY494</f>
        <v>0</v>
      </c>
    </row>
    <row r="48" spans="1:35" ht="15.6" x14ac:dyDescent="0.3">
      <c r="A48" s="10"/>
      <c r="B48" s="17" t="s">
        <v>48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5">
        <f>+'[2]ESTADO DE ACTIVIDADES'!AX499</f>
        <v>0</v>
      </c>
      <c r="AI48" s="15">
        <f>+'[2]ESTADO DE ACTIVIDADES'!AY499</f>
        <v>0</v>
      </c>
    </row>
    <row r="49" spans="1:35" ht="15.6" x14ac:dyDescent="0.3">
      <c r="A49" s="10"/>
      <c r="B49" s="17" t="s">
        <v>49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5">
        <f>+'[2]ESTADO DE ACTIVIDADES'!AX502</f>
        <v>0</v>
      </c>
      <c r="AI49" s="15">
        <f>+'[2]ESTADO DE ACTIVIDADES'!AY502</f>
        <v>0</v>
      </c>
    </row>
    <row r="50" spans="1:35" ht="15.6" x14ac:dyDescent="0.3">
      <c r="A50" s="10"/>
      <c r="B50" s="18" t="s">
        <v>50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3">
        <v>0</v>
      </c>
      <c r="AI50" s="13">
        <v>0</v>
      </c>
    </row>
    <row r="51" spans="1:35" ht="15.6" x14ac:dyDescent="0.3">
      <c r="A51" s="10"/>
      <c r="B51" s="17" t="s">
        <v>51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5">
        <f>+'[2]ESTADO DE ACTIVIDADES'!AX508</f>
        <v>0</v>
      </c>
      <c r="AI51" s="15">
        <f>+'[2]ESTADO DE ACTIVIDADES'!AY508</f>
        <v>0</v>
      </c>
    </row>
    <row r="52" spans="1:35" ht="15.6" x14ac:dyDescent="0.3">
      <c r="A52" s="10"/>
      <c r="B52" s="17" t="s">
        <v>52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5">
        <f>+'[2]ESTADO DE ACTIVIDADES'!AX517</f>
        <v>0</v>
      </c>
      <c r="AI52" s="15">
        <f>+'[2]ESTADO DE ACTIVIDADES'!AY517</f>
        <v>0</v>
      </c>
    </row>
    <row r="53" spans="1:35" ht="15.6" x14ac:dyDescent="0.3">
      <c r="A53" s="10"/>
      <c r="B53" s="17" t="s">
        <v>53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5">
        <f>+'[2]ESTADO DE ACTIVIDADES'!AX520</f>
        <v>0</v>
      </c>
      <c r="AI53" s="15">
        <f>+'[2]ESTADO DE ACTIVIDADES'!AY520</f>
        <v>0</v>
      </c>
    </row>
    <row r="54" spans="1:35" ht="15.6" x14ac:dyDescent="0.3">
      <c r="A54" s="10"/>
      <c r="B54" s="17" t="s">
        <v>54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5">
        <f>+'[2]ESTADO DE ACTIVIDADES'!AX526</f>
        <v>0</v>
      </c>
      <c r="AI54" s="15">
        <f>+'[2]ESTADO DE ACTIVIDADES'!AY526</f>
        <v>0</v>
      </c>
    </row>
    <row r="55" spans="1:35" ht="15.6" x14ac:dyDescent="0.3">
      <c r="A55" s="10"/>
      <c r="B55" s="18" t="s">
        <v>55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3">
        <f>+AH56</f>
        <v>31571110.68</v>
      </c>
      <c r="AI55" s="13">
        <f>+AI56</f>
        <v>207984267.28</v>
      </c>
    </row>
    <row r="56" spans="1:35" ht="15.6" x14ac:dyDescent="0.3">
      <c r="A56" s="10"/>
      <c r="B56" s="17" t="s">
        <v>56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5">
        <v>31571110.68</v>
      </c>
      <c r="AI56" s="15">
        <f>+'[2]ESTADO DE ACTIVIDADES'!AY537</f>
        <v>207984267.28</v>
      </c>
    </row>
    <row r="57" spans="1:35" ht="15.6" x14ac:dyDescent="0.3">
      <c r="A57" s="14"/>
      <c r="B57" s="90" t="s">
        <v>57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22">
        <f>+AH26+AH30+AH44+AH55</f>
        <v>3344847685.2999997</v>
      </c>
      <c r="AI57" s="22">
        <f>+AI26+AI30+AI44+AI55</f>
        <v>3567182743.5100002</v>
      </c>
    </row>
    <row r="58" spans="1:35" ht="16.2" thickBot="1" x14ac:dyDescent="0.35">
      <c r="A58" s="2"/>
      <c r="B58" s="87" t="s">
        <v>58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23">
        <f>AH24-AH57</f>
        <v>1420986716.730001</v>
      </c>
      <c r="AI58" s="23">
        <f>AI24-AI57</f>
        <v>1156082096.0799999</v>
      </c>
    </row>
    <row r="59" spans="1:35" ht="16.2" thickTop="1" x14ac:dyDescent="0.3">
      <c r="A59" s="2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</row>
    <row r="60" spans="1:35" ht="18" x14ac:dyDescent="0.35">
      <c r="A60" s="2"/>
      <c r="B60" s="26" t="s">
        <v>59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</row>
    <row r="61" spans="1:35" ht="18" x14ac:dyDescent="0.35">
      <c r="A61" s="2"/>
      <c r="B61" s="26" t="s">
        <v>60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</row>
    <row r="62" spans="1:35" ht="15.6" x14ac:dyDescent="0.3">
      <c r="A62" s="2"/>
      <c r="B62" s="2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</row>
    <row r="63" spans="1:35" ht="15.6" x14ac:dyDescent="0.3">
      <c r="A63" s="2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</row>
    <row r="64" spans="1:35" ht="15.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1:35" ht="21" x14ac:dyDescent="0.4">
      <c r="A65" s="27"/>
      <c r="B65" s="27"/>
      <c r="C65" s="28" t="s">
        <v>61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1:35" ht="21" x14ac:dyDescent="0.4">
      <c r="A66" s="27"/>
      <c r="B66" s="27"/>
      <c r="C66" s="30" t="s">
        <v>62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</sheetData>
  <mergeCells count="7">
    <mergeCell ref="B58:AG58"/>
    <mergeCell ref="A1:AI1"/>
    <mergeCell ref="A2:AI2"/>
    <mergeCell ref="A3:AI3"/>
    <mergeCell ref="B5:AG5"/>
    <mergeCell ref="B24:AG24"/>
    <mergeCell ref="B57:AG57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KARLA ELIZABETH PLASCENCIA PADILLA - PC-0940</cp:lastModifiedBy>
  <dcterms:created xsi:type="dcterms:W3CDTF">2026-02-20T22:06:57Z</dcterms:created>
  <dcterms:modified xsi:type="dcterms:W3CDTF">2026-02-20T22:10:40Z</dcterms:modified>
</cp:coreProperties>
</file>