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LJ0293\Downloads\"/>
    </mc:Choice>
  </mc:AlternateContent>
  <bookViews>
    <workbookView xWindow="0" yWindow="0" windowWidth="25200" windowHeight="11880" firstSheet="4" activeTab="4"/>
  </bookViews>
  <sheets>
    <sheet name="CONCENTRADO ENE-DIC 2019 " sheetId="1" r:id="rId1"/>
    <sheet name="CONCENTRADO ENE-DIC 2020" sheetId="2" r:id="rId2"/>
    <sheet name="CONCENTRADO ENE- DIC 2021" sheetId="3" r:id="rId3"/>
    <sheet name="CONCENTRADO ENE-DIC 2022" sheetId="5" r:id="rId4"/>
    <sheet name="CONCENTRADO ENE-DIC 2025" sheetId="8" r:id="rId5"/>
  </sheets>
  <definedNames>
    <definedName name="_xlnm.Print_Titles" localSheetId="2">'CONCENTRADO ENE- DIC 2021'!$2:$10</definedName>
    <definedName name="_xlnm.Print_Titles" localSheetId="0">'CONCENTRADO ENE-DIC 2019 '!$2:$10</definedName>
    <definedName name="_xlnm.Print_Titles" localSheetId="1">'CONCENTRADO ENE-DIC 2020'!$2:$10</definedName>
    <definedName name="_xlnm.Print_Titles" localSheetId="3">'CONCENTRADO ENE-DIC 2022'!$2:$10</definedName>
    <definedName name="_xlnm.Print_Titles" localSheetId="4">'CONCENTRADO ENE-DIC 2025'!$2:$10</definedName>
  </definedNames>
  <calcPr calcId="162913"/>
</workbook>
</file>

<file path=xl/calcChain.xml><?xml version="1.0" encoding="utf-8"?>
<calcChain xmlns="http://schemas.openxmlformats.org/spreadsheetml/2006/main">
  <c r="Q60" i="8" l="1"/>
  <c r="L60" i="8" l="1"/>
  <c r="K60" i="8"/>
  <c r="J60" i="8"/>
  <c r="P60" i="8" l="1"/>
  <c r="O60" i="8" l="1"/>
  <c r="N12" i="8" l="1"/>
  <c r="N60" i="8"/>
  <c r="R59" i="8" l="1"/>
  <c r="M60" i="8" l="1"/>
  <c r="M12" i="8" l="1"/>
  <c r="L19" i="8" l="1"/>
  <c r="L12" i="8"/>
  <c r="G42" i="8" l="1"/>
  <c r="H42" i="8"/>
  <c r="I42" i="8"/>
  <c r="J42" i="8"/>
  <c r="K42" i="8"/>
  <c r="L42" i="8"/>
  <c r="M42" i="8"/>
  <c r="N42" i="8"/>
  <c r="O42" i="8"/>
  <c r="P42" i="8"/>
  <c r="Q42" i="8"/>
  <c r="F42" i="8"/>
  <c r="G33" i="8" l="1"/>
  <c r="H33" i="8"/>
  <c r="I33" i="8"/>
  <c r="J33" i="8"/>
  <c r="K33" i="8"/>
  <c r="L33" i="8"/>
  <c r="M33" i="8"/>
  <c r="N33" i="8"/>
  <c r="O33" i="8"/>
  <c r="P33" i="8"/>
  <c r="Q33" i="8"/>
  <c r="F33" i="8"/>
  <c r="I12" i="8"/>
  <c r="G60" i="8" l="1"/>
  <c r="H60" i="8"/>
  <c r="I60" i="8"/>
  <c r="R60" i="8"/>
  <c r="F60" i="8"/>
  <c r="G50" i="8"/>
  <c r="H50" i="8"/>
  <c r="I50" i="8"/>
  <c r="J50" i="8"/>
  <c r="K50" i="8"/>
  <c r="L50" i="8"/>
  <c r="M50" i="8"/>
  <c r="N50" i="8"/>
  <c r="O50" i="8"/>
  <c r="P50" i="8"/>
  <c r="Q50" i="8"/>
  <c r="F50" i="8"/>
  <c r="R48" i="8"/>
  <c r="R49" i="8"/>
  <c r="R47" i="8"/>
  <c r="R50" i="8" l="1"/>
  <c r="G12" i="8" l="1"/>
  <c r="O12" i="8"/>
  <c r="P12" i="8"/>
  <c r="Q12" i="8"/>
  <c r="F12" i="8"/>
  <c r="F19" i="8" l="1"/>
  <c r="G19" i="8"/>
  <c r="I19" i="8"/>
  <c r="F18" i="8"/>
  <c r="G18" i="8"/>
  <c r="I18" i="8"/>
  <c r="F17" i="8"/>
  <c r="G17" i="8"/>
  <c r="I17" i="8"/>
  <c r="F16" i="8"/>
  <c r="G16" i="8"/>
  <c r="H16" i="8"/>
  <c r="H20" i="8" s="1"/>
  <c r="I16" i="8"/>
  <c r="F15" i="8"/>
  <c r="G15" i="8"/>
  <c r="F14" i="8"/>
  <c r="G14" i="8"/>
  <c r="G20" i="8" s="1"/>
  <c r="F13" i="8"/>
  <c r="F20" i="8" s="1"/>
  <c r="I13" i="8"/>
  <c r="E60" i="8"/>
  <c r="D60" i="8"/>
  <c r="C60" i="8"/>
  <c r="R58" i="8"/>
  <c r="R57" i="8"/>
  <c r="R56" i="8"/>
  <c r="R55" i="8"/>
  <c r="E50" i="8"/>
  <c r="D50" i="8"/>
  <c r="C50" i="8"/>
  <c r="E42" i="8"/>
  <c r="D42" i="8"/>
  <c r="C42" i="8"/>
  <c r="R41" i="8"/>
  <c r="R40" i="8"/>
  <c r="R39" i="8"/>
  <c r="R38" i="8"/>
  <c r="E33" i="8"/>
  <c r="D33" i="8"/>
  <c r="C33" i="8"/>
  <c r="R32" i="8"/>
  <c r="R31" i="8"/>
  <c r="R30" i="8"/>
  <c r="R29" i="8"/>
  <c r="R28" i="8"/>
  <c r="R27" i="8"/>
  <c r="R26" i="8"/>
  <c r="R25" i="8"/>
  <c r="Q19" i="8"/>
  <c r="P19" i="8"/>
  <c r="O19" i="8"/>
  <c r="N19" i="8"/>
  <c r="M19" i="8"/>
  <c r="Q18" i="8"/>
  <c r="P18" i="8"/>
  <c r="O18" i="8"/>
  <c r="N18" i="8"/>
  <c r="M18" i="8"/>
  <c r="Q17" i="8"/>
  <c r="P17" i="8"/>
  <c r="O17" i="8"/>
  <c r="N17" i="8"/>
  <c r="M17" i="8"/>
  <c r="Q16" i="8"/>
  <c r="P16" i="8"/>
  <c r="O16" i="8"/>
  <c r="N16" i="8"/>
  <c r="M16" i="8"/>
  <c r="Q15" i="8"/>
  <c r="P15" i="8"/>
  <c r="O15" i="8"/>
  <c r="N15" i="8"/>
  <c r="M15" i="8"/>
  <c r="Q14" i="8"/>
  <c r="P14" i="8"/>
  <c r="O14" i="8"/>
  <c r="N14" i="8"/>
  <c r="M14" i="8"/>
  <c r="Q13" i="8"/>
  <c r="P13" i="8"/>
  <c r="O13" i="8"/>
  <c r="N13" i="8"/>
  <c r="M13" i="8"/>
  <c r="R12" i="8"/>
  <c r="I20" i="8" l="1"/>
  <c r="Q20" i="8"/>
  <c r="P20" i="8"/>
  <c r="O20" i="8"/>
  <c r="N20" i="8"/>
  <c r="M20" i="8"/>
  <c r="K20" i="8"/>
  <c r="R33" i="8"/>
  <c r="R42" i="8"/>
  <c r="L20" i="8"/>
  <c r="J20" i="8"/>
  <c r="R19" i="8"/>
  <c r="R18" i="8"/>
  <c r="R17" i="8"/>
  <c r="R13" i="8"/>
  <c r="R14" i="8"/>
  <c r="R16" i="8"/>
  <c r="R15" i="8"/>
  <c r="R20" i="8" l="1"/>
  <c r="R54" i="5" l="1"/>
  <c r="R55" i="5"/>
  <c r="R56" i="5"/>
  <c r="R57" i="5"/>
  <c r="R47" i="5"/>
  <c r="R49" i="5" s="1"/>
  <c r="R48" i="5"/>
  <c r="R38" i="5"/>
  <c r="R39" i="5"/>
  <c r="R40" i="5"/>
  <c r="R41" i="5"/>
  <c r="R25" i="5"/>
  <c r="R26" i="5"/>
  <c r="R27" i="5"/>
  <c r="R33" i="5" s="1"/>
  <c r="R28" i="5"/>
  <c r="R29" i="5"/>
  <c r="R30" i="5"/>
  <c r="R31" i="5"/>
  <c r="R32" i="5"/>
  <c r="O42" i="5"/>
  <c r="L58" i="5"/>
  <c r="K58" i="5"/>
  <c r="J58" i="5"/>
  <c r="I49" i="5"/>
  <c r="J49" i="5"/>
  <c r="K49" i="5"/>
  <c r="L49" i="5"/>
  <c r="M49" i="5"/>
  <c r="N49" i="5"/>
  <c r="O49" i="5"/>
  <c r="P49" i="5"/>
  <c r="Q49" i="5"/>
  <c r="I42" i="5"/>
  <c r="J42" i="5"/>
  <c r="K42" i="5"/>
  <c r="L42" i="5"/>
  <c r="M42" i="5"/>
  <c r="N42" i="5"/>
  <c r="P42" i="5"/>
  <c r="Q42" i="5"/>
  <c r="R42" i="5"/>
  <c r="I33" i="5"/>
  <c r="J33" i="5"/>
  <c r="K33" i="5"/>
  <c r="L33" i="5"/>
  <c r="M33" i="5"/>
  <c r="N33" i="5"/>
  <c r="O33" i="5"/>
  <c r="P33" i="5"/>
  <c r="Q33" i="5"/>
  <c r="G20" i="5"/>
  <c r="F12" i="5"/>
  <c r="F20" i="5" s="1"/>
  <c r="G12" i="5"/>
  <c r="F13" i="5"/>
  <c r="R13" i="5" s="1"/>
  <c r="G13" i="5"/>
  <c r="F14" i="5"/>
  <c r="R14" i="5" s="1"/>
  <c r="G14" i="5"/>
  <c r="F15" i="5"/>
  <c r="R15" i="5" s="1"/>
  <c r="G15" i="5"/>
  <c r="F16" i="5"/>
  <c r="G16" i="5"/>
  <c r="F17" i="5"/>
  <c r="R17" i="5" s="1"/>
  <c r="G17" i="5"/>
  <c r="F18" i="5"/>
  <c r="R18" i="5" s="1"/>
  <c r="G18" i="5"/>
  <c r="F19" i="5"/>
  <c r="R19" i="5" s="1"/>
  <c r="G19" i="5"/>
  <c r="I19" i="5"/>
  <c r="J19" i="5"/>
  <c r="K19" i="5"/>
  <c r="L19" i="5"/>
  <c r="M19" i="5"/>
  <c r="N19" i="5"/>
  <c r="O19" i="5"/>
  <c r="P19" i="5"/>
  <c r="Q19" i="5"/>
  <c r="I18" i="5"/>
  <c r="J18" i="5"/>
  <c r="K18" i="5"/>
  <c r="L18" i="5"/>
  <c r="M18" i="5"/>
  <c r="N18" i="5"/>
  <c r="O18" i="5"/>
  <c r="P18" i="5"/>
  <c r="Q18" i="5"/>
  <c r="I17" i="5"/>
  <c r="J17" i="5"/>
  <c r="K17" i="5"/>
  <c r="L17" i="5"/>
  <c r="M17" i="5"/>
  <c r="N17" i="5"/>
  <c r="O17" i="5"/>
  <c r="P17" i="5"/>
  <c r="Q17" i="5"/>
  <c r="I16" i="5"/>
  <c r="J16" i="5"/>
  <c r="K16" i="5"/>
  <c r="L16" i="5"/>
  <c r="R16" i="5" s="1"/>
  <c r="M16" i="5"/>
  <c r="N16" i="5"/>
  <c r="O16" i="5"/>
  <c r="P16" i="5"/>
  <c r="P20" i="5" s="1"/>
  <c r="Q16" i="5"/>
  <c r="I15" i="5"/>
  <c r="J15" i="5"/>
  <c r="K15" i="5"/>
  <c r="L15" i="5"/>
  <c r="M15" i="5"/>
  <c r="N15" i="5"/>
  <c r="O15" i="5"/>
  <c r="P15" i="5"/>
  <c r="Q15" i="5"/>
  <c r="I14" i="5"/>
  <c r="J14" i="5"/>
  <c r="J20" i="5" s="1"/>
  <c r="K14" i="5"/>
  <c r="L14" i="5"/>
  <c r="M14" i="5"/>
  <c r="N14" i="5"/>
  <c r="N20" i="5" s="1"/>
  <c r="O14" i="5"/>
  <c r="P14" i="5"/>
  <c r="Q14" i="5"/>
  <c r="I13" i="5"/>
  <c r="I20" i="5" s="1"/>
  <c r="J13" i="5"/>
  <c r="K13" i="5"/>
  <c r="L13" i="5"/>
  <c r="M13" i="5"/>
  <c r="M20" i="5" s="1"/>
  <c r="N13" i="5"/>
  <c r="O13" i="5"/>
  <c r="P13" i="5"/>
  <c r="Q13" i="5"/>
  <c r="I12" i="5"/>
  <c r="J12" i="5"/>
  <c r="K12" i="5"/>
  <c r="L12" i="5"/>
  <c r="L20" i="5" s="1"/>
  <c r="M12" i="5"/>
  <c r="N12" i="5"/>
  <c r="O12" i="5"/>
  <c r="Q12" i="5"/>
  <c r="Q20" i="5" s="1"/>
  <c r="H19" i="5"/>
  <c r="H18" i="5"/>
  <c r="H17" i="5"/>
  <c r="H16" i="5"/>
  <c r="H15" i="5"/>
  <c r="H14" i="5"/>
  <c r="H13" i="5"/>
  <c r="H12" i="5"/>
  <c r="H20" i="5" s="1"/>
  <c r="O20" i="5"/>
  <c r="K20" i="5"/>
  <c r="O29" i="3"/>
  <c r="O41" i="3"/>
  <c r="O62" i="3"/>
  <c r="O55" i="3"/>
  <c r="O14" i="3"/>
  <c r="O12" i="3"/>
  <c r="O21" i="3" s="1"/>
  <c r="H33" i="5"/>
  <c r="H42" i="5"/>
  <c r="H49" i="5"/>
  <c r="G49" i="5"/>
  <c r="G33" i="5"/>
  <c r="G42" i="5"/>
  <c r="F33" i="5"/>
  <c r="F49" i="5"/>
  <c r="F42" i="5"/>
  <c r="C74" i="3"/>
  <c r="D74" i="3"/>
  <c r="O74" i="3" s="1"/>
  <c r="E74" i="3"/>
  <c r="F74" i="3"/>
  <c r="G74" i="3"/>
  <c r="H74" i="3"/>
  <c r="I74" i="3"/>
  <c r="J74" i="3"/>
  <c r="K74" i="3"/>
  <c r="L74" i="3"/>
  <c r="M74" i="3"/>
  <c r="N74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C57" i="3"/>
  <c r="D57" i="3"/>
  <c r="E57" i="3"/>
  <c r="F57" i="3"/>
  <c r="O57" i="3" s="1"/>
  <c r="G57" i="3"/>
  <c r="H57" i="3"/>
  <c r="I57" i="3"/>
  <c r="J57" i="3"/>
  <c r="K57" i="3"/>
  <c r="L57" i="3"/>
  <c r="M57" i="3"/>
  <c r="N57" i="3"/>
  <c r="C43" i="3"/>
  <c r="D43" i="3"/>
  <c r="E43" i="3"/>
  <c r="O43" i="3" s="1"/>
  <c r="F43" i="3"/>
  <c r="G43" i="3"/>
  <c r="H43" i="3"/>
  <c r="I43" i="3"/>
  <c r="J43" i="3"/>
  <c r="K43" i="3"/>
  <c r="L43" i="3"/>
  <c r="M43" i="3"/>
  <c r="N43" i="3"/>
  <c r="C35" i="3"/>
  <c r="D35" i="3"/>
  <c r="O35" i="3" s="1"/>
  <c r="E35" i="3"/>
  <c r="F35" i="3"/>
  <c r="G35" i="3"/>
  <c r="H35" i="3"/>
  <c r="I35" i="3"/>
  <c r="J35" i="3"/>
  <c r="K35" i="3"/>
  <c r="L35" i="3"/>
  <c r="M35" i="3"/>
  <c r="N35" i="3"/>
  <c r="D21" i="3"/>
  <c r="E21" i="3"/>
  <c r="F21" i="3"/>
  <c r="G21" i="3"/>
  <c r="H21" i="3"/>
  <c r="I21" i="3"/>
  <c r="J21" i="3"/>
  <c r="K21" i="3"/>
  <c r="L21" i="3"/>
  <c r="M21" i="3"/>
  <c r="N21" i="3"/>
  <c r="C21" i="3"/>
  <c r="O13" i="3"/>
  <c r="O15" i="3"/>
  <c r="O16" i="3"/>
  <c r="O17" i="3"/>
  <c r="O18" i="3"/>
  <c r="O19" i="3"/>
  <c r="O20" i="3"/>
  <c r="O27" i="3"/>
  <c r="O28" i="3"/>
  <c r="O30" i="3"/>
  <c r="O31" i="3"/>
  <c r="O32" i="3"/>
  <c r="O33" i="3"/>
  <c r="O34" i="3"/>
  <c r="O70" i="3"/>
  <c r="O71" i="3"/>
  <c r="O72" i="3"/>
  <c r="O73" i="3"/>
  <c r="O40" i="3"/>
  <c r="O42" i="3"/>
  <c r="O63" i="3"/>
  <c r="O64" i="3"/>
  <c r="O56" i="3"/>
  <c r="E58" i="5"/>
  <c r="D58" i="5"/>
  <c r="C58" i="5"/>
  <c r="E49" i="5"/>
  <c r="D49" i="5"/>
  <c r="C49" i="5"/>
  <c r="E42" i="5"/>
  <c r="D42" i="5"/>
  <c r="C42" i="5"/>
  <c r="E33" i="5"/>
  <c r="D33" i="5"/>
  <c r="C33" i="5"/>
  <c r="O51" i="2"/>
  <c r="O71" i="2"/>
  <c r="O63" i="2"/>
  <c r="O64" i="2"/>
  <c r="O65" i="2"/>
  <c r="O56" i="2"/>
  <c r="O57" i="2"/>
  <c r="O49" i="2"/>
  <c r="O50" i="2"/>
  <c r="O41" i="2"/>
  <c r="O42" i="2"/>
  <c r="O43" i="2"/>
  <c r="O28" i="2"/>
  <c r="O29" i="2"/>
  <c r="O30" i="2"/>
  <c r="O31" i="2"/>
  <c r="O32" i="2"/>
  <c r="O33" i="2"/>
  <c r="O34" i="2"/>
  <c r="O35" i="2"/>
  <c r="O12" i="2"/>
  <c r="O13" i="2"/>
  <c r="O14" i="2"/>
  <c r="O15" i="2"/>
  <c r="O16" i="2"/>
  <c r="O17" i="2"/>
  <c r="O18" i="2"/>
  <c r="O19" i="2"/>
  <c r="O20" i="2"/>
  <c r="O21" i="2"/>
  <c r="N22" i="2"/>
  <c r="N36" i="2"/>
  <c r="N44" i="2"/>
  <c r="N58" i="2"/>
  <c r="N66" i="2"/>
  <c r="M22" i="2"/>
  <c r="M36" i="2"/>
  <c r="O36" i="2" s="1"/>
  <c r="M44" i="2"/>
  <c r="M66" i="2"/>
  <c r="M58" i="2"/>
  <c r="L22" i="2"/>
  <c r="L36" i="2"/>
  <c r="L58" i="2"/>
  <c r="L66" i="2"/>
  <c r="L44" i="2"/>
  <c r="O74" i="2"/>
  <c r="O73" i="2"/>
  <c r="O72" i="2"/>
  <c r="K22" i="2"/>
  <c r="K36" i="2"/>
  <c r="K44" i="2"/>
  <c r="K58" i="2"/>
  <c r="K66" i="2"/>
  <c r="J22" i="2"/>
  <c r="J36" i="2"/>
  <c r="J44" i="2"/>
  <c r="J66" i="2"/>
  <c r="J58" i="2"/>
  <c r="I22" i="2"/>
  <c r="I36" i="2"/>
  <c r="I44" i="2"/>
  <c r="I58" i="2"/>
  <c r="I66" i="2"/>
  <c r="H22" i="2"/>
  <c r="H66" i="2"/>
  <c r="H36" i="2"/>
  <c r="H44" i="2"/>
  <c r="H58" i="2"/>
  <c r="G22" i="2"/>
  <c r="G44" i="2"/>
  <c r="G36" i="2"/>
  <c r="G58" i="2"/>
  <c r="G66" i="2"/>
  <c r="F22" i="2"/>
  <c r="F36" i="2"/>
  <c r="F66" i="2"/>
  <c r="F44" i="2"/>
  <c r="F58" i="2"/>
  <c r="E22" i="2"/>
  <c r="E36" i="2"/>
  <c r="E44" i="2"/>
  <c r="E58" i="2"/>
  <c r="E66" i="2"/>
  <c r="D22" i="2"/>
  <c r="D75" i="2"/>
  <c r="D36" i="2"/>
  <c r="D44" i="2"/>
  <c r="D58" i="2"/>
  <c r="D66" i="2"/>
  <c r="C22" i="2"/>
  <c r="O22" i="2" s="1"/>
  <c r="C36" i="2"/>
  <c r="C66" i="2"/>
  <c r="O66" i="2" s="1"/>
  <c r="C75" i="2"/>
  <c r="C58" i="2"/>
  <c r="O58" i="2" s="1"/>
  <c r="C44" i="2"/>
  <c r="O44" i="2" s="1"/>
  <c r="R41" i="1"/>
  <c r="R42" i="1"/>
  <c r="R44" i="1" s="1"/>
  <c r="R43" i="1"/>
  <c r="R52" i="1"/>
  <c r="R53" i="1"/>
  <c r="R59" i="1"/>
  <c r="R60" i="1"/>
  <c r="R61" i="1"/>
  <c r="R68" i="1"/>
  <c r="R69" i="1"/>
  <c r="R70" i="1"/>
  <c r="R67" i="1"/>
  <c r="R71" i="1" s="1"/>
  <c r="O71" i="1"/>
  <c r="P71" i="1"/>
  <c r="Q71" i="1"/>
  <c r="D20" i="1"/>
  <c r="C71" i="1"/>
  <c r="D71" i="1"/>
  <c r="E71" i="1"/>
  <c r="F71" i="1"/>
  <c r="G71" i="1"/>
  <c r="H71" i="1"/>
  <c r="I71" i="1"/>
  <c r="J71" i="1"/>
  <c r="K71" i="1"/>
  <c r="L71" i="1"/>
  <c r="M71" i="1"/>
  <c r="N71" i="1"/>
  <c r="E62" i="1"/>
  <c r="D62" i="1"/>
  <c r="C62" i="1"/>
  <c r="E54" i="1"/>
  <c r="R54" i="1" s="1"/>
  <c r="D54" i="1"/>
  <c r="C54" i="1"/>
  <c r="C44" i="1"/>
  <c r="D44" i="1"/>
  <c r="E44" i="1"/>
  <c r="R28" i="1"/>
  <c r="R29" i="1"/>
  <c r="R30" i="1"/>
  <c r="R31" i="1"/>
  <c r="R32" i="1"/>
  <c r="R33" i="1"/>
  <c r="R34" i="1"/>
  <c r="R35" i="1"/>
  <c r="D36" i="1"/>
  <c r="E36" i="1"/>
  <c r="C36" i="1"/>
  <c r="E20" i="1"/>
  <c r="C20" i="1"/>
  <c r="G19" i="1"/>
  <c r="H19" i="1"/>
  <c r="I19" i="1"/>
  <c r="J19" i="1"/>
  <c r="K19" i="1"/>
  <c r="L19" i="1"/>
  <c r="M19" i="1"/>
  <c r="N19" i="1"/>
  <c r="O19" i="1"/>
  <c r="P19" i="1"/>
  <c r="Q19" i="1"/>
  <c r="G18" i="1"/>
  <c r="H18" i="1"/>
  <c r="I18" i="1"/>
  <c r="R18" i="1" s="1"/>
  <c r="J18" i="1"/>
  <c r="K18" i="1"/>
  <c r="L18" i="1"/>
  <c r="M18" i="1"/>
  <c r="N18" i="1"/>
  <c r="O18" i="1"/>
  <c r="P18" i="1"/>
  <c r="Q18" i="1"/>
  <c r="G17" i="1"/>
  <c r="H17" i="1"/>
  <c r="I17" i="1"/>
  <c r="J17" i="1"/>
  <c r="R17" i="1" s="1"/>
  <c r="K17" i="1"/>
  <c r="L17" i="1"/>
  <c r="M17" i="1"/>
  <c r="N17" i="1"/>
  <c r="O17" i="1"/>
  <c r="P17" i="1"/>
  <c r="Q17" i="1"/>
  <c r="G16" i="1"/>
  <c r="G20" i="1" s="1"/>
  <c r="H16" i="1"/>
  <c r="I16" i="1"/>
  <c r="J16" i="1"/>
  <c r="K16" i="1"/>
  <c r="K20" i="1" s="1"/>
  <c r="L16" i="1"/>
  <c r="M16" i="1"/>
  <c r="N16" i="1"/>
  <c r="O16" i="1"/>
  <c r="O20" i="1" s="1"/>
  <c r="P16" i="1"/>
  <c r="Q16" i="1"/>
  <c r="G15" i="1"/>
  <c r="H15" i="1"/>
  <c r="I15" i="1"/>
  <c r="J15" i="1"/>
  <c r="K15" i="1"/>
  <c r="L15" i="1"/>
  <c r="M15" i="1"/>
  <c r="N15" i="1"/>
  <c r="O15" i="1"/>
  <c r="P15" i="1"/>
  <c r="Q15" i="1"/>
  <c r="G14" i="1"/>
  <c r="H14" i="1"/>
  <c r="I14" i="1"/>
  <c r="R14" i="1" s="1"/>
  <c r="J14" i="1"/>
  <c r="K14" i="1"/>
  <c r="L14" i="1"/>
  <c r="M14" i="1"/>
  <c r="M20" i="1" s="1"/>
  <c r="N14" i="1"/>
  <c r="O14" i="1"/>
  <c r="P14" i="1"/>
  <c r="Q14" i="1"/>
  <c r="Q20" i="1" s="1"/>
  <c r="G13" i="1"/>
  <c r="H13" i="1"/>
  <c r="I13" i="1"/>
  <c r="J13" i="1"/>
  <c r="K13" i="1"/>
  <c r="L13" i="1"/>
  <c r="M13" i="1"/>
  <c r="N13" i="1"/>
  <c r="O13" i="1"/>
  <c r="P13" i="1"/>
  <c r="Q13" i="1"/>
  <c r="F19" i="1"/>
  <c r="R19" i="1" s="1"/>
  <c r="F18" i="1"/>
  <c r="F17" i="1"/>
  <c r="F16" i="1"/>
  <c r="F15" i="1"/>
  <c r="R15" i="1" s="1"/>
  <c r="F14" i="1"/>
  <c r="F13" i="1"/>
  <c r="G12" i="1"/>
  <c r="H12" i="1"/>
  <c r="H20" i="1" s="1"/>
  <c r="I12" i="1"/>
  <c r="J12" i="1"/>
  <c r="K12" i="1"/>
  <c r="L12" i="1"/>
  <c r="L20" i="1" s="1"/>
  <c r="M12" i="1"/>
  <c r="N12" i="1"/>
  <c r="O12" i="1"/>
  <c r="P12" i="1"/>
  <c r="P20" i="1" s="1"/>
  <c r="Q12" i="1"/>
  <c r="F12" i="1"/>
  <c r="R13" i="1"/>
  <c r="R12" i="1"/>
  <c r="F20" i="1"/>
  <c r="J20" i="1"/>
  <c r="N20" i="1"/>
  <c r="Q62" i="1"/>
  <c r="P62" i="1"/>
  <c r="O62" i="1"/>
  <c r="N62" i="1"/>
  <c r="M62" i="1"/>
  <c r="L62" i="1"/>
  <c r="K62" i="1"/>
  <c r="J62" i="1"/>
  <c r="I62" i="1"/>
  <c r="R62" i="1" s="1"/>
  <c r="H62" i="1"/>
  <c r="G62" i="1"/>
  <c r="F62" i="1"/>
  <c r="Q54" i="1"/>
  <c r="P54" i="1"/>
  <c r="O54" i="1"/>
  <c r="N54" i="1"/>
  <c r="M54" i="1"/>
  <c r="L54" i="1"/>
  <c r="K54" i="1"/>
  <c r="J54" i="1"/>
  <c r="I54" i="1"/>
  <c r="H54" i="1"/>
  <c r="G54" i="1"/>
  <c r="F54" i="1"/>
  <c r="Q44" i="1"/>
  <c r="P44" i="1"/>
  <c r="O44" i="1"/>
  <c r="N44" i="1"/>
  <c r="M44" i="1"/>
  <c r="L44" i="1"/>
  <c r="K44" i="1"/>
  <c r="J44" i="1"/>
  <c r="I44" i="1"/>
  <c r="H44" i="1"/>
  <c r="G44" i="1"/>
  <c r="F44" i="1"/>
  <c r="P36" i="1"/>
  <c r="O36" i="1"/>
  <c r="N36" i="1"/>
  <c r="M36" i="1"/>
  <c r="L36" i="1"/>
  <c r="K36" i="1"/>
  <c r="J36" i="1"/>
  <c r="I36" i="1"/>
  <c r="H36" i="1"/>
  <c r="G36" i="1"/>
  <c r="F36" i="1"/>
  <c r="R36" i="1"/>
  <c r="R12" i="5" l="1"/>
  <c r="R20" i="5" s="1"/>
  <c r="I20" i="1"/>
  <c r="R20" i="1" s="1"/>
  <c r="R16" i="1"/>
</calcChain>
</file>

<file path=xl/sharedStrings.xml><?xml version="1.0" encoding="utf-8"?>
<sst xmlns="http://schemas.openxmlformats.org/spreadsheetml/2006/main" count="646" uniqueCount="71">
  <si>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</si>
  <si>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</si>
  <si>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</si>
  <si>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</si>
  <si>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</si>
  <si>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</si>
  <si>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</si>
  <si>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</si>
  <si>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</si>
  <si>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</si>
  <si>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</si>
  <si>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</si>
  <si>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</si>
  <si>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Consulta Urgencias</t>
  </si>
  <si>
    <t>Consulta de Especialidad</t>
  </si>
  <si>
    <t>Consulta General</t>
  </si>
  <si>
    <t>Consulta Odontología</t>
  </si>
  <si>
    <t>Consulta Nutricional</t>
  </si>
  <si>
    <t>Consulta Psicología</t>
  </si>
  <si>
    <t>Medicina Legal</t>
  </si>
  <si>
    <t>Certificados Médicos</t>
  </si>
  <si>
    <t>TOTAL</t>
  </si>
  <si>
    <t>DIRECCIÓN GENERAL, UNIDAD DEL VALLE, UNIDAD DE AGAVES, PROMOCIÓN A LA SALUD Y CONSULTORIO COMUNITARIO STA. CRUZ DEL VALLE</t>
  </si>
  <si>
    <r>
      <t xml:space="preserve">CONCENTRADO </t>
    </r>
    <r>
      <rPr>
        <u/>
        <sz val="12"/>
        <color theme="1"/>
        <rFont val="Arial"/>
        <family val="2"/>
      </rPr>
      <t>DE ENERO A DICIEMBRE 2019</t>
    </r>
    <r>
      <rPr>
        <sz val="12"/>
        <color theme="1"/>
        <rFont val="Arial"/>
        <family val="2"/>
      </rPr>
      <t xml:space="preserve">  </t>
    </r>
    <r>
      <rPr>
        <b/>
        <sz val="12"/>
        <color theme="1"/>
        <rFont val="Arial"/>
        <family val="2"/>
      </rPr>
      <t>UNIDAD DE URGENCIAS "DR. JORGE HUMBERTO SANTOSCOY GARCÍA"</t>
    </r>
  </si>
  <si>
    <r>
      <t xml:space="preserve">CONCENTRADO </t>
    </r>
    <r>
      <rPr>
        <u/>
        <sz val="12"/>
        <rFont val="Arial"/>
        <family val="2"/>
      </rPr>
      <t>DE ENERO A DICIEMBRE 2019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UNIDAD DE URGENCIAS MÉDICAS DEL VALLE</t>
    </r>
  </si>
  <si>
    <r>
      <t xml:space="preserve">CONCENTRADO </t>
    </r>
    <r>
      <rPr>
        <u/>
        <sz val="12"/>
        <rFont val="Arial"/>
        <family val="2"/>
      </rPr>
      <t>DE ENERO A DICIEMBRE 2019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UNIDAD MEDICA DE AGAVES</t>
    </r>
  </si>
  <si>
    <r>
      <t xml:space="preserve">CONCENTRADO </t>
    </r>
    <r>
      <rPr>
        <u/>
        <sz val="12"/>
        <rFont val="Arial"/>
        <family val="2"/>
      </rPr>
      <t>DE ENERO A DICIEMBRE 2019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CONSULTORIO COMUNITARIO DE SANTA CRUZ DEL VALLE</t>
    </r>
  </si>
  <si>
    <r>
      <t xml:space="preserve">CONCENTRADO </t>
    </r>
    <r>
      <rPr>
        <u/>
        <sz val="12"/>
        <rFont val="Arial"/>
        <family val="2"/>
      </rPr>
      <t>DE ENERO A DICIEMBRE 2019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PROMOCIÓN A LA SALUD (RED)</t>
    </r>
  </si>
  <si>
    <t>Nutrición</t>
  </si>
  <si>
    <t>Enfermeria</t>
  </si>
  <si>
    <t>Prehospitalario</t>
  </si>
  <si>
    <t xml:space="preserve"> </t>
  </si>
  <si>
    <t>DR,JORGE HUMBERTO S, UNIDAD DEL VALLE, UNIDAD DE AGAVES, PROMOCIÓN A LA SALUD Y CONSULTORIO COMUNITARIO STA. CRUZ DEL VALLE</t>
  </si>
  <si>
    <r>
      <t xml:space="preserve">CONCENTRADO DE PRODUCTIVIDAD </t>
    </r>
    <r>
      <rPr>
        <b/>
        <u/>
        <sz val="15"/>
        <rFont val="Arial"/>
        <family val="2"/>
      </rPr>
      <t>DE OCTUBRE 2018 A DICIEMBRE 2019</t>
    </r>
  </si>
  <si>
    <t>Dic</t>
  </si>
  <si>
    <t>Nov</t>
  </si>
  <si>
    <t>Oct</t>
  </si>
  <si>
    <t>Sep</t>
  </si>
  <si>
    <r>
      <t xml:space="preserve">CONCENTRADO DE PRODUCTIVIDAD </t>
    </r>
    <r>
      <rPr>
        <b/>
        <u/>
        <sz val="15"/>
        <rFont val="Arial"/>
        <family val="2"/>
      </rPr>
      <t>DE ENERO A DICIEMBRE 2020</t>
    </r>
  </si>
  <si>
    <r>
      <t xml:space="preserve">CONCENTRADO </t>
    </r>
    <r>
      <rPr>
        <u/>
        <sz val="12"/>
        <color theme="1"/>
        <rFont val="Arial"/>
        <family val="2"/>
      </rPr>
      <t>DE ENERO A DICIEMBRE 2020</t>
    </r>
    <r>
      <rPr>
        <sz val="12"/>
        <color theme="1"/>
        <rFont val="Arial"/>
        <family val="2"/>
      </rPr>
      <t xml:space="preserve">  </t>
    </r>
    <r>
      <rPr>
        <b/>
        <sz val="12"/>
        <color theme="1"/>
        <rFont val="Arial"/>
        <family val="2"/>
      </rPr>
      <t>UNIDAD DE URGENCIAS "DR. JORGE HUMBERTO SANTOSCOY GARCÍA"</t>
    </r>
  </si>
  <si>
    <r>
      <t xml:space="preserve">CONCENTRADO </t>
    </r>
    <r>
      <rPr>
        <u/>
        <sz val="12"/>
        <rFont val="Arial"/>
        <family val="2"/>
      </rPr>
      <t>DE ENERO A DICIEMBRE 2020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UNIDAD DE URGENCIAS MÉDICAS DEL VALLE</t>
    </r>
  </si>
  <si>
    <r>
      <t xml:space="preserve">CONCENTRADO </t>
    </r>
    <r>
      <rPr>
        <u/>
        <sz val="12"/>
        <rFont val="Arial"/>
        <family val="2"/>
      </rPr>
      <t>DE ENERO A DICIEMBRE 2020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UNIDAD MEDICA DE AGAVES</t>
    </r>
  </si>
  <si>
    <r>
      <t xml:space="preserve">CONCENTRADO </t>
    </r>
    <r>
      <rPr>
        <u/>
        <sz val="12"/>
        <rFont val="Arial"/>
        <family val="2"/>
      </rPr>
      <t>DE ENERO A DICIEMBRE 2020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CONSULTORIO COMUNITARIO DE SANTA CRUZ DEL VALLE</t>
    </r>
  </si>
  <si>
    <r>
      <t xml:space="preserve">CONCENTRADO </t>
    </r>
    <r>
      <rPr>
        <u/>
        <sz val="12"/>
        <rFont val="Arial"/>
        <family val="2"/>
      </rPr>
      <t xml:space="preserve">DE ENERO A DICIEMBRE 2020 </t>
    </r>
    <r>
      <rPr>
        <b/>
        <sz val="12"/>
        <rFont val="Arial"/>
        <family val="2"/>
      </rPr>
      <t>PROMOCIÓN A LA SALUD (RED)</t>
    </r>
  </si>
  <si>
    <r>
      <t xml:space="preserve">CONCENTRADO </t>
    </r>
    <r>
      <rPr>
        <u/>
        <sz val="12"/>
        <rFont val="Arial"/>
        <family val="2"/>
      </rPr>
      <t>DE ENERO A DICIEMBRE 2020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UNIDAD MEDICA DE ARVENTO</t>
    </r>
  </si>
  <si>
    <t>Atencion de Red</t>
  </si>
  <si>
    <r>
      <t xml:space="preserve">CONCENTRADO </t>
    </r>
    <r>
      <rPr>
        <u/>
        <sz val="12"/>
        <rFont val="Arial"/>
        <family val="2"/>
      </rPr>
      <t>DE ENERO A OCTUBRE  2021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CONSULTORIO COMUNITARIO DE SANTA CRUZ DEL VALLE</t>
    </r>
  </si>
  <si>
    <r>
      <t xml:space="preserve">CONCENTRADO DE PRODUCTIVIDAD </t>
    </r>
    <r>
      <rPr>
        <b/>
        <u/>
        <sz val="15"/>
        <rFont val="Arial"/>
        <family val="2"/>
      </rPr>
      <t>DE ENERO A DICIEMBRE 2021</t>
    </r>
  </si>
  <si>
    <r>
      <t xml:space="preserve">CONCENTRADO </t>
    </r>
    <r>
      <rPr>
        <u/>
        <sz val="12"/>
        <color theme="1"/>
        <rFont val="Arial"/>
        <family val="2"/>
      </rPr>
      <t>DE ENERO A DICIEMBRE 2021</t>
    </r>
    <r>
      <rPr>
        <sz val="12"/>
        <color theme="1"/>
        <rFont val="Arial"/>
        <family val="2"/>
      </rPr>
      <t xml:space="preserve">  </t>
    </r>
    <r>
      <rPr>
        <b/>
        <sz val="12"/>
        <color theme="1"/>
        <rFont val="Arial"/>
        <family val="2"/>
      </rPr>
      <t>UNIDAD DE URGENCIAS "DR. JORGE HUMBERTO SANTOSCOY GARCÍA"</t>
    </r>
  </si>
  <si>
    <r>
      <t xml:space="preserve">CONCENTRADO </t>
    </r>
    <r>
      <rPr>
        <u/>
        <sz val="12"/>
        <rFont val="Arial"/>
        <family val="2"/>
      </rPr>
      <t>DE ENERO A DICIEMBRE 2021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UNIDAD DE URGENCIAS MÉDICAS DEL VALLE</t>
    </r>
  </si>
  <si>
    <r>
      <t xml:space="preserve">CONCENTRADO </t>
    </r>
    <r>
      <rPr>
        <u/>
        <sz val="12"/>
        <rFont val="Arial"/>
        <family val="2"/>
      </rPr>
      <t>DE ENERO A DICIEMBRE 2021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UNIDAD MEDICA DE ARVENTO</t>
    </r>
  </si>
  <si>
    <r>
      <t xml:space="preserve">CONCENTRADO </t>
    </r>
    <r>
      <rPr>
        <u/>
        <sz val="12"/>
        <rFont val="Arial"/>
        <family val="2"/>
      </rPr>
      <t>DE ENERO A DICIEMBRE 2021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UNIDAD MEDICA DE AGAVES</t>
    </r>
  </si>
  <si>
    <r>
      <t xml:space="preserve">CONCENTRADO </t>
    </r>
    <r>
      <rPr>
        <u/>
        <sz val="12"/>
        <rFont val="Arial"/>
        <family val="2"/>
      </rPr>
      <t xml:space="preserve">DE ENERO A DICIEMBRE 2021 </t>
    </r>
    <r>
      <rPr>
        <b/>
        <sz val="12"/>
        <rFont val="Arial"/>
        <family val="2"/>
      </rPr>
      <t>PROMOCIÓN A LA SALUD (RED)</t>
    </r>
  </si>
  <si>
    <r>
      <t xml:space="preserve">CONCENTRADO DE PRODUCTIVIDAD </t>
    </r>
    <r>
      <rPr>
        <b/>
        <u/>
        <sz val="15"/>
        <rFont val="Arial"/>
        <family val="2"/>
      </rPr>
      <t>DE ENERO A DICIEMBRE 2022</t>
    </r>
  </si>
  <si>
    <t>Consulta Odontologia</t>
  </si>
  <si>
    <r>
      <t xml:space="preserve">CONCENTRADO </t>
    </r>
    <r>
      <rPr>
        <u/>
        <sz val="12"/>
        <color theme="1"/>
        <rFont val="Arial"/>
        <family val="2"/>
      </rPr>
      <t>DE ENERO A DICIEMBRE 2022</t>
    </r>
    <r>
      <rPr>
        <sz val="12"/>
        <color theme="1"/>
        <rFont val="Arial"/>
        <family val="2"/>
      </rPr>
      <t xml:space="preserve">  </t>
    </r>
    <r>
      <rPr>
        <b/>
        <sz val="12"/>
        <color theme="1"/>
        <rFont val="Arial"/>
        <family val="2"/>
      </rPr>
      <t>UNIDAD DE URGENCIAS "DR. JORGE HUMBERTO SANTOSCOY GARCÍA"</t>
    </r>
  </si>
  <si>
    <r>
      <t xml:space="preserve">CONCENTRADO </t>
    </r>
    <r>
      <rPr>
        <u/>
        <sz val="12"/>
        <rFont val="Arial"/>
        <family val="2"/>
      </rPr>
      <t>DE ENERO A DICIEMBRE 2022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UNIDAD DE URGENCIAS MÉDICAS DEL VALLE</t>
    </r>
  </si>
  <si>
    <r>
      <t xml:space="preserve">CONCENTRADO </t>
    </r>
    <r>
      <rPr>
        <u/>
        <sz val="12"/>
        <rFont val="Arial"/>
        <family val="2"/>
      </rPr>
      <t>DE ENERO A DICIEMBRE 2022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UNIDAD MEDICA DE AGAVES</t>
    </r>
  </si>
  <si>
    <r>
      <t xml:space="preserve">CONCENTRADO </t>
    </r>
    <r>
      <rPr>
        <u/>
        <sz val="12"/>
        <rFont val="Arial"/>
        <family val="2"/>
      </rPr>
      <t>DE ENERO A DICIEMBRE 2022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PROMOCIÓN A LA SALUD (RED)</t>
    </r>
  </si>
  <si>
    <t>C</t>
  </si>
  <si>
    <t>Consulta de Urgencias</t>
  </si>
  <si>
    <r>
      <t xml:space="preserve">CONCENTRADO DE PRODUCTIVIDAD </t>
    </r>
    <r>
      <rPr>
        <b/>
        <u/>
        <sz val="15"/>
        <rFont val="Arial"/>
        <family val="2"/>
      </rPr>
      <t>DE ENERO A DICIEMBRE 2025</t>
    </r>
  </si>
  <si>
    <r>
      <t xml:space="preserve">CONCENTRADO </t>
    </r>
    <r>
      <rPr>
        <u/>
        <sz val="12"/>
        <color theme="1"/>
        <rFont val="Arial"/>
        <family val="2"/>
      </rPr>
      <t xml:space="preserve">DE ENERO A DICIEMBRE 2025 </t>
    </r>
    <r>
      <rPr>
        <sz val="12"/>
        <color theme="1"/>
        <rFont val="Arial"/>
        <family val="2"/>
      </rPr>
      <t xml:space="preserve"> </t>
    </r>
    <r>
      <rPr>
        <b/>
        <sz val="12"/>
        <color theme="1"/>
        <rFont val="Arial"/>
        <family val="2"/>
      </rPr>
      <t>UNIDAD DE URGENCIAS "DR. JORGE HUMBERTO SANTOSCOY GARCÍA"</t>
    </r>
  </si>
  <si>
    <r>
      <t xml:space="preserve">CONCENTRADO </t>
    </r>
    <r>
      <rPr>
        <u/>
        <sz val="12"/>
        <rFont val="Arial"/>
        <family val="2"/>
      </rPr>
      <t>DE ENERO A DICIEMBRE 2025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UNIDAD DE URGENCIAS MÉDICAS DEL VALLE</t>
    </r>
  </si>
  <si>
    <r>
      <t xml:space="preserve">CONCENTRADO </t>
    </r>
    <r>
      <rPr>
        <u/>
        <sz val="12"/>
        <rFont val="Arial"/>
        <family val="2"/>
      </rPr>
      <t xml:space="preserve">DE ENERO A DICIEMBRE 2025 </t>
    </r>
    <r>
      <rPr>
        <b/>
        <sz val="12"/>
        <rFont val="Arial"/>
        <family val="2"/>
      </rPr>
      <t>UNIDAD MEDICA DE AGAVES</t>
    </r>
  </si>
  <si>
    <t>Consulta General/Triage</t>
  </si>
  <si>
    <t>FECHA DE CORTE</t>
  </si>
  <si>
    <t>Psicología</t>
  </si>
  <si>
    <t>SE ACTUALIZÓ TODAS LAS UNIDADES Y EL FORMATO GENERAL</t>
  </si>
  <si>
    <t>CAPTURADO CERRADA AL 12/01/2026</t>
  </si>
  <si>
    <r>
      <t xml:space="preserve">CONCENTRADO </t>
    </r>
    <r>
      <rPr>
        <b/>
        <u/>
        <sz val="12"/>
        <rFont val="Arial"/>
        <family val="2"/>
      </rPr>
      <t>DE ENERO A DICIEMBRE 2025</t>
    </r>
    <r>
      <rPr>
        <b/>
        <sz val="12"/>
        <rFont val="Arial"/>
        <family val="2"/>
      </rPr>
      <t xml:space="preserve"> PROMOCIÓN A LA SALUD (RED)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</si>
</sst>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u/>
      <sz val="15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u/>
      <sz val="12"/>
      <color theme="1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b/>
      <sz val="10"/>
      <color indexed="8"/>
      <name val="Calibri"/>
      <family val="2"/>
    </font>
    <font>
      <sz val="15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87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3" borderId="2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9" fontId="0" fillId="0" borderId="0" xfId="0" applyNumberFormat="1"/>
    <xf numFmtId="0" fontId="5" fillId="0" borderId="0" xfId="0" applyFont="1" applyAlignment="1">
      <alignment horizontal="center"/>
    </xf>
    <xf numFmtId="0" fontId="0" fillId="3" borderId="2" xfId="0" applyFill="1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10" fillId="2" borderId="1" xfId="1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0" fillId="0" borderId="0" xfId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1" fillId="2" borderId="1" xfId="0" applyFont="1" applyFill="1" applyBorder="1"/>
    <xf numFmtId="0" fontId="0" fillId="3" borderId="2" xfId="0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3" borderId="1" xfId="0" applyFill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2" borderId="4" xfId="0" applyFont="1" applyFill="1" applyBorder="1"/>
    <xf numFmtId="0" fontId="0" fillId="0" borderId="1" xfId="0" applyFill="1" applyBorder="1"/>
    <xf numFmtId="0" fontId="1" fillId="0" borderId="1" xfId="0" applyFont="1" applyFill="1" applyBorder="1"/>
    <xf numFmtId="0" fontId="0" fillId="3" borderId="0" xfId="0" applyFill="1"/>
    <xf numFmtId="0" fontId="1" fillId="3" borderId="0" xfId="0" applyFont="1" applyFill="1" applyBorder="1" applyAlignment="1">
      <alignment horizontal="center"/>
    </xf>
    <xf numFmtId="0" fontId="0" fillId="3" borderId="0" xfId="0" applyFill="1" applyBorder="1"/>
    <xf numFmtId="0" fontId="1" fillId="5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vertical="center"/>
    </xf>
    <xf numFmtId="14" fontId="1" fillId="5" borderId="1" xfId="0" applyNumberFormat="1" applyFont="1" applyFill="1" applyBorder="1" applyAlignment="1">
      <alignment vertical="center"/>
    </xf>
    <xf numFmtId="3" fontId="0" fillId="0" borderId="1" xfId="0" applyNumberForma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0" fillId="3" borderId="0" xfId="0" applyFill="1" applyBorder="1" applyAlignment="1">
      <alignment horizontal="center" vertical="center"/>
    </xf>
    <xf numFmtId="3" fontId="1" fillId="3" borderId="0" xfId="0" applyNumberFormat="1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8" borderId="15" xfId="0" applyFont="1" applyFill="1" applyBorder="1" applyAlignment="1">
      <alignment horizontal="center" vertical="center"/>
    </xf>
    <xf numFmtId="0" fontId="1" fillId="8" borderId="14" xfId="0" applyFont="1" applyFill="1" applyBorder="1" applyAlignment="1">
      <alignment vertical="center"/>
    </xf>
    <xf numFmtId="3" fontId="1" fillId="5" borderId="1" xfId="0" applyNumberFormat="1" applyFont="1" applyFill="1" applyBorder="1" applyAlignment="1">
      <alignment horizontal="center" vertical="center"/>
    </xf>
    <xf numFmtId="3" fontId="1" fillId="5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3" fillId="7" borderId="5" xfId="0" applyFont="1" applyFill="1" applyBorder="1" applyAlignment="1">
      <alignment horizontal="center"/>
    </xf>
    <xf numFmtId="0" fontId="13" fillId="7" borderId="6" xfId="0" applyFont="1" applyFill="1" applyBorder="1" applyAlignment="1">
      <alignment horizontal="center"/>
    </xf>
    <xf numFmtId="0" fontId="13" fillId="7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11" fillId="4" borderId="11" xfId="0" applyFont="1" applyFill="1" applyBorder="1" applyAlignment="1">
      <alignment horizontal="center" wrapText="1"/>
    </xf>
    <xf numFmtId="0" fontId="11" fillId="4" borderId="12" xfId="0" applyFont="1" applyFill="1" applyBorder="1" applyAlignment="1">
      <alignment horizontal="center" wrapText="1"/>
    </xf>
    <xf numFmtId="0" fontId="11" fillId="4" borderId="13" xfId="0" applyFont="1" applyFill="1" applyBorder="1" applyAlignment="1">
      <alignment horizontal="center" wrapText="1"/>
    </xf>
    <xf numFmtId="0" fontId="6" fillId="5" borderId="5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/>
    </xf>
    <xf numFmtId="0" fontId="5" fillId="6" borderId="7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244445</xdr:colOff>
      <xdr:row>1</xdr:row>
      <xdr:rowOff>11475</xdr:rowOff>
    </xdr:from>
    <xdr:to>
      <xdr:col>17</xdr:col>
      <xdr:colOff>699450</xdr:colOff>
      <xdr:row>4</xdr:row>
      <xdr:rowOff>91806</xdr:rowOff>
    </xdr:to>
    <xdr:pic>
      <xdr:nvPicPr>
        <xdr:cNvPr id="3" name="11 Imagen" descr="LOGO SMM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45470" y="201975"/>
          <a:ext cx="3503005" cy="5851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149679</xdr:colOff>
      <xdr:row>0</xdr:row>
      <xdr:rowOff>95250</xdr:rowOff>
    </xdr:from>
    <xdr:to>
      <xdr:col>2</xdr:col>
      <xdr:colOff>489858</xdr:colOff>
      <xdr:row>5</xdr:row>
      <xdr:rowOff>68035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9679" y="95250"/>
          <a:ext cx="2381250" cy="7892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244445</xdr:colOff>
      <xdr:row>1</xdr:row>
      <xdr:rowOff>11475</xdr:rowOff>
    </xdr:from>
    <xdr:to>
      <xdr:col>14</xdr:col>
      <xdr:colOff>699450</xdr:colOff>
      <xdr:row>4</xdr:row>
      <xdr:rowOff>91806</xdr:rowOff>
    </xdr:to>
    <xdr:pic>
      <xdr:nvPicPr>
        <xdr:cNvPr id="2" name="11 Imagen" descr="LOGO SMM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45470" y="201975"/>
          <a:ext cx="3503005" cy="5851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149679</xdr:colOff>
      <xdr:row>0</xdr:row>
      <xdr:rowOff>95250</xdr:rowOff>
    </xdr:from>
    <xdr:to>
      <xdr:col>2</xdr:col>
      <xdr:colOff>489858</xdr:colOff>
      <xdr:row>5</xdr:row>
      <xdr:rowOff>68035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9679" y="95250"/>
          <a:ext cx="2369004" cy="7919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244445</xdr:colOff>
      <xdr:row>1</xdr:row>
      <xdr:rowOff>11475</xdr:rowOff>
    </xdr:from>
    <xdr:to>
      <xdr:col>14</xdr:col>
      <xdr:colOff>699450</xdr:colOff>
      <xdr:row>4</xdr:row>
      <xdr:rowOff>91806</xdr:rowOff>
    </xdr:to>
    <xdr:pic>
      <xdr:nvPicPr>
        <xdr:cNvPr id="2" name="11 Imagen" descr="LOGO SMM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45470" y="201975"/>
          <a:ext cx="3503005" cy="5851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149679</xdr:colOff>
      <xdr:row>0</xdr:row>
      <xdr:rowOff>95250</xdr:rowOff>
    </xdr:from>
    <xdr:to>
      <xdr:col>2</xdr:col>
      <xdr:colOff>598715</xdr:colOff>
      <xdr:row>5</xdr:row>
      <xdr:rowOff>68035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9679" y="95250"/>
          <a:ext cx="2369004" cy="79193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244445</xdr:colOff>
      <xdr:row>1</xdr:row>
      <xdr:rowOff>11475</xdr:rowOff>
    </xdr:from>
    <xdr:to>
      <xdr:col>17</xdr:col>
      <xdr:colOff>699450</xdr:colOff>
      <xdr:row>4</xdr:row>
      <xdr:rowOff>91806</xdr:rowOff>
    </xdr:to>
    <xdr:pic>
      <xdr:nvPicPr>
        <xdr:cNvPr id="2" name="11 Imagen" descr="LOGO SMM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26270" y="201975"/>
          <a:ext cx="2788630" cy="5851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816429</xdr:colOff>
      <xdr:row>1</xdr:row>
      <xdr:rowOff>136071</xdr:rowOff>
    </xdr:from>
    <xdr:to>
      <xdr:col>7</xdr:col>
      <xdr:colOff>217715</xdr:colOff>
      <xdr:row>7</xdr:row>
      <xdr:rowOff>54428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8572" y="326571"/>
          <a:ext cx="2381250" cy="78921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244445</xdr:colOff>
      <xdr:row>1</xdr:row>
      <xdr:rowOff>11475</xdr:rowOff>
    </xdr:from>
    <xdr:to>
      <xdr:col>17</xdr:col>
      <xdr:colOff>699450</xdr:colOff>
      <xdr:row>4</xdr:row>
      <xdr:rowOff>91806</xdr:rowOff>
    </xdr:to>
    <xdr:pic>
      <xdr:nvPicPr>
        <xdr:cNvPr id="2" name="11 Imagen" descr="LOGO SMM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26270" y="201975"/>
          <a:ext cx="2864830" cy="5851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13607</xdr:colOff>
      <xdr:row>0</xdr:row>
      <xdr:rowOff>95250</xdr:rowOff>
    </xdr:from>
    <xdr:to>
      <xdr:col>1</xdr:col>
      <xdr:colOff>2054678</xdr:colOff>
      <xdr:row>5</xdr:row>
      <xdr:rowOff>10437</xdr:rowOff>
    </xdr:to>
    <xdr:pic>
      <xdr:nvPicPr>
        <xdr:cNvPr id="4" name="3 Imagen" descr="H. Ayuntamiento de Tlajomulco de Zuñiga |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95250"/>
          <a:ext cx="2041071" cy="7316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R71"/>
  <sheetViews>
    <sheetView topLeftCell="F1" zoomScale="70" zoomScaleNormal="70" workbookViewId="0">
      <selection activeCell="S40" sqref="S40"/>
    </sheetView>
  </sheetViews>
  <sheetFormatPr baseColWidth="10" defaultRowHeight="15" x14ac:dyDescent="0.25"/>
  <cols>
    <col min="1" max="1" width="4" customWidth="1"/>
    <col min="2" max="2" width="26.42578125" customWidth="1"/>
    <col min="3" max="3" width="9" customWidth="1"/>
    <col min="4" max="4" width="7.7109375" customWidth="1"/>
    <col min="5" max="5" width="9" customWidth="1"/>
    <col min="6" max="6" width="9.28515625" customWidth="1"/>
    <col min="7" max="7" width="9" customWidth="1"/>
    <col min="8" max="8" width="9.5703125" customWidth="1"/>
    <col min="9" max="9" width="10" customWidth="1"/>
    <col min="10" max="10" width="9.85546875" customWidth="1"/>
    <col min="11" max="11" width="9.42578125" customWidth="1"/>
    <col min="12" max="12" width="9.140625" customWidth="1"/>
    <col min="13" max="13" width="8.140625" customWidth="1"/>
    <col min="14" max="14" width="9" customWidth="1"/>
    <col min="15" max="16" width="8.42578125" customWidth="1"/>
    <col min="17" max="17" width="8.28515625" customWidth="1"/>
    <col min="18" max="18" width="10.28515625" customWidth="1"/>
    <col min="19" max="19" width="6.5703125" customWidth="1"/>
  </cols>
  <sheetData>
    <row r="4" spans="2:18" ht="9.75" customHeight="1" x14ac:dyDescent="0.3"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1"/>
      <c r="Q4" s="1"/>
    </row>
    <row r="5" spans="2:18" ht="9.75" customHeight="1" x14ac:dyDescent="0.3">
      <c r="B5" s="1"/>
      <c r="C5" s="21"/>
      <c r="D5" s="21"/>
      <c r="E5" s="2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2:18" ht="9.75" customHeight="1" x14ac:dyDescent="0.3">
      <c r="B6" s="1"/>
      <c r="C6" s="21"/>
      <c r="D6" s="21"/>
      <c r="E6" s="2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2:18" ht="9.75" customHeight="1" x14ac:dyDescent="0.3">
      <c r="B7" s="1"/>
      <c r="C7" s="21"/>
      <c r="D7" s="21"/>
      <c r="E7" s="2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2:18" ht="25.5" customHeight="1" x14ac:dyDescent="0.3">
      <c r="B8" s="66" t="s">
        <v>33</v>
      </c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</row>
    <row r="9" spans="2:18" ht="39" customHeight="1" x14ac:dyDescent="0.25">
      <c r="B9" s="67" t="s">
        <v>32</v>
      </c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</row>
    <row r="10" spans="2:18" x14ac:dyDescent="0.25">
      <c r="B10" s="2"/>
      <c r="C10" s="2"/>
      <c r="D10" s="2"/>
      <c r="E10" s="2"/>
      <c r="F10" s="2"/>
    </row>
    <row r="11" spans="2:18" x14ac:dyDescent="0.25">
      <c r="C11" s="24" t="s">
        <v>36</v>
      </c>
      <c r="D11" s="24" t="s">
        <v>35</v>
      </c>
      <c r="E11" s="24" t="s">
        <v>34</v>
      </c>
      <c r="F11" s="22" t="s">
        <v>0</v>
      </c>
      <c r="G11" s="3" t="s">
        <v>1</v>
      </c>
      <c r="H11" s="3" t="s">
        <v>2</v>
      </c>
      <c r="I11" s="3" t="s">
        <v>3</v>
      </c>
      <c r="J11" s="3" t="s">
        <v>4</v>
      </c>
      <c r="K11" s="3" t="s">
        <v>5</v>
      </c>
      <c r="L11" s="3" t="s">
        <v>6</v>
      </c>
      <c r="M11" s="3" t="s">
        <v>7</v>
      </c>
      <c r="N11" s="3" t="s">
        <v>37</v>
      </c>
      <c r="O11" s="3" t="s">
        <v>36</v>
      </c>
      <c r="P11" s="3" t="s">
        <v>35</v>
      </c>
      <c r="Q11" s="3" t="s">
        <v>34</v>
      </c>
      <c r="R11" s="3" t="s">
        <v>12</v>
      </c>
    </row>
    <row r="12" spans="2:18" ht="32.25" customHeight="1" x14ac:dyDescent="0.25">
      <c r="B12" s="4" t="s">
        <v>13</v>
      </c>
      <c r="C12" s="25">
        <v>2601</v>
      </c>
      <c r="D12" s="28">
        <v>2466</v>
      </c>
      <c r="E12" s="28">
        <v>1981</v>
      </c>
      <c r="F12" s="23">
        <f>F28+F41</f>
        <v>2684</v>
      </c>
      <c r="G12" s="5">
        <f t="shared" ref="G12:Q12" si="0">G28+G41</f>
        <v>2475</v>
      </c>
      <c r="H12" s="5">
        <f t="shared" si="0"/>
        <v>2737</v>
      </c>
      <c r="I12" s="5">
        <f t="shared" si="0"/>
        <v>2789</v>
      </c>
      <c r="J12" s="5">
        <f t="shared" si="0"/>
        <v>3051</v>
      </c>
      <c r="K12" s="5">
        <f t="shared" si="0"/>
        <v>2331</v>
      </c>
      <c r="L12" s="5">
        <f t="shared" si="0"/>
        <v>2248</v>
      </c>
      <c r="M12" s="5">
        <f t="shared" si="0"/>
        <v>2615</v>
      </c>
      <c r="N12" s="5">
        <f t="shared" si="0"/>
        <v>2672</v>
      </c>
      <c r="O12" s="5">
        <f t="shared" si="0"/>
        <v>2780</v>
      </c>
      <c r="P12" s="5">
        <f t="shared" si="0"/>
        <v>2741</v>
      </c>
      <c r="Q12" s="5">
        <f t="shared" si="0"/>
        <v>1971</v>
      </c>
      <c r="R12" s="14">
        <f t="shared" ref="R12:R20" si="1">SUM(C12:Q12)</f>
        <v>38142</v>
      </c>
    </row>
    <row r="13" spans="2:18" ht="32.25" customHeight="1" x14ac:dyDescent="0.25">
      <c r="B13" s="4" t="s">
        <v>14</v>
      </c>
      <c r="C13" s="25">
        <v>494</v>
      </c>
      <c r="D13" s="28">
        <v>440</v>
      </c>
      <c r="E13" s="25">
        <v>349</v>
      </c>
      <c r="F13" s="5">
        <f>F29</f>
        <v>478</v>
      </c>
      <c r="G13" s="5">
        <f t="shared" ref="G13:Q13" si="2">G29</f>
        <v>338</v>
      </c>
      <c r="H13" s="5">
        <f t="shared" si="2"/>
        <v>396</v>
      </c>
      <c r="I13" s="5">
        <f t="shared" si="2"/>
        <v>384</v>
      </c>
      <c r="J13" s="5">
        <f t="shared" si="2"/>
        <v>486</v>
      </c>
      <c r="K13" s="5">
        <f t="shared" si="2"/>
        <v>382</v>
      </c>
      <c r="L13" s="5">
        <f t="shared" si="2"/>
        <v>311</v>
      </c>
      <c r="M13" s="5">
        <f t="shared" si="2"/>
        <v>387</v>
      </c>
      <c r="N13" s="5">
        <f t="shared" si="2"/>
        <v>432</v>
      </c>
      <c r="O13" s="5">
        <f t="shared" si="2"/>
        <v>452</v>
      </c>
      <c r="P13" s="5">
        <f t="shared" si="2"/>
        <v>382</v>
      </c>
      <c r="Q13" s="5">
        <f t="shared" si="2"/>
        <v>174</v>
      </c>
      <c r="R13" s="14">
        <f t="shared" si="1"/>
        <v>5885</v>
      </c>
    </row>
    <row r="14" spans="2:18" ht="32.25" customHeight="1" x14ac:dyDescent="0.25">
      <c r="B14" s="4" t="s">
        <v>15</v>
      </c>
      <c r="C14" s="25">
        <v>2737</v>
      </c>
      <c r="D14" s="28">
        <v>2580</v>
      </c>
      <c r="E14" s="25">
        <v>1627</v>
      </c>
      <c r="F14" s="5">
        <f>F30+F42+F52+F59+F67</f>
        <v>2396</v>
      </c>
      <c r="G14" s="5">
        <f t="shared" ref="G14:Q14" si="3">G30+G42+G52+G59+G67</f>
        <v>2338</v>
      </c>
      <c r="H14" s="5">
        <f t="shared" si="3"/>
        <v>2458</v>
      </c>
      <c r="I14" s="5">
        <f t="shared" si="3"/>
        <v>1590</v>
      </c>
      <c r="J14" s="5">
        <f t="shared" si="3"/>
        <v>2611</v>
      </c>
      <c r="K14" s="5">
        <f t="shared" si="3"/>
        <v>2493</v>
      </c>
      <c r="L14" s="5">
        <f t="shared" si="3"/>
        <v>2889</v>
      </c>
      <c r="M14" s="5">
        <f t="shared" si="3"/>
        <v>3040</v>
      </c>
      <c r="N14" s="5">
        <f t="shared" si="3"/>
        <v>3039</v>
      </c>
      <c r="O14" s="5">
        <f t="shared" si="3"/>
        <v>4249</v>
      </c>
      <c r="P14" s="5">
        <f t="shared" si="3"/>
        <v>3035</v>
      </c>
      <c r="Q14" s="5">
        <f t="shared" si="3"/>
        <v>1543</v>
      </c>
      <c r="R14" s="14">
        <f t="shared" si="1"/>
        <v>38625</v>
      </c>
    </row>
    <row r="15" spans="2:18" ht="32.25" customHeight="1" x14ac:dyDescent="0.25">
      <c r="B15" s="4" t="s">
        <v>16</v>
      </c>
      <c r="C15" s="25">
        <v>412</v>
      </c>
      <c r="D15" s="28">
        <v>384</v>
      </c>
      <c r="E15" s="25">
        <v>181</v>
      </c>
      <c r="F15" s="5">
        <f>F31+F60+F68</f>
        <v>105</v>
      </c>
      <c r="G15" s="5">
        <f t="shared" ref="G15:Q15" si="4">G31+G60+G68</f>
        <v>292</v>
      </c>
      <c r="H15" s="5">
        <f t="shared" si="4"/>
        <v>159</v>
      </c>
      <c r="I15" s="5">
        <f t="shared" si="4"/>
        <v>24</v>
      </c>
      <c r="J15" s="5">
        <f t="shared" si="4"/>
        <v>293</v>
      </c>
      <c r="K15" s="5">
        <f t="shared" si="4"/>
        <v>253</v>
      </c>
      <c r="L15" s="5">
        <f t="shared" si="4"/>
        <v>254</v>
      </c>
      <c r="M15" s="5">
        <f t="shared" si="4"/>
        <v>298</v>
      </c>
      <c r="N15" s="5">
        <f t="shared" si="4"/>
        <v>217</v>
      </c>
      <c r="O15" s="5">
        <f t="shared" si="4"/>
        <v>1231</v>
      </c>
      <c r="P15" s="5">
        <f t="shared" si="4"/>
        <v>728</v>
      </c>
      <c r="Q15" s="5">
        <f t="shared" si="4"/>
        <v>528</v>
      </c>
      <c r="R15" s="14">
        <f t="shared" si="1"/>
        <v>5359</v>
      </c>
    </row>
    <row r="16" spans="2:18" ht="32.25" customHeight="1" x14ac:dyDescent="0.25">
      <c r="B16" s="4" t="s">
        <v>17</v>
      </c>
      <c r="C16" s="25">
        <v>194</v>
      </c>
      <c r="D16" s="28">
        <v>164</v>
      </c>
      <c r="E16" s="25">
        <v>56</v>
      </c>
      <c r="F16" s="5">
        <f>F33+F69</f>
        <v>25</v>
      </c>
      <c r="G16" s="5">
        <f t="shared" ref="G16:Q16" si="5">G33+G69</f>
        <v>190</v>
      </c>
      <c r="H16" s="5">
        <f t="shared" si="5"/>
        <v>155</v>
      </c>
      <c r="I16" s="5">
        <f t="shared" si="5"/>
        <v>56</v>
      </c>
      <c r="J16" s="5">
        <f t="shared" si="5"/>
        <v>183</v>
      </c>
      <c r="K16" s="5">
        <f t="shared" si="5"/>
        <v>115</v>
      </c>
      <c r="L16" s="5">
        <f t="shared" si="5"/>
        <v>187</v>
      </c>
      <c r="M16" s="5">
        <f t="shared" si="5"/>
        <v>224</v>
      </c>
      <c r="N16" s="5">
        <f t="shared" si="5"/>
        <v>131</v>
      </c>
      <c r="O16" s="5">
        <f t="shared" si="5"/>
        <v>1180</v>
      </c>
      <c r="P16" s="5">
        <f t="shared" si="5"/>
        <v>669</v>
      </c>
      <c r="Q16" s="5">
        <f t="shared" si="5"/>
        <v>433</v>
      </c>
      <c r="R16" s="14">
        <f t="shared" si="1"/>
        <v>3962</v>
      </c>
    </row>
    <row r="17" spans="2:18" ht="32.25" customHeight="1" x14ac:dyDescent="0.25">
      <c r="B17" s="4" t="s">
        <v>18</v>
      </c>
      <c r="C17" s="25">
        <v>88</v>
      </c>
      <c r="D17" s="28">
        <v>8</v>
      </c>
      <c r="E17" s="25">
        <v>0</v>
      </c>
      <c r="F17" s="5">
        <f>F32</f>
        <v>0</v>
      </c>
      <c r="G17" s="5">
        <f t="shared" ref="G17:Q17" si="6">G32</f>
        <v>0</v>
      </c>
      <c r="H17" s="5">
        <f t="shared" si="6"/>
        <v>0</v>
      </c>
      <c r="I17" s="5">
        <f t="shared" si="6"/>
        <v>0</v>
      </c>
      <c r="J17" s="5">
        <f t="shared" si="6"/>
        <v>0</v>
      </c>
      <c r="K17" s="5">
        <f t="shared" si="6"/>
        <v>0</v>
      </c>
      <c r="L17" s="5">
        <f t="shared" si="6"/>
        <v>0</v>
      </c>
      <c r="M17" s="5">
        <f t="shared" si="6"/>
        <v>14</v>
      </c>
      <c r="N17" s="5">
        <f t="shared" si="6"/>
        <v>55</v>
      </c>
      <c r="O17" s="5">
        <f t="shared" si="6"/>
        <v>68</v>
      </c>
      <c r="P17" s="5">
        <f t="shared" si="6"/>
        <v>30</v>
      </c>
      <c r="Q17" s="5">
        <f t="shared" si="6"/>
        <v>0</v>
      </c>
      <c r="R17" s="14">
        <f t="shared" si="1"/>
        <v>263</v>
      </c>
    </row>
    <row r="18" spans="2:18" ht="32.25" customHeight="1" x14ac:dyDescent="0.25">
      <c r="B18" s="4" t="s">
        <v>19</v>
      </c>
      <c r="C18" s="25">
        <v>257</v>
      </c>
      <c r="D18" s="28">
        <v>243</v>
      </c>
      <c r="E18" s="25">
        <v>144</v>
      </c>
      <c r="F18" s="5">
        <f>F34</f>
        <v>251</v>
      </c>
      <c r="G18" s="5">
        <f t="shared" ref="G18:Q18" si="7">G34</f>
        <v>275</v>
      </c>
      <c r="H18" s="5">
        <f t="shared" si="7"/>
        <v>370</v>
      </c>
      <c r="I18" s="5">
        <f t="shared" si="7"/>
        <v>368</v>
      </c>
      <c r="J18" s="5">
        <f t="shared" si="7"/>
        <v>587</v>
      </c>
      <c r="K18" s="5">
        <f t="shared" si="7"/>
        <v>402</v>
      </c>
      <c r="L18" s="5">
        <f t="shared" si="7"/>
        <v>430</v>
      </c>
      <c r="M18" s="5">
        <f t="shared" si="7"/>
        <v>506</v>
      </c>
      <c r="N18" s="5">
        <f t="shared" si="7"/>
        <v>392</v>
      </c>
      <c r="O18" s="5">
        <f t="shared" si="7"/>
        <v>445</v>
      </c>
      <c r="P18" s="5">
        <f t="shared" si="7"/>
        <v>352</v>
      </c>
      <c r="Q18" s="5">
        <f t="shared" si="7"/>
        <v>290</v>
      </c>
      <c r="R18" s="14">
        <f t="shared" si="1"/>
        <v>5312</v>
      </c>
    </row>
    <row r="19" spans="2:18" ht="32.25" customHeight="1" x14ac:dyDescent="0.25">
      <c r="B19" s="4" t="s">
        <v>20</v>
      </c>
      <c r="C19" s="25">
        <v>833</v>
      </c>
      <c r="D19" s="28">
        <v>476</v>
      </c>
      <c r="E19" s="25">
        <v>178</v>
      </c>
      <c r="F19" s="5">
        <f>F35+F43+F61</f>
        <v>1319</v>
      </c>
      <c r="G19" s="5">
        <f t="shared" ref="G19:Q19" si="8">G35+G43+G61</f>
        <v>1277</v>
      </c>
      <c r="H19" s="5">
        <f t="shared" si="8"/>
        <v>538</v>
      </c>
      <c r="I19" s="5">
        <f t="shared" si="8"/>
        <v>262</v>
      </c>
      <c r="J19" s="5">
        <f t="shared" si="8"/>
        <v>692</v>
      </c>
      <c r="K19" s="5">
        <f t="shared" si="8"/>
        <v>842</v>
      </c>
      <c r="L19" s="5">
        <f t="shared" si="8"/>
        <v>1953</v>
      </c>
      <c r="M19" s="5">
        <f t="shared" si="8"/>
        <v>3052</v>
      </c>
      <c r="N19" s="5">
        <f t="shared" si="8"/>
        <v>850</v>
      </c>
      <c r="O19" s="5">
        <f t="shared" si="8"/>
        <v>424</v>
      </c>
      <c r="P19" s="5">
        <f t="shared" si="8"/>
        <v>441</v>
      </c>
      <c r="Q19" s="5">
        <f t="shared" si="8"/>
        <v>171</v>
      </c>
      <c r="R19" s="14">
        <f t="shared" si="1"/>
        <v>13308</v>
      </c>
    </row>
    <row r="20" spans="2:18" x14ac:dyDescent="0.25">
      <c r="B20" s="6" t="s">
        <v>12</v>
      </c>
      <c r="C20" s="7">
        <f>SUM(C12:C19)</f>
        <v>7616</v>
      </c>
      <c r="D20" s="7">
        <f>SUM(D12:D19)</f>
        <v>6761</v>
      </c>
      <c r="E20" s="7">
        <f>SUM(E12:E19)</f>
        <v>4516</v>
      </c>
      <c r="F20" s="7">
        <f t="shared" ref="F20:Q20" si="9">SUM(F12:F19)</f>
        <v>7258</v>
      </c>
      <c r="G20" s="7">
        <f t="shared" si="9"/>
        <v>7185</v>
      </c>
      <c r="H20" s="7">
        <f t="shared" si="9"/>
        <v>6813</v>
      </c>
      <c r="I20" s="7">
        <f t="shared" si="9"/>
        <v>5473</v>
      </c>
      <c r="J20" s="7">
        <f t="shared" si="9"/>
        <v>7903</v>
      </c>
      <c r="K20" s="7">
        <f t="shared" si="9"/>
        <v>6818</v>
      </c>
      <c r="L20" s="7">
        <f t="shared" si="9"/>
        <v>8272</v>
      </c>
      <c r="M20" s="7">
        <f t="shared" si="9"/>
        <v>10136</v>
      </c>
      <c r="N20" s="7">
        <f t="shared" si="9"/>
        <v>7788</v>
      </c>
      <c r="O20" s="7">
        <f t="shared" si="9"/>
        <v>10829</v>
      </c>
      <c r="P20" s="7">
        <f t="shared" si="9"/>
        <v>8378</v>
      </c>
      <c r="Q20" s="7">
        <f t="shared" si="9"/>
        <v>5110</v>
      </c>
      <c r="R20" s="7">
        <f t="shared" si="1"/>
        <v>110856</v>
      </c>
    </row>
    <row r="25" spans="2:18" ht="15.75" x14ac:dyDescent="0.25">
      <c r="B25" s="9"/>
      <c r="C25" s="20"/>
      <c r="D25" s="20"/>
      <c r="E25" s="20"/>
      <c r="F25" s="68" t="s">
        <v>23</v>
      </c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</row>
    <row r="26" spans="2:18" x14ac:dyDescent="0.25">
      <c r="B26" s="2"/>
      <c r="C26" s="2"/>
      <c r="D26" s="2"/>
      <c r="E26" s="2"/>
    </row>
    <row r="27" spans="2:18" x14ac:dyDescent="0.25">
      <c r="C27" s="24" t="s">
        <v>36</v>
      </c>
      <c r="D27" s="24" t="s">
        <v>35</v>
      </c>
      <c r="E27" s="24" t="s">
        <v>34</v>
      </c>
      <c r="F27" s="3" t="s">
        <v>0</v>
      </c>
      <c r="G27" s="3" t="s">
        <v>1</v>
      </c>
      <c r="H27" s="3" t="s">
        <v>2</v>
      </c>
      <c r="I27" s="3" t="s">
        <v>3</v>
      </c>
      <c r="J27" s="3" t="s">
        <v>4</v>
      </c>
      <c r="K27" s="3" t="s">
        <v>5</v>
      </c>
      <c r="L27" s="3" t="s">
        <v>6</v>
      </c>
      <c r="M27" s="3" t="s">
        <v>7</v>
      </c>
      <c r="N27" s="3" t="s">
        <v>37</v>
      </c>
      <c r="O27" s="3" t="s">
        <v>36</v>
      </c>
      <c r="P27" s="3" t="s">
        <v>35</v>
      </c>
      <c r="Q27" s="3" t="s">
        <v>34</v>
      </c>
      <c r="R27" s="3" t="s">
        <v>12</v>
      </c>
    </row>
    <row r="28" spans="2:18" x14ac:dyDescent="0.25">
      <c r="B28" s="10" t="s">
        <v>13</v>
      </c>
      <c r="C28" s="25">
        <v>1763</v>
      </c>
      <c r="D28" s="25">
        <v>1782</v>
      </c>
      <c r="E28" s="25">
        <v>1824</v>
      </c>
      <c r="F28" s="11">
        <v>2005</v>
      </c>
      <c r="G28" s="11">
        <v>1763</v>
      </c>
      <c r="H28" s="11">
        <v>1978</v>
      </c>
      <c r="I28" s="11">
        <v>2079</v>
      </c>
      <c r="J28" s="11">
        <v>2213</v>
      </c>
      <c r="K28" s="11">
        <v>1574</v>
      </c>
      <c r="L28" s="11">
        <v>1790</v>
      </c>
      <c r="M28" s="11">
        <v>1898</v>
      </c>
      <c r="N28" s="11">
        <v>1958</v>
      </c>
      <c r="O28" s="11">
        <v>2021</v>
      </c>
      <c r="P28" s="11">
        <v>2067</v>
      </c>
      <c r="Q28" s="11">
        <v>1714</v>
      </c>
      <c r="R28" s="11">
        <f t="shared" ref="R28:R35" si="10">SUM(C28:Q28)</f>
        <v>28429</v>
      </c>
    </row>
    <row r="29" spans="2:18" x14ac:dyDescent="0.25">
      <c r="B29" s="10" t="s">
        <v>14</v>
      </c>
      <c r="C29" s="25">
        <v>494</v>
      </c>
      <c r="D29" s="25">
        <v>440</v>
      </c>
      <c r="E29" s="25">
        <v>349</v>
      </c>
      <c r="F29" s="11">
        <v>478</v>
      </c>
      <c r="G29" s="11">
        <v>338</v>
      </c>
      <c r="H29" s="11">
        <v>396</v>
      </c>
      <c r="I29" s="11">
        <v>384</v>
      </c>
      <c r="J29" s="11">
        <v>486</v>
      </c>
      <c r="K29" s="11">
        <v>382</v>
      </c>
      <c r="L29" s="11">
        <v>311</v>
      </c>
      <c r="M29" s="11">
        <v>387</v>
      </c>
      <c r="N29" s="11">
        <v>432</v>
      </c>
      <c r="O29" s="11">
        <v>452</v>
      </c>
      <c r="P29" s="11">
        <v>382</v>
      </c>
      <c r="Q29" s="11">
        <v>174</v>
      </c>
      <c r="R29" s="11">
        <f t="shared" si="10"/>
        <v>5885</v>
      </c>
    </row>
    <row r="30" spans="2:18" x14ac:dyDescent="0.25">
      <c r="B30" s="10" t="s">
        <v>15</v>
      </c>
      <c r="C30" s="25">
        <v>770</v>
      </c>
      <c r="D30" s="25">
        <v>611</v>
      </c>
      <c r="E30" s="25">
        <v>610</v>
      </c>
      <c r="F30" s="11">
        <v>546</v>
      </c>
      <c r="G30" s="11">
        <v>449</v>
      </c>
      <c r="H30" s="11">
        <v>484</v>
      </c>
      <c r="I30" s="11">
        <v>511</v>
      </c>
      <c r="J30" s="11">
        <v>603</v>
      </c>
      <c r="K30" s="11">
        <v>596</v>
      </c>
      <c r="L30" s="11">
        <v>632</v>
      </c>
      <c r="M30" s="11">
        <v>541</v>
      </c>
      <c r="N30" s="11">
        <v>657</v>
      </c>
      <c r="O30" s="11">
        <v>780</v>
      </c>
      <c r="P30" s="11">
        <v>567</v>
      </c>
      <c r="Q30" s="11">
        <v>325</v>
      </c>
      <c r="R30" s="11">
        <f t="shared" si="10"/>
        <v>8682</v>
      </c>
    </row>
    <row r="31" spans="2:18" x14ac:dyDescent="0.25">
      <c r="B31" s="10" t="s">
        <v>16</v>
      </c>
      <c r="C31" s="25">
        <v>139</v>
      </c>
      <c r="D31" s="25">
        <v>100</v>
      </c>
      <c r="E31" s="25">
        <v>77</v>
      </c>
      <c r="F31" s="11">
        <v>89</v>
      </c>
      <c r="G31" s="11">
        <v>91</v>
      </c>
      <c r="H31" s="11">
        <v>94</v>
      </c>
      <c r="I31" s="11">
        <v>12</v>
      </c>
      <c r="J31" s="11">
        <v>114</v>
      </c>
      <c r="K31" s="11">
        <v>112</v>
      </c>
      <c r="L31" s="11">
        <v>115</v>
      </c>
      <c r="M31" s="11">
        <v>109</v>
      </c>
      <c r="N31" s="11">
        <v>88</v>
      </c>
      <c r="O31" s="11">
        <v>108</v>
      </c>
      <c r="P31" s="11">
        <v>97</v>
      </c>
      <c r="Q31" s="11">
        <v>56</v>
      </c>
      <c r="R31" s="11">
        <f t="shared" si="10"/>
        <v>1401</v>
      </c>
    </row>
    <row r="32" spans="2:18" x14ac:dyDescent="0.25">
      <c r="B32" s="10" t="s">
        <v>18</v>
      </c>
      <c r="C32" s="25">
        <v>88</v>
      </c>
      <c r="D32" s="25">
        <v>8</v>
      </c>
      <c r="E32" s="25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14</v>
      </c>
      <c r="N32" s="11">
        <v>55</v>
      </c>
      <c r="O32" s="11">
        <v>68</v>
      </c>
      <c r="P32" s="11">
        <v>30</v>
      </c>
      <c r="Q32" s="11">
        <v>0</v>
      </c>
      <c r="R32" s="11">
        <f t="shared" si="10"/>
        <v>263</v>
      </c>
    </row>
    <row r="33" spans="2:18" x14ac:dyDescent="0.25">
      <c r="B33" s="10" t="s">
        <v>28</v>
      </c>
      <c r="C33" s="25">
        <v>0</v>
      </c>
      <c r="D33" s="25">
        <v>0</v>
      </c>
      <c r="E33" s="25">
        <v>0</v>
      </c>
      <c r="F33" s="11">
        <v>24</v>
      </c>
      <c r="G33" s="11">
        <v>31</v>
      </c>
      <c r="H33" s="11">
        <v>45</v>
      </c>
      <c r="I33" s="11">
        <v>35</v>
      </c>
      <c r="J33" s="11">
        <v>32</v>
      </c>
      <c r="K33" s="11">
        <v>10</v>
      </c>
      <c r="L33" s="11">
        <v>40</v>
      </c>
      <c r="M33" s="11">
        <v>33</v>
      </c>
      <c r="N33" s="11">
        <v>26</v>
      </c>
      <c r="O33" s="11">
        <v>35</v>
      </c>
      <c r="P33" s="11">
        <v>29</v>
      </c>
      <c r="Q33" s="11">
        <v>14</v>
      </c>
      <c r="R33" s="11">
        <f t="shared" si="10"/>
        <v>354</v>
      </c>
    </row>
    <row r="34" spans="2:18" x14ac:dyDescent="0.25">
      <c r="B34" s="10" t="s">
        <v>19</v>
      </c>
      <c r="C34" s="25">
        <v>257</v>
      </c>
      <c r="D34" s="25">
        <v>243</v>
      </c>
      <c r="E34" s="25">
        <v>144</v>
      </c>
      <c r="F34" s="11">
        <v>251</v>
      </c>
      <c r="G34" s="11">
        <v>275</v>
      </c>
      <c r="H34" s="11">
        <v>370</v>
      </c>
      <c r="I34" s="11">
        <v>368</v>
      </c>
      <c r="J34" s="11">
        <v>587</v>
      </c>
      <c r="K34" s="11">
        <v>402</v>
      </c>
      <c r="L34" s="11">
        <v>430</v>
      </c>
      <c r="M34" s="11">
        <v>506</v>
      </c>
      <c r="N34" s="11">
        <v>392</v>
      </c>
      <c r="O34" s="11">
        <v>445</v>
      </c>
      <c r="P34" s="11">
        <v>352</v>
      </c>
      <c r="Q34" s="11">
        <v>290</v>
      </c>
      <c r="R34" s="11">
        <f t="shared" si="10"/>
        <v>5312</v>
      </c>
    </row>
    <row r="35" spans="2:18" x14ac:dyDescent="0.25">
      <c r="B35" s="10" t="s">
        <v>20</v>
      </c>
      <c r="C35" s="25">
        <v>260</v>
      </c>
      <c r="D35" s="25">
        <v>165</v>
      </c>
      <c r="E35" s="25">
        <v>165</v>
      </c>
      <c r="F35" s="11">
        <v>618</v>
      </c>
      <c r="G35" s="11">
        <v>439</v>
      </c>
      <c r="H35" s="11">
        <v>278</v>
      </c>
      <c r="I35" s="11">
        <v>205</v>
      </c>
      <c r="J35" s="11">
        <v>463</v>
      </c>
      <c r="K35" s="11">
        <v>564</v>
      </c>
      <c r="L35" s="11">
        <v>1061</v>
      </c>
      <c r="M35" s="11">
        <v>1418</v>
      </c>
      <c r="N35" s="11">
        <v>376</v>
      </c>
      <c r="O35" s="11">
        <v>224</v>
      </c>
      <c r="P35" s="11">
        <v>252</v>
      </c>
      <c r="Q35" s="11">
        <v>160</v>
      </c>
      <c r="R35" s="11">
        <f t="shared" si="10"/>
        <v>6648</v>
      </c>
    </row>
    <row r="36" spans="2:18" x14ac:dyDescent="0.25">
      <c r="B36" s="12" t="s">
        <v>12</v>
      </c>
      <c r="C36" s="7">
        <f>SUM(C28:C35)</f>
        <v>3771</v>
      </c>
      <c r="D36" s="7">
        <f>SUM(D28:D35)</f>
        <v>3349</v>
      </c>
      <c r="E36" s="7">
        <f>SUM(E28:E35)</f>
        <v>3169</v>
      </c>
      <c r="F36" s="3">
        <f>SUM(F28:F35)</f>
        <v>4011</v>
      </c>
      <c r="G36" s="3">
        <f t="shared" ref="G36:P36" si="11">SUM(G28:G35)</f>
        <v>3386</v>
      </c>
      <c r="H36" s="3">
        <f t="shared" si="11"/>
        <v>3645</v>
      </c>
      <c r="I36" s="3">
        <f t="shared" si="11"/>
        <v>3594</v>
      </c>
      <c r="J36" s="3">
        <f t="shared" si="11"/>
        <v>4498</v>
      </c>
      <c r="K36" s="3">
        <f t="shared" si="11"/>
        <v>3640</v>
      </c>
      <c r="L36" s="3">
        <f t="shared" si="11"/>
        <v>4379</v>
      </c>
      <c r="M36" s="3">
        <f t="shared" si="11"/>
        <v>4906</v>
      </c>
      <c r="N36" s="3">
        <f t="shared" si="11"/>
        <v>3984</v>
      </c>
      <c r="O36" s="3">
        <f t="shared" si="11"/>
        <v>4133</v>
      </c>
      <c r="P36" s="3">
        <f t="shared" si="11"/>
        <v>3776</v>
      </c>
      <c r="Q36" s="3" t="s">
        <v>31</v>
      </c>
      <c r="R36" s="3">
        <f>SUM(C36:Q36)</f>
        <v>54241</v>
      </c>
    </row>
    <row r="37" spans="2:18" x14ac:dyDescent="0.25">
      <c r="C37" s="12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2:18" ht="15.75" x14ac:dyDescent="0.25">
      <c r="F38" s="65" t="s">
        <v>24</v>
      </c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</row>
    <row r="39" spans="2:18" ht="15.75" x14ac:dyDescent="0.25"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</row>
    <row r="40" spans="2:18" x14ac:dyDescent="0.25">
      <c r="C40" s="24" t="s">
        <v>36</v>
      </c>
      <c r="D40" s="24" t="s">
        <v>35</v>
      </c>
      <c r="E40" s="24" t="s">
        <v>34</v>
      </c>
      <c r="F40" s="3" t="s">
        <v>0</v>
      </c>
      <c r="G40" s="3" t="s">
        <v>1</v>
      </c>
      <c r="H40" s="3" t="s">
        <v>2</v>
      </c>
      <c r="I40" s="3" t="s">
        <v>3</v>
      </c>
      <c r="J40" s="3" t="s">
        <v>4</v>
      </c>
      <c r="K40" s="3" t="s">
        <v>5</v>
      </c>
      <c r="L40" s="3" t="s">
        <v>6</v>
      </c>
      <c r="M40" s="3" t="s">
        <v>7</v>
      </c>
      <c r="N40" s="3"/>
      <c r="O40" s="3" t="s">
        <v>9</v>
      </c>
      <c r="P40" s="3" t="s">
        <v>35</v>
      </c>
      <c r="Q40" s="3" t="s">
        <v>34</v>
      </c>
      <c r="R40" s="3" t="s">
        <v>12</v>
      </c>
    </row>
    <row r="41" spans="2:18" x14ac:dyDescent="0.25">
      <c r="B41" s="10" t="s">
        <v>13</v>
      </c>
      <c r="C41" s="25">
        <v>838</v>
      </c>
      <c r="D41" s="25">
        <v>684</v>
      </c>
      <c r="E41" s="25">
        <v>157</v>
      </c>
      <c r="F41" s="11">
        <v>679</v>
      </c>
      <c r="G41" s="11">
        <v>712</v>
      </c>
      <c r="H41" s="11">
        <v>759</v>
      </c>
      <c r="I41" s="11">
        <v>710</v>
      </c>
      <c r="J41" s="11">
        <v>838</v>
      </c>
      <c r="K41" s="11">
        <v>757</v>
      </c>
      <c r="L41" s="11">
        <v>458</v>
      </c>
      <c r="M41" s="11">
        <v>717</v>
      </c>
      <c r="N41" s="11">
        <v>714</v>
      </c>
      <c r="O41" s="11">
        <v>759</v>
      </c>
      <c r="P41" s="11">
        <v>674</v>
      </c>
      <c r="Q41" s="11">
        <v>257</v>
      </c>
      <c r="R41" s="11">
        <f>SUM(C41:Q41)</f>
        <v>9713</v>
      </c>
    </row>
    <row r="42" spans="2:18" x14ac:dyDescent="0.25">
      <c r="B42" s="10" t="s">
        <v>15</v>
      </c>
      <c r="C42" s="25">
        <v>1054</v>
      </c>
      <c r="D42" s="25">
        <v>1010</v>
      </c>
      <c r="E42" s="25">
        <v>264</v>
      </c>
      <c r="F42" s="11">
        <v>1012</v>
      </c>
      <c r="G42" s="11">
        <v>981</v>
      </c>
      <c r="H42" s="11">
        <v>1107</v>
      </c>
      <c r="I42" s="11">
        <v>819</v>
      </c>
      <c r="J42" s="11">
        <v>1061</v>
      </c>
      <c r="K42" s="11">
        <v>1123</v>
      </c>
      <c r="L42" s="11">
        <v>1254</v>
      </c>
      <c r="M42" s="11">
        <v>1179</v>
      </c>
      <c r="N42" s="11">
        <v>1338</v>
      </c>
      <c r="O42" s="11">
        <v>1382</v>
      </c>
      <c r="P42" s="11">
        <v>1228</v>
      </c>
      <c r="Q42" s="11">
        <v>430</v>
      </c>
      <c r="R42" s="11">
        <f>SUM(C42:Q42)</f>
        <v>15242</v>
      </c>
    </row>
    <row r="43" spans="2:18" x14ac:dyDescent="0.25">
      <c r="B43" s="10" t="s">
        <v>20</v>
      </c>
      <c r="C43" s="25">
        <v>345</v>
      </c>
      <c r="D43" s="25">
        <v>205</v>
      </c>
      <c r="E43" s="25">
        <v>10</v>
      </c>
      <c r="F43" s="11">
        <v>677</v>
      </c>
      <c r="G43" s="11">
        <v>830</v>
      </c>
      <c r="H43" s="11">
        <v>254</v>
      </c>
      <c r="I43" s="11">
        <v>56</v>
      </c>
      <c r="J43" s="11">
        <v>229</v>
      </c>
      <c r="K43" s="11">
        <v>263</v>
      </c>
      <c r="L43" s="11">
        <v>728</v>
      </c>
      <c r="M43" s="11">
        <v>1495</v>
      </c>
      <c r="N43" s="11">
        <v>458</v>
      </c>
      <c r="O43" s="11">
        <v>195</v>
      </c>
      <c r="P43" s="11">
        <v>184</v>
      </c>
      <c r="Q43" s="11">
        <v>9</v>
      </c>
      <c r="R43" s="11">
        <f>SUM(C43:Q43)</f>
        <v>5938</v>
      </c>
    </row>
    <row r="44" spans="2:18" x14ac:dyDescent="0.25">
      <c r="B44" s="13" t="s">
        <v>21</v>
      </c>
      <c r="C44" s="26">
        <f>SUM(C41:C43)</f>
        <v>2237</v>
      </c>
      <c r="D44" s="26">
        <f>SUM(D41:D43)</f>
        <v>1899</v>
      </c>
      <c r="E44" s="26">
        <f>SUM(E41:E43)</f>
        <v>431</v>
      </c>
      <c r="F44" s="3">
        <f>SUM(F41:F43)</f>
        <v>2368</v>
      </c>
      <c r="G44" s="3">
        <f t="shared" ref="G44:Q44" si="12">SUM(G41:G43)</f>
        <v>2523</v>
      </c>
      <c r="H44" s="3">
        <f t="shared" si="12"/>
        <v>2120</v>
      </c>
      <c r="I44" s="3">
        <f t="shared" si="12"/>
        <v>1585</v>
      </c>
      <c r="J44" s="3">
        <f t="shared" si="12"/>
        <v>2128</v>
      </c>
      <c r="K44" s="3">
        <f t="shared" si="12"/>
        <v>2143</v>
      </c>
      <c r="L44" s="3">
        <f t="shared" si="12"/>
        <v>2440</v>
      </c>
      <c r="M44" s="3">
        <f t="shared" si="12"/>
        <v>3391</v>
      </c>
      <c r="N44" s="3">
        <f t="shared" si="12"/>
        <v>2510</v>
      </c>
      <c r="O44" s="3">
        <f t="shared" si="12"/>
        <v>2336</v>
      </c>
      <c r="P44" s="3">
        <f t="shared" si="12"/>
        <v>2086</v>
      </c>
      <c r="Q44" s="3">
        <f t="shared" si="12"/>
        <v>696</v>
      </c>
      <c r="R44" s="3">
        <f>SUM(R41:R43)</f>
        <v>30893</v>
      </c>
    </row>
    <row r="45" spans="2:18" s="17" customFormat="1" x14ac:dyDescent="0.25">
      <c r="B45" s="15"/>
      <c r="C45" s="15"/>
      <c r="D45" s="15"/>
      <c r="E45" s="15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</row>
    <row r="46" spans="2:18" s="17" customFormat="1" x14ac:dyDescent="0.25">
      <c r="B46" s="15"/>
      <c r="C46" s="15"/>
      <c r="D46" s="15"/>
      <c r="E46" s="15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</row>
    <row r="47" spans="2:18" s="17" customFormat="1" x14ac:dyDescent="0.25">
      <c r="B47" s="15"/>
      <c r="C47" s="15"/>
      <c r="D47" s="15"/>
      <c r="E47" s="15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</row>
    <row r="49" spans="2:18" ht="15.75" x14ac:dyDescent="0.25">
      <c r="B49" s="9"/>
      <c r="C49" s="20"/>
      <c r="D49" s="20"/>
      <c r="E49" s="20"/>
      <c r="F49" s="65" t="s">
        <v>25</v>
      </c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</row>
    <row r="50" spans="2:18" ht="15.75" x14ac:dyDescent="0.25">
      <c r="B50" s="9"/>
      <c r="C50" s="20"/>
      <c r="D50" s="20"/>
      <c r="E50" s="20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</row>
    <row r="51" spans="2:18" x14ac:dyDescent="0.25">
      <c r="C51" s="24" t="s">
        <v>36</v>
      </c>
      <c r="D51" s="24" t="s">
        <v>35</v>
      </c>
      <c r="E51" s="24" t="s">
        <v>34</v>
      </c>
      <c r="F51" s="3" t="s">
        <v>0</v>
      </c>
      <c r="G51" s="3" t="s">
        <v>1</v>
      </c>
      <c r="H51" s="3" t="s">
        <v>2</v>
      </c>
      <c r="I51" s="3" t="s">
        <v>3</v>
      </c>
      <c r="J51" s="3" t="s">
        <v>4</v>
      </c>
      <c r="K51" s="3" t="s">
        <v>5</v>
      </c>
      <c r="L51" s="3" t="s">
        <v>6</v>
      </c>
      <c r="M51" s="3" t="s">
        <v>7</v>
      </c>
      <c r="N51" s="3" t="s">
        <v>37</v>
      </c>
      <c r="O51" s="3" t="s">
        <v>36</v>
      </c>
      <c r="P51" s="3" t="s">
        <v>35</v>
      </c>
      <c r="Q51" s="3" t="s">
        <v>34</v>
      </c>
      <c r="R51" s="3" t="s">
        <v>12</v>
      </c>
    </row>
    <row r="52" spans="2:18" x14ac:dyDescent="0.25">
      <c r="B52" s="10" t="s">
        <v>15</v>
      </c>
      <c r="C52" s="27">
        <v>544</v>
      </c>
      <c r="D52" s="27">
        <v>592</v>
      </c>
      <c r="E52" s="27">
        <v>609</v>
      </c>
      <c r="F52" s="11">
        <v>719</v>
      </c>
      <c r="G52" s="11">
        <v>624</v>
      </c>
      <c r="H52" s="11">
        <v>641</v>
      </c>
      <c r="I52" s="11">
        <v>116</v>
      </c>
      <c r="J52" s="11">
        <v>546</v>
      </c>
      <c r="K52" s="11">
        <v>502</v>
      </c>
      <c r="L52" s="11">
        <v>616</v>
      </c>
      <c r="M52" s="11">
        <v>952</v>
      </c>
      <c r="N52" s="11">
        <v>793</v>
      </c>
      <c r="O52" s="11">
        <v>727</v>
      </c>
      <c r="P52" s="11">
        <v>556</v>
      </c>
      <c r="Q52" s="11">
        <v>174</v>
      </c>
      <c r="R52" s="11">
        <f>SUM(C52:Q52)</f>
        <v>8711</v>
      </c>
    </row>
    <row r="53" spans="2:18" x14ac:dyDescent="0.25">
      <c r="B53" s="10" t="s">
        <v>16</v>
      </c>
      <c r="C53" s="27">
        <v>61</v>
      </c>
      <c r="D53" s="27">
        <v>72</v>
      </c>
      <c r="E53" s="27">
        <v>45</v>
      </c>
      <c r="F53" s="11">
        <v>122</v>
      </c>
      <c r="G53" s="11">
        <v>128</v>
      </c>
      <c r="H53" s="11">
        <v>125</v>
      </c>
      <c r="I53" s="11">
        <v>26</v>
      </c>
      <c r="J53" s="11">
        <v>106</v>
      </c>
      <c r="K53" s="11">
        <v>76</v>
      </c>
      <c r="L53" s="11">
        <v>121</v>
      </c>
      <c r="M53" s="11">
        <v>138</v>
      </c>
      <c r="N53" s="11">
        <v>102</v>
      </c>
      <c r="O53" s="11">
        <v>113</v>
      </c>
      <c r="P53" s="11">
        <v>103</v>
      </c>
      <c r="Q53" s="11">
        <v>24</v>
      </c>
      <c r="R53" s="11">
        <f>SUM(C53:Q53)</f>
        <v>1362</v>
      </c>
    </row>
    <row r="54" spans="2:18" x14ac:dyDescent="0.25">
      <c r="B54" s="13" t="s">
        <v>21</v>
      </c>
      <c r="C54" s="26">
        <f>SUM(C52:C53)</f>
        <v>605</v>
      </c>
      <c r="D54" s="26">
        <f>SUM(D52:D53)</f>
        <v>664</v>
      </c>
      <c r="E54" s="26">
        <f>SUM(E52:E53)</f>
        <v>654</v>
      </c>
      <c r="F54" s="3">
        <f t="shared" ref="F54:P54" si="13">SUM(F52:F53)</f>
        <v>841</v>
      </c>
      <c r="G54" s="3">
        <f t="shared" si="13"/>
        <v>752</v>
      </c>
      <c r="H54" s="3">
        <f t="shared" si="13"/>
        <v>766</v>
      </c>
      <c r="I54" s="3">
        <f t="shared" si="13"/>
        <v>142</v>
      </c>
      <c r="J54" s="3">
        <f t="shared" si="13"/>
        <v>652</v>
      </c>
      <c r="K54" s="3">
        <f t="shared" si="13"/>
        <v>578</v>
      </c>
      <c r="L54" s="3">
        <f t="shared" si="13"/>
        <v>737</v>
      </c>
      <c r="M54" s="3">
        <f t="shared" si="13"/>
        <v>1090</v>
      </c>
      <c r="N54" s="3">
        <f t="shared" si="13"/>
        <v>895</v>
      </c>
      <c r="O54" s="3">
        <f t="shared" si="13"/>
        <v>840</v>
      </c>
      <c r="P54" s="3">
        <f t="shared" si="13"/>
        <v>659</v>
      </c>
      <c r="Q54" s="3">
        <f>SUM(Q52:Q53)</f>
        <v>198</v>
      </c>
      <c r="R54" s="3">
        <f>SUM(C54:Q54)</f>
        <v>10073</v>
      </c>
    </row>
    <row r="56" spans="2:18" ht="15.75" x14ac:dyDescent="0.25">
      <c r="B56" s="9"/>
      <c r="C56" s="20"/>
      <c r="D56" s="20"/>
      <c r="E56" s="20"/>
      <c r="F56" s="65" t="s">
        <v>26</v>
      </c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</row>
    <row r="57" spans="2:18" ht="15.75" x14ac:dyDescent="0.25">
      <c r="B57" s="9"/>
      <c r="C57" s="20"/>
      <c r="D57" s="20"/>
      <c r="E57" s="20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</row>
    <row r="58" spans="2:18" x14ac:dyDescent="0.25">
      <c r="C58" s="24" t="s">
        <v>36</v>
      </c>
      <c r="D58" s="24" t="s">
        <v>35</v>
      </c>
      <c r="E58" s="24" t="s">
        <v>34</v>
      </c>
      <c r="F58" s="3" t="s">
        <v>0</v>
      </c>
      <c r="G58" s="3" t="s">
        <v>1</v>
      </c>
      <c r="H58" s="3" t="s">
        <v>2</v>
      </c>
      <c r="I58" s="3" t="s">
        <v>3</v>
      </c>
      <c r="J58" s="3" t="s">
        <v>4</v>
      </c>
      <c r="K58" s="3" t="s">
        <v>5</v>
      </c>
      <c r="L58" s="3" t="s">
        <v>6</v>
      </c>
      <c r="M58" s="3" t="s">
        <v>7</v>
      </c>
      <c r="N58" s="3" t="s">
        <v>37</v>
      </c>
      <c r="O58" s="3" t="s">
        <v>36</v>
      </c>
      <c r="P58" s="3" t="s">
        <v>35</v>
      </c>
      <c r="Q58" s="3" t="s">
        <v>34</v>
      </c>
      <c r="R58" s="3" t="s">
        <v>12</v>
      </c>
    </row>
    <row r="59" spans="2:18" x14ac:dyDescent="0.25">
      <c r="B59" s="10" t="s">
        <v>15</v>
      </c>
      <c r="C59" s="27">
        <v>180</v>
      </c>
      <c r="D59" s="27">
        <v>146</v>
      </c>
      <c r="E59" s="27">
        <v>103</v>
      </c>
      <c r="F59" s="11">
        <v>92</v>
      </c>
      <c r="G59" s="11">
        <v>77</v>
      </c>
      <c r="H59" s="11">
        <v>118</v>
      </c>
      <c r="I59" s="11">
        <v>124</v>
      </c>
      <c r="J59" s="11">
        <v>225</v>
      </c>
      <c r="K59" s="11">
        <v>132</v>
      </c>
      <c r="L59" s="11">
        <v>154</v>
      </c>
      <c r="M59" s="11">
        <v>125</v>
      </c>
      <c r="N59" s="11">
        <v>135</v>
      </c>
      <c r="O59" s="11">
        <v>211</v>
      </c>
      <c r="P59" s="11">
        <v>19</v>
      </c>
      <c r="Q59" s="11">
        <v>132</v>
      </c>
      <c r="R59" s="11">
        <f>SUM(C59:Q59)</f>
        <v>1973</v>
      </c>
    </row>
    <row r="60" spans="2:18" x14ac:dyDescent="0.25">
      <c r="B60" s="10" t="s">
        <v>16</v>
      </c>
      <c r="C60" s="27">
        <v>8</v>
      </c>
      <c r="D60" s="27">
        <v>2</v>
      </c>
      <c r="E60" s="27">
        <v>0</v>
      </c>
      <c r="F60" s="11"/>
      <c r="G60" s="11">
        <v>0</v>
      </c>
      <c r="H60" s="11">
        <v>0</v>
      </c>
      <c r="I60" s="11">
        <v>4</v>
      </c>
      <c r="J60" s="11">
        <v>27</v>
      </c>
      <c r="K60" s="11">
        <v>11</v>
      </c>
      <c r="L60" s="11">
        <v>23</v>
      </c>
      <c r="M60" s="11">
        <v>30</v>
      </c>
      <c r="N60" s="11">
        <v>18</v>
      </c>
      <c r="O60" s="11">
        <v>29</v>
      </c>
      <c r="P60" s="11">
        <v>29</v>
      </c>
      <c r="Q60" s="11">
        <v>12</v>
      </c>
      <c r="R60" s="11">
        <f>SUM(C60:Q60)</f>
        <v>193</v>
      </c>
    </row>
    <row r="61" spans="2:18" x14ac:dyDescent="0.25">
      <c r="B61" s="10" t="s">
        <v>20</v>
      </c>
      <c r="C61" s="27">
        <v>14</v>
      </c>
      <c r="D61" s="27">
        <v>11</v>
      </c>
      <c r="E61" s="27">
        <v>3</v>
      </c>
      <c r="F61" s="11">
        <v>24</v>
      </c>
      <c r="G61" s="11">
        <v>8</v>
      </c>
      <c r="H61" s="11">
        <v>6</v>
      </c>
      <c r="I61" s="11">
        <v>1</v>
      </c>
      <c r="J61" s="11">
        <v>0</v>
      </c>
      <c r="K61" s="11">
        <v>15</v>
      </c>
      <c r="L61" s="11">
        <v>164</v>
      </c>
      <c r="M61" s="11">
        <v>139</v>
      </c>
      <c r="N61" s="11">
        <v>16</v>
      </c>
      <c r="O61" s="11">
        <v>5</v>
      </c>
      <c r="P61" s="11">
        <v>5</v>
      </c>
      <c r="Q61" s="11">
        <v>2</v>
      </c>
      <c r="R61" s="11">
        <f>SUM(C61:Q61)</f>
        <v>413</v>
      </c>
    </row>
    <row r="62" spans="2:18" x14ac:dyDescent="0.25">
      <c r="B62" s="13" t="s">
        <v>21</v>
      </c>
      <c r="C62" s="26">
        <f>SUM(C59:C61)</f>
        <v>202</v>
      </c>
      <c r="D62" s="26">
        <f>SUM(D59:D61)</f>
        <v>159</v>
      </c>
      <c r="E62" s="26">
        <f>SUM(E59:E61)</f>
        <v>106</v>
      </c>
      <c r="F62" s="3">
        <f>SUM(F59:F61)</f>
        <v>116</v>
      </c>
      <c r="G62" s="3">
        <f t="shared" ref="G62:Q62" si="14">SUM(G59:G61)</f>
        <v>85</v>
      </c>
      <c r="H62" s="3">
        <f t="shared" si="14"/>
        <v>124</v>
      </c>
      <c r="I62" s="3">
        <f t="shared" si="14"/>
        <v>129</v>
      </c>
      <c r="J62" s="3">
        <f t="shared" si="14"/>
        <v>252</v>
      </c>
      <c r="K62" s="3">
        <f t="shared" si="14"/>
        <v>158</v>
      </c>
      <c r="L62" s="3">
        <f t="shared" si="14"/>
        <v>341</v>
      </c>
      <c r="M62" s="3">
        <f t="shared" si="14"/>
        <v>294</v>
      </c>
      <c r="N62" s="3">
        <f t="shared" si="14"/>
        <v>169</v>
      </c>
      <c r="O62" s="3">
        <f t="shared" si="14"/>
        <v>245</v>
      </c>
      <c r="P62" s="3">
        <f t="shared" si="14"/>
        <v>53</v>
      </c>
      <c r="Q62" s="3">
        <f t="shared" si="14"/>
        <v>146</v>
      </c>
      <c r="R62" s="3">
        <f>SUM(C62:Q62)</f>
        <v>2579</v>
      </c>
    </row>
    <row r="64" spans="2:18" ht="15.75" x14ac:dyDescent="0.25">
      <c r="B64" s="9"/>
      <c r="C64" s="20"/>
      <c r="D64" s="20"/>
      <c r="E64" s="20"/>
      <c r="F64" s="65" t="s">
        <v>27</v>
      </c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</row>
    <row r="65" spans="2:18" ht="15.75" x14ac:dyDescent="0.25">
      <c r="B65" s="9"/>
      <c r="C65" s="20"/>
      <c r="D65" s="20"/>
      <c r="E65" s="20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</row>
    <row r="66" spans="2:18" x14ac:dyDescent="0.25">
      <c r="C66" s="24" t="s">
        <v>36</v>
      </c>
      <c r="D66" s="24" t="s">
        <v>35</v>
      </c>
      <c r="E66" s="24" t="s">
        <v>34</v>
      </c>
      <c r="F66" s="3" t="s">
        <v>0</v>
      </c>
      <c r="G66" s="3" t="s">
        <v>1</v>
      </c>
      <c r="H66" s="3" t="s">
        <v>2</v>
      </c>
      <c r="I66" s="3" t="s">
        <v>3</v>
      </c>
      <c r="J66" s="3" t="s">
        <v>4</v>
      </c>
      <c r="K66" s="3" t="s">
        <v>5</v>
      </c>
      <c r="L66" s="3" t="s">
        <v>6</v>
      </c>
      <c r="M66" s="3" t="s">
        <v>7</v>
      </c>
      <c r="N66" s="3" t="s">
        <v>37</v>
      </c>
      <c r="O66" s="3" t="s">
        <v>36</v>
      </c>
      <c r="P66" s="3" t="s">
        <v>35</v>
      </c>
      <c r="Q66" s="3" t="s">
        <v>34</v>
      </c>
      <c r="R66" s="3" t="s">
        <v>12</v>
      </c>
    </row>
    <row r="67" spans="2:18" x14ac:dyDescent="0.25">
      <c r="B67" s="10" t="s">
        <v>15</v>
      </c>
      <c r="C67" s="27">
        <v>189</v>
      </c>
      <c r="D67" s="27">
        <v>221</v>
      </c>
      <c r="E67" s="27">
        <v>59</v>
      </c>
      <c r="F67" s="11">
        <v>27</v>
      </c>
      <c r="G67" s="11">
        <v>207</v>
      </c>
      <c r="H67" s="11">
        <v>108</v>
      </c>
      <c r="I67" s="11">
        <v>20</v>
      </c>
      <c r="J67" s="11">
        <v>176</v>
      </c>
      <c r="K67" s="11">
        <v>140</v>
      </c>
      <c r="L67" s="11">
        <v>233</v>
      </c>
      <c r="M67" s="11">
        <v>243</v>
      </c>
      <c r="N67" s="11">
        <v>116</v>
      </c>
      <c r="O67" s="11">
        <v>1149</v>
      </c>
      <c r="P67" s="11">
        <v>665</v>
      </c>
      <c r="Q67" s="11">
        <v>482</v>
      </c>
      <c r="R67" s="11">
        <f>SUM(C67:Q67)</f>
        <v>4035</v>
      </c>
    </row>
    <row r="68" spans="2:18" x14ac:dyDescent="0.25">
      <c r="B68" s="10" t="s">
        <v>16</v>
      </c>
      <c r="C68" s="27">
        <v>204</v>
      </c>
      <c r="D68" s="27">
        <v>210</v>
      </c>
      <c r="E68" s="27">
        <v>59</v>
      </c>
      <c r="F68" s="11">
        <v>16</v>
      </c>
      <c r="G68" s="11">
        <v>201</v>
      </c>
      <c r="H68" s="11">
        <v>65</v>
      </c>
      <c r="I68" s="11">
        <v>8</v>
      </c>
      <c r="J68" s="11">
        <v>152</v>
      </c>
      <c r="K68" s="11">
        <v>130</v>
      </c>
      <c r="L68" s="11">
        <v>116</v>
      </c>
      <c r="M68" s="11">
        <v>159</v>
      </c>
      <c r="N68" s="11">
        <v>111</v>
      </c>
      <c r="O68" s="11">
        <v>1094</v>
      </c>
      <c r="P68" s="11">
        <v>602</v>
      </c>
      <c r="Q68" s="11">
        <v>460</v>
      </c>
      <c r="R68" s="11">
        <f>SUM(C68:Q68)</f>
        <v>3587</v>
      </c>
    </row>
    <row r="69" spans="2:18" x14ac:dyDescent="0.25">
      <c r="B69" s="10" t="s">
        <v>17</v>
      </c>
      <c r="C69" s="27">
        <v>149</v>
      </c>
      <c r="D69" s="27">
        <v>164</v>
      </c>
      <c r="E69" s="27">
        <v>56</v>
      </c>
      <c r="F69" s="11">
        <v>1</v>
      </c>
      <c r="G69" s="11">
        <v>159</v>
      </c>
      <c r="H69" s="11">
        <v>110</v>
      </c>
      <c r="I69" s="11">
        <v>21</v>
      </c>
      <c r="J69" s="11">
        <v>151</v>
      </c>
      <c r="K69" s="11">
        <v>105</v>
      </c>
      <c r="L69" s="11">
        <v>147</v>
      </c>
      <c r="M69" s="11">
        <v>191</v>
      </c>
      <c r="N69" s="11">
        <v>105</v>
      </c>
      <c r="O69" s="11">
        <v>1145</v>
      </c>
      <c r="P69" s="11">
        <v>640</v>
      </c>
      <c r="Q69" s="11">
        <v>419</v>
      </c>
      <c r="R69" s="11">
        <f>SUM(C69:Q69)</f>
        <v>3563</v>
      </c>
    </row>
    <row r="70" spans="2:18" x14ac:dyDescent="0.25">
      <c r="B70" s="10" t="s">
        <v>29</v>
      </c>
      <c r="C70" s="27">
        <v>0</v>
      </c>
      <c r="D70" s="27">
        <v>0</v>
      </c>
      <c r="E70" s="27">
        <v>0</v>
      </c>
      <c r="F70" s="11">
        <v>186</v>
      </c>
      <c r="G70" s="11">
        <v>31</v>
      </c>
      <c r="H70" s="11">
        <v>121</v>
      </c>
      <c r="I70" s="11">
        <v>20</v>
      </c>
      <c r="J70" s="11">
        <v>141</v>
      </c>
      <c r="K70" s="11">
        <v>142</v>
      </c>
      <c r="L70" s="11">
        <v>207</v>
      </c>
      <c r="M70" s="11">
        <v>273</v>
      </c>
      <c r="N70" s="11">
        <v>141</v>
      </c>
      <c r="O70" s="11">
        <v>1051</v>
      </c>
      <c r="P70" s="11">
        <v>663</v>
      </c>
      <c r="Q70" s="11">
        <v>482</v>
      </c>
      <c r="R70" s="11">
        <f>SUM(C70:Q70)</f>
        <v>3458</v>
      </c>
    </row>
    <row r="71" spans="2:18" x14ac:dyDescent="0.25">
      <c r="B71" s="13" t="s">
        <v>21</v>
      </c>
      <c r="C71" s="26">
        <f t="shared" ref="C71:N71" si="15">SUM(C67:C70)</f>
        <v>542</v>
      </c>
      <c r="D71" s="26">
        <f t="shared" si="15"/>
        <v>595</v>
      </c>
      <c r="E71" s="26">
        <f t="shared" si="15"/>
        <v>174</v>
      </c>
      <c r="F71" s="3">
        <f t="shared" si="15"/>
        <v>230</v>
      </c>
      <c r="G71" s="3">
        <f t="shared" si="15"/>
        <v>598</v>
      </c>
      <c r="H71" s="3">
        <f t="shared" si="15"/>
        <v>404</v>
      </c>
      <c r="I71" s="3">
        <f t="shared" si="15"/>
        <v>69</v>
      </c>
      <c r="J71" s="3">
        <f t="shared" si="15"/>
        <v>620</v>
      </c>
      <c r="K71" s="3">
        <f t="shared" si="15"/>
        <v>517</v>
      </c>
      <c r="L71" s="3">
        <f t="shared" si="15"/>
        <v>703</v>
      </c>
      <c r="M71" s="3">
        <f t="shared" si="15"/>
        <v>866</v>
      </c>
      <c r="N71" s="3">
        <f t="shared" si="15"/>
        <v>473</v>
      </c>
      <c r="O71" s="3">
        <f>SUM(O67:O70)</f>
        <v>4439</v>
      </c>
      <c r="P71" s="3">
        <f>SUM(P67:P70)</f>
        <v>2570</v>
      </c>
      <c r="Q71" s="3">
        <f>SUM(Q67:Q70)</f>
        <v>1843</v>
      </c>
      <c r="R71" s="3">
        <f>SUM(R67:R70)</f>
        <v>14643</v>
      </c>
    </row>
  </sheetData>
  <mergeCells count="8">
    <mergeCell ref="F56:R56"/>
    <mergeCell ref="F64:R64"/>
    <mergeCell ref="B4:O4"/>
    <mergeCell ref="B8:R8"/>
    <mergeCell ref="B9:R9"/>
    <mergeCell ref="F25:R25"/>
    <mergeCell ref="F38:R38"/>
    <mergeCell ref="F49:R49"/>
  </mergeCells>
  <pageMargins left="0.70866141732283472" right="0.70866141732283472" top="0.74803149606299213" bottom="0.74803149606299213" header="0.31496062992125984" footer="0.31496062992125984"/>
  <pageSetup scale="60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O75"/>
  <sheetViews>
    <sheetView topLeftCell="B7" zoomScale="70" zoomScaleNormal="70" workbookViewId="0">
      <selection activeCell="C68" sqref="C68:O68"/>
    </sheetView>
  </sheetViews>
  <sheetFormatPr baseColWidth="10" defaultRowHeight="15" x14ac:dyDescent="0.25"/>
  <cols>
    <col min="1" max="1" width="4" customWidth="1"/>
    <col min="2" max="2" width="26.42578125" customWidth="1"/>
    <col min="3" max="3" width="12" bestFit="1" customWidth="1"/>
    <col min="4" max="4" width="12" customWidth="1"/>
    <col min="5" max="6" width="11.42578125" customWidth="1"/>
    <col min="11" max="11" width="11.42578125" customWidth="1"/>
    <col min="15" max="15" width="12.28515625" customWidth="1"/>
    <col min="16" max="16" width="6.5703125" customWidth="1"/>
  </cols>
  <sheetData>
    <row r="4" spans="2:15" ht="9.75" customHeight="1" x14ac:dyDescent="0.3"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19"/>
      <c r="N4" s="19"/>
    </row>
    <row r="5" spans="2:15" ht="9.75" customHeight="1" x14ac:dyDescent="0.3"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2:15" ht="9.75" customHeight="1" x14ac:dyDescent="0.3"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spans="2:15" ht="9.75" customHeight="1" x14ac:dyDescent="0.3"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</row>
    <row r="8" spans="2:15" ht="25.5" customHeight="1" x14ac:dyDescent="0.3">
      <c r="B8" s="66" t="s">
        <v>38</v>
      </c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</row>
    <row r="9" spans="2:15" ht="39" customHeight="1" x14ac:dyDescent="0.25">
      <c r="B9" s="67" t="s">
        <v>22</v>
      </c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</row>
    <row r="10" spans="2:15" x14ac:dyDescent="0.25">
      <c r="B10" s="2"/>
    </row>
    <row r="11" spans="2:15" x14ac:dyDescent="0.25">
      <c r="C11" s="3" t="s">
        <v>0</v>
      </c>
      <c r="D11" s="3" t="s">
        <v>1</v>
      </c>
      <c r="E11" s="3" t="s">
        <v>2</v>
      </c>
      <c r="F11" s="3" t="s">
        <v>3</v>
      </c>
      <c r="G11" s="3" t="s">
        <v>4</v>
      </c>
      <c r="H11" s="3" t="s">
        <v>5</v>
      </c>
      <c r="I11" s="3" t="s">
        <v>6</v>
      </c>
      <c r="J11" s="3" t="s">
        <v>7</v>
      </c>
      <c r="K11" s="3" t="s">
        <v>8</v>
      </c>
      <c r="L11" s="3" t="s">
        <v>9</v>
      </c>
      <c r="M11" s="3" t="s">
        <v>10</v>
      </c>
      <c r="N11" s="3" t="s">
        <v>11</v>
      </c>
      <c r="O11" s="3" t="s">
        <v>12</v>
      </c>
    </row>
    <row r="12" spans="2:15" ht="32.25" customHeight="1" x14ac:dyDescent="0.25">
      <c r="B12" s="4" t="s">
        <v>13</v>
      </c>
      <c r="C12" s="5">
        <v>2484</v>
      </c>
      <c r="D12" s="5">
        <v>2227</v>
      </c>
      <c r="E12" s="5">
        <v>2202</v>
      </c>
      <c r="F12" s="5">
        <v>1497</v>
      </c>
      <c r="G12" s="5">
        <v>1672</v>
      </c>
      <c r="H12" s="5">
        <v>1720</v>
      </c>
      <c r="I12" s="5">
        <v>1722</v>
      </c>
      <c r="J12" s="5">
        <v>1803</v>
      </c>
      <c r="K12" s="5">
        <v>1906</v>
      </c>
      <c r="L12" s="5">
        <v>2024</v>
      </c>
      <c r="M12" s="5">
        <v>1636</v>
      </c>
      <c r="N12" s="5">
        <v>1213</v>
      </c>
      <c r="O12" s="14">
        <f t="shared" ref="O12:O21" si="0">SUM(C12:N12)</f>
        <v>22106</v>
      </c>
    </row>
    <row r="13" spans="2:15" ht="32.25" customHeight="1" x14ac:dyDescent="0.25">
      <c r="B13" s="4" t="s">
        <v>14</v>
      </c>
      <c r="C13" s="5">
        <v>395</v>
      </c>
      <c r="D13" s="5">
        <v>486</v>
      </c>
      <c r="E13" s="5">
        <v>378</v>
      </c>
      <c r="F13" s="5">
        <v>137</v>
      </c>
      <c r="G13" s="5">
        <v>138</v>
      </c>
      <c r="H13" s="5">
        <v>147</v>
      </c>
      <c r="I13" s="5">
        <v>64</v>
      </c>
      <c r="J13" s="5">
        <v>100</v>
      </c>
      <c r="K13" s="5">
        <v>170</v>
      </c>
      <c r="L13" s="5">
        <v>257</v>
      </c>
      <c r="M13" s="5">
        <v>153</v>
      </c>
      <c r="N13" s="5">
        <v>165</v>
      </c>
      <c r="O13" s="14">
        <f t="shared" si="0"/>
        <v>2590</v>
      </c>
    </row>
    <row r="14" spans="2:15" ht="32.25" customHeight="1" x14ac:dyDescent="0.25">
      <c r="B14" s="4" t="s">
        <v>15</v>
      </c>
      <c r="C14" s="5">
        <v>2597</v>
      </c>
      <c r="D14" s="5">
        <v>3059</v>
      </c>
      <c r="E14" s="5">
        <v>1875</v>
      </c>
      <c r="F14" s="5">
        <v>1151</v>
      </c>
      <c r="G14" s="5">
        <v>1234</v>
      </c>
      <c r="H14" s="5">
        <v>1206</v>
      </c>
      <c r="I14" s="5">
        <v>1446</v>
      </c>
      <c r="J14" s="5">
        <v>1229</v>
      </c>
      <c r="K14" s="5">
        <v>1338</v>
      </c>
      <c r="L14" s="5">
        <v>1340</v>
      </c>
      <c r="M14" s="5">
        <v>1251</v>
      </c>
      <c r="N14" s="5">
        <v>1425</v>
      </c>
      <c r="O14" s="14">
        <f t="shared" si="0"/>
        <v>19151</v>
      </c>
    </row>
    <row r="15" spans="2:15" ht="32.25" customHeight="1" x14ac:dyDescent="0.25">
      <c r="B15" s="4" t="s">
        <v>16</v>
      </c>
      <c r="C15" s="5">
        <v>246</v>
      </c>
      <c r="D15" s="5">
        <v>678</v>
      </c>
      <c r="E15" s="5">
        <v>128</v>
      </c>
      <c r="F15" s="5">
        <v>75</v>
      </c>
      <c r="G15" s="5">
        <v>39</v>
      </c>
      <c r="H15" s="5">
        <v>24</v>
      </c>
      <c r="I15" s="5">
        <v>32</v>
      </c>
      <c r="J15" s="5">
        <v>31</v>
      </c>
      <c r="K15" s="5">
        <v>24</v>
      </c>
      <c r="L15" s="5">
        <v>42</v>
      </c>
      <c r="M15" s="5">
        <v>22</v>
      </c>
      <c r="N15" s="5">
        <v>14</v>
      </c>
      <c r="O15" s="14">
        <f t="shared" si="0"/>
        <v>1355</v>
      </c>
    </row>
    <row r="16" spans="2:15" ht="32.25" customHeight="1" x14ac:dyDescent="0.25">
      <c r="B16" s="4" t="s">
        <v>17</v>
      </c>
      <c r="C16" s="5">
        <v>21</v>
      </c>
      <c r="D16" s="5">
        <v>361</v>
      </c>
      <c r="E16" s="5">
        <v>29</v>
      </c>
      <c r="F16" s="5">
        <v>2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14">
        <f t="shared" si="0"/>
        <v>413</v>
      </c>
    </row>
    <row r="17" spans="2:15" ht="32.25" customHeight="1" x14ac:dyDescent="0.25">
      <c r="B17" s="4" t="s">
        <v>18</v>
      </c>
      <c r="C17" s="5">
        <v>17</v>
      </c>
      <c r="D17" s="5">
        <v>46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14">
        <f t="shared" si="0"/>
        <v>63</v>
      </c>
    </row>
    <row r="18" spans="2:15" ht="32.25" customHeight="1" x14ac:dyDescent="0.25">
      <c r="B18" s="4" t="s">
        <v>19</v>
      </c>
      <c r="C18" s="5">
        <v>372</v>
      </c>
      <c r="D18" s="5">
        <v>384</v>
      </c>
      <c r="E18" s="5">
        <v>298</v>
      </c>
      <c r="F18" s="5">
        <v>231</v>
      </c>
      <c r="G18" s="5">
        <v>214</v>
      </c>
      <c r="H18" s="5">
        <v>362</v>
      </c>
      <c r="I18" s="5">
        <v>175</v>
      </c>
      <c r="J18" s="5">
        <v>139</v>
      </c>
      <c r="K18" s="5">
        <v>302</v>
      </c>
      <c r="L18" s="5">
        <v>406</v>
      </c>
      <c r="M18" s="5">
        <v>119</v>
      </c>
      <c r="N18" s="5">
        <v>184</v>
      </c>
      <c r="O18" s="14">
        <f t="shared" si="0"/>
        <v>3186</v>
      </c>
    </row>
    <row r="19" spans="2:15" ht="32.25" customHeight="1" x14ac:dyDescent="0.25">
      <c r="B19" s="4" t="s">
        <v>20</v>
      </c>
      <c r="C19" s="5">
        <v>1163</v>
      </c>
      <c r="D19" s="5">
        <v>1090</v>
      </c>
      <c r="E19" s="5">
        <v>396</v>
      </c>
      <c r="F19" s="5">
        <v>58</v>
      </c>
      <c r="G19" s="5">
        <v>101</v>
      </c>
      <c r="H19" s="5">
        <v>172</v>
      </c>
      <c r="I19" s="5">
        <v>399</v>
      </c>
      <c r="J19" s="5">
        <v>841</v>
      </c>
      <c r="K19" s="5">
        <v>568</v>
      </c>
      <c r="L19" s="5">
        <v>501</v>
      </c>
      <c r="M19" s="5">
        <v>271</v>
      </c>
      <c r="N19" s="5">
        <v>305</v>
      </c>
      <c r="O19" s="14">
        <f t="shared" si="0"/>
        <v>5865</v>
      </c>
    </row>
    <row r="20" spans="2:15" ht="32.25" customHeight="1" x14ac:dyDescent="0.25">
      <c r="B20" s="4" t="s">
        <v>45</v>
      </c>
      <c r="C20" s="5">
        <v>804</v>
      </c>
      <c r="D20" s="5">
        <v>533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14">
        <f t="shared" si="0"/>
        <v>1337</v>
      </c>
    </row>
    <row r="21" spans="2:15" ht="32.25" customHeight="1" x14ac:dyDescent="0.25">
      <c r="B21" s="4" t="s">
        <v>30</v>
      </c>
      <c r="C21" s="5">
        <v>1128</v>
      </c>
      <c r="D21" s="5">
        <v>1048</v>
      </c>
      <c r="E21" s="5">
        <v>1035</v>
      </c>
      <c r="F21" s="5">
        <v>904</v>
      </c>
      <c r="G21" s="5">
        <v>1019</v>
      </c>
      <c r="H21" s="5">
        <v>965</v>
      </c>
      <c r="I21" s="5">
        <v>920</v>
      </c>
      <c r="J21" s="5">
        <v>963</v>
      </c>
      <c r="K21" s="5">
        <v>1004</v>
      </c>
      <c r="L21" s="5">
        <v>1077</v>
      </c>
      <c r="M21" s="5">
        <v>962</v>
      </c>
      <c r="N21" s="5">
        <v>1270</v>
      </c>
      <c r="O21" s="14">
        <f t="shared" si="0"/>
        <v>12295</v>
      </c>
    </row>
    <row r="22" spans="2:15" x14ac:dyDescent="0.25">
      <c r="B22" s="6" t="s">
        <v>12</v>
      </c>
      <c r="C22" s="7">
        <f t="shared" ref="C22:H22" si="1">SUM(C12:C21)</f>
        <v>9227</v>
      </c>
      <c r="D22" s="7">
        <f t="shared" si="1"/>
        <v>9912</v>
      </c>
      <c r="E22" s="7">
        <f t="shared" si="1"/>
        <v>6341</v>
      </c>
      <c r="F22" s="7">
        <f t="shared" si="1"/>
        <v>4055</v>
      </c>
      <c r="G22" s="7">
        <f t="shared" si="1"/>
        <v>4417</v>
      </c>
      <c r="H22" s="7">
        <f t="shared" si="1"/>
        <v>4596</v>
      </c>
      <c r="I22" s="7">
        <f t="shared" ref="I22:N22" si="2">SUM(I12:I21)</f>
        <v>4758</v>
      </c>
      <c r="J22" s="7">
        <f t="shared" si="2"/>
        <v>5106</v>
      </c>
      <c r="K22" s="7">
        <f t="shared" si="2"/>
        <v>5312</v>
      </c>
      <c r="L22" s="7">
        <f t="shared" si="2"/>
        <v>5647</v>
      </c>
      <c r="M22" s="7">
        <f t="shared" si="2"/>
        <v>4414</v>
      </c>
      <c r="N22" s="7">
        <f t="shared" si="2"/>
        <v>4576</v>
      </c>
      <c r="O22" s="7">
        <f>SUM(C22:N22)</f>
        <v>68361</v>
      </c>
    </row>
    <row r="25" spans="2:15" ht="15.75" x14ac:dyDescent="0.25">
      <c r="B25" s="18"/>
      <c r="C25" s="68" t="s">
        <v>39</v>
      </c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</row>
    <row r="26" spans="2:15" x14ac:dyDescent="0.25">
      <c r="B26" s="2"/>
    </row>
    <row r="27" spans="2:15" x14ac:dyDescent="0.25">
      <c r="C27" s="3" t="s">
        <v>0</v>
      </c>
      <c r="D27" s="3" t="s">
        <v>1</v>
      </c>
      <c r="E27" s="3" t="s">
        <v>2</v>
      </c>
      <c r="F27" s="3" t="s">
        <v>3</v>
      </c>
      <c r="G27" s="3" t="s">
        <v>4</v>
      </c>
      <c r="H27" s="3" t="s">
        <v>5</v>
      </c>
      <c r="I27" s="3" t="s">
        <v>6</v>
      </c>
      <c r="J27" s="3" t="s">
        <v>7</v>
      </c>
      <c r="K27" s="3" t="s">
        <v>8</v>
      </c>
      <c r="L27" s="3" t="s">
        <v>9</v>
      </c>
      <c r="M27" s="3" t="s">
        <v>10</v>
      </c>
      <c r="N27" s="3" t="s">
        <v>11</v>
      </c>
      <c r="O27" s="3" t="s">
        <v>12</v>
      </c>
    </row>
    <row r="28" spans="2:15" x14ac:dyDescent="0.25">
      <c r="B28" s="10" t="s">
        <v>13</v>
      </c>
      <c r="C28" s="11">
        <v>1793</v>
      </c>
      <c r="D28" s="11">
        <v>1672</v>
      </c>
      <c r="E28" s="11">
        <v>1693</v>
      </c>
      <c r="F28" s="11">
        <v>1065</v>
      </c>
      <c r="G28" s="11">
        <v>1118</v>
      </c>
      <c r="H28" s="11">
        <v>1133</v>
      </c>
      <c r="I28" s="11">
        <v>1203</v>
      </c>
      <c r="J28" s="11">
        <v>1076</v>
      </c>
      <c r="K28" s="11">
        <v>1218</v>
      </c>
      <c r="L28" s="11">
        <v>1440</v>
      </c>
      <c r="M28" s="11">
        <v>1176</v>
      </c>
      <c r="N28" s="11">
        <v>933</v>
      </c>
      <c r="O28" s="11">
        <f t="shared" ref="O28:O35" si="3">SUM(C28:N28)</f>
        <v>15520</v>
      </c>
    </row>
    <row r="29" spans="2:15" x14ac:dyDescent="0.25">
      <c r="B29" s="10" t="s">
        <v>14</v>
      </c>
      <c r="C29" s="11">
        <v>395</v>
      </c>
      <c r="D29" s="11">
        <v>486</v>
      </c>
      <c r="E29" s="11">
        <v>378</v>
      </c>
      <c r="F29" s="11">
        <v>137</v>
      </c>
      <c r="G29" s="11">
        <v>138</v>
      </c>
      <c r="H29" s="11">
        <v>147</v>
      </c>
      <c r="I29" s="11">
        <v>64</v>
      </c>
      <c r="J29" s="11">
        <v>100</v>
      </c>
      <c r="K29" s="11">
        <v>170</v>
      </c>
      <c r="L29" s="11">
        <v>257</v>
      </c>
      <c r="M29" s="11">
        <v>153</v>
      </c>
      <c r="N29" s="11">
        <v>165</v>
      </c>
      <c r="O29" s="11">
        <f t="shared" si="3"/>
        <v>2590</v>
      </c>
    </row>
    <row r="30" spans="2:15" x14ac:dyDescent="0.25">
      <c r="B30" s="10" t="s">
        <v>15</v>
      </c>
      <c r="C30" s="11">
        <v>622</v>
      </c>
      <c r="D30" s="11">
        <v>476</v>
      </c>
      <c r="E30" s="11">
        <v>456</v>
      </c>
      <c r="F30" s="11">
        <v>174</v>
      </c>
      <c r="G30" s="11">
        <v>288</v>
      </c>
      <c r="H30" s="11">
        <v>223</v>
      </c>
      <c r="I30" s="11">
        <v>232</v>
      </c>
      <c r="J30" s="11">
        <v>303</v>
      </c>
      <c r="K30" s="11">
        <v>359</v>
      </c>
      <c r="L30" s="11">
        <v>307</v>
      </c>
      <c r="M30" s="11">
        <v>191</v>
      </c>
      <c r="N30" s="11">
        <v>204</v>
      </c>
      <c r="O30" s="11">
        <f t="shared" si="3"/>
        <v>3835</v>
      </c>
    </row>
    <row r="31" spans="2:15" x14ac:dyDescent="0.25">
      <c r="B31" s="10" t="s">
        <v>16</v>
      </c>
      <c r="C31" s="11">
        <v>119</v>
      </c>
      <c r="D31" s="11">
        <v>61</v>
      </c>
      <c r="E31" s="11">
        <v>36</v>
      </c>
      <c r="F31" s="11">
        <v>2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f t="shared" si="3"/>
        <v>218</v>
      </c>
    </row>
    <row r="32" spans="2:15" x14ac:dyDescent="0.25">
      <c r="B32" s="10" t="s">
        <v>18</v>
      </c>
      <c r="C32" s="11">
        <v>17</v>
      </c>
      <c r="D32" s="11">
        <v>46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f t="shared" si="3"/>
        <v>63</v>
      </c>
    </row>
    <row r="33" spans="2:15" x14ac:dyDescent="0.25">
      <c r="B33" s="10" t="s">
        <v>28</v>
      </c>
      <c r="C33" s="11">
        <v>21</v>
      </c>
      <c r="D33" s="11">
        <v>26</v>
      </c>
      <c r="E33" s="11">
        <v>29</v>
      </c>
      <c r="F33" s="11">
        <v>2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f t="shared" si="3"/>
        <v>78</v>
      </c>
    </row>
    <row r="34" spans="2:15" x14ac:dyDescent="0.25">
      <c r="B34" s="10" t="s">
        <v>19</v>
      </c>
      <c r="C34" s="11">
        <v>372</v>
      </c>
      <c r="D34" s="11">
        <v>384</v>
      </c>
      <c r="E34" s="11">
        <v>298</v>
      </c>
      <c r="F34" s="11">
        <v>231</v>
      </c>
      <c r="G34" s="11">
        <v>214</v>
      </c>
      <c r="H34" s="11">
        <v>362</v>
      </c>
      <c r="I34" s="11">
        <v>175</v>
      </c>
      <c r="J34" s="11">
        <v>139</v>
      </c>
      <c r="K34" s="11">
        <v>302</v>
      </c>
      <c r="L34" s="11">
        <v>406</v>
      </c>
      <c r="M34" s="11">
        <v>119</v>
      </c>
      <c r="N34" s="11">
        <v>184</v>
      </c>
      <c r="O34" s="11">
        <f t="shared" si="3"/>
        <v>3186</v>
      </c>
    </row>
    <row r="35" spans="2:15" x14ac:dyDescent="0.25">
      <c r="B35" s="10" t="s">
        <v>20</v>
      </c>
      <c r="C35" s="11">
        <v>708</v>
      </c>
      <c r="D35" s="11">
        <v>486</v>
      </c>
      <c r="E35" s="11">
        <v>234</v>
      </c>
      <c r="F35" s="11">
        <v>49</v>
      </c>
      <c r="G35" s="11">
        <v>96</v>
      </c>
      <c r="H35" s="11">
        <v>153</v>
      </c>
      <c r="I35" s="11">
        <v>249</v>
      </c>
      <c r="J35" s="11">
        <v>522</v>
      </c>
      <c r="K35" s="11">
        <v>362</v>
      </c>
      <c r="L35" s="11">
        <v>378</v>
      </c>
      <c r="M35" s="11">
        <v>146</v>
      </c>
      <c r="N35" s="11">
        <v>172</v>
      </c>
      <c r="O35" s="11">
        <f t="shared" si="3"/>
        <v>3555</v>
      </c>
    </row>
    <row r="36" spans="2:15" x14ac:dyDescent="0.25">
      <c r="B36" s="12" t="s">
        <v>12</v>
      </c>
      <c r="C36" s="3">
        <f t="shared" ref="C36:H36" si="4">SUM(C28:C35)</f>
        <v>4047</v>
      </c>
      <c r="D36" s="3">
        <f t="shared" si="4"/>
        <v>3637</v>
      </c>
      <c r="E36" s="3">
        <f t="shared" si="4"/>
        <v>3124</v>
      </c>
      <c r="F36" s="3">
        <f t="shared" si="4"/>
        <v>1660</v>
      </c>
      <c r="G36" s="3">
        <f t="shared" si="4"/>
        <v>1854</v>
      </c>
      <c r="H36" s="3">
        <f t="shared" si="4"/>
        <v>2018</v>
      </c>
      <c r="I36" s="3">
        <f t="shared" ref="I36:N36" si="5">SUM(I28:I35)</f>
        <v>1923</v>
      </c>
      <c r="J36" s="3">
        <f t="shared" si="5"/>
        <v>2140</v>
      </c>
      <c r="K36" s="3">
        <f t="shared" si="5"/>
        <v>2411</v>
      </c>
      <c r="L36" s="3">
        <f t="shared" si="5"/>
        <v>2788</v>
      </c>
      <c r="M36" s="3">
        <f t="shared" si="5"/>
        <v>1785</v>
      </c>
      <c r="N36" s="3">
        <f t="shared" si="5"/>
        <v>1658</v>
      </c>
      <c r="O36" s="3">
        <f>SUM(C36:N36)</f>
        <v>29045</v>
      </c>
    </row>
    <row r="37" spans="2:15" x14ac:dyDescent="0.25"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2:15" ht="15.75" x14ac:dyDescent="0.25">
      <c r="C38" s="65" t="s">
        <v>40</v>
      </c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</row>
    <row r="39" spans="2:15" ht="15.75" x14ac:dyDescent="0.25"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</row>
    <row r="40" spans="2:15" x14ac:dyDescent="0.25">
      <c r="C40" s="3" t="s">
        <v>0</v>
      </c>
      <c r="D40" s="3" t="s">
        <v>1</v>
      </c>
      <c r="E40" s="3" t="s">
        <v>2</v>
      </c>
      <c r="F40" s="3" t="s">
        <v>3</v>
      </c>
      <c r="G40" s="3" t="s">
        <v>4</v>
      </c>
      <c r="H40" s="3" t="s">
        <v>5</v>
      </c>
      <c r="I40" s="3" t="s">
        <v>6</v>
      </c>
      <c r="J40" s="3" t="s">
        <v>7</v>
      </c>
      <c r="K40" s="3" t="s">
        <v>8</v>
      </c>
      <c r="L40" s="3" t="s">
        <v>9</v>
      </c>
      <c r="M40" s="3" t="s">
        <v>10</v>
      </c>
      <c r="N40" s="3" t="s">
        <v>11</v>
      </c>
      <c r="O40" s="3" t="s">
        <v>12</v>
      </c>
    </row>
    <row r="41" spans="2:15" x14ac:dyDescent="0.25">
      <c r="B41" s="10" t="s">
        <v>13</v>
      </c>
      <c r="C41" s="11">
        <v>691</v>
      </c>
      <c r="D41" s="11">
        <v>555</v>
      </c>
      <c r="E41" s="11">
        <v>509</v>
      </c>
      <c r="F41" s="11">
        <v>432</v>
      </c>
      <c r="G41" s="11">
        <v>554</v>
      </c>
      <c r="H41" s="11">
        <v>587</v>
      </c>
      <c r="I41" s="11">
        <v>519</v>
      </c>
      <c r="J41" s="11">
        <v>727</v>
      </c>
      <c r="K41" s="11">
        <v>688</v>
      </c>
      <c r="L41" s="11">
        <v>584</v>
      </c>
      <c r="M41" s="11">
        <v>460</v>
      </c>
      <c r="N41" s="11">
        <v>280</v>
      </c>
      <c r="O41" s="11">
        <f>SUM(C41:N41)</f>
        <v>6586</v>
      </c>
    </row>
    <row r="42" spans="2:15" x14ac:dyDescent="0.25">
      <c r="B42" s="10" t="s">
        <v>15</v>
      </c>
      <c r="C42" s="11">
        <v>1202</v>
      </c>
      <c r="D42" s="11">
        <v>1177</v>
      </c>
      <c r="E42" s="11">
        <v>1009</v>
      </c>
      <c r="F42" s="11">
        <v>528</v>
      </c>
      <c r="G42" s="11">
        <v>555</v>
      </c>
      <c r="H42" s="11">
        <v>591</v>
      </c>
      <c r="I42" s="11">
        <v>712</v>
      </c>
      <c r="J42" s="11">
        <v>442</v>
      </c>
      <c r="K42" s="11">
        <v>544</v>
      </c>
      <c r="L42" s="11">
        <v>663</v>
      </c>
      <c r="M42" s="11">
        <v>743</v>
      </c>
      <c r="N42" s="11">
        <v>933</v>
      </c>
      <c r="O42" s="11">
        <f>SUM(C42:N42)</f>
        <v>9099</v>
      </c>
    </row>
    <row r="43" spans="2:15" x14ac:dyDescent="0.25">
      <c r="B43" s="10" t="s">
        <v>20</v>
      </c>
      <c r="C43" s="11">
        <v>434</v>
      </c>
      <c r="D43" s="11">
        <v>581</v>
      </c>
      <c r="E43" s="11">
        <v>152</v>
      </c>
      <c r="F43" s="11">
        <v>7</v>
      </c>
      <c r="G43" s="11">
        <v>0</v>
      </c>
      <c r="H43" s="11">
        <v>11</v>
      </c>
      <c r="I43" s="11">
        <v>66</v>
      </c>
      <c r="J43" s="11">
        <v>234</v>
      </c>
      <c r="K43" s="11">
        <v>189</v>
      </c>
      <c r="L43" s="11">
        <v>110</v>
      </c>
      <c r="M43" s="11">
        <v>113</v>
      </c>
      <c r="N43" s="11">
        <v>124</v>
      </c>
      <c r="O43" s="11">
        <f>SUM(C43:N43)</f>
        <v>2021</v>
      </c>
    </row>
    <row r="44" spans="2:15" x14ac:dyDescent="0.25">
      <c r="B44" s="13" t="s">
        <v>21</v>
      </c>
      <c r="C44" s="3">
        <f t="shared" ref="C44:H44" si="6">SUM(C41:C43)</f>
        <v>2327</v>
      </c>
      <c r="D44" s="3">
        <f t="shared" si="6"/>
        <v>2313</v>
      </c>
      <c r="E44" s="3">
        <f t="shared" si="6"/>
        <v>1670</v>
      </c>
      <c r="F44" s="3">
        <f t="shared" si="6"/>
        <v>967</v>
      </c>
      <c r="G44" s="3">
        <f t="shared" si="6"/>
        <v>1109</v>
      </c>
      <c r="H44" s="3">
        <f t="shared" si="6"/>
        <v>1189</v>
      </c>
      <c r="I44" s="3">
        <f t="shared" ref="I44:N44" si="7">SUM(I41:I43)</f>
        <v>1297</v>
      </c>
      <c r="J44" s="3">
        <f t="shared" si="7"/>
        <v>1403</v>
      </c>
      <c r="K44" s="3">
        <f t="shared" si="7"/>
        <v>1421</v>
      </c>
      <c r="L44" s="3">
        <f t="shared" si="7"/>
        <v>1357</v>
      </c>
      <c r="M44" s="3">
        <f t="shared" si="7"/>
        <v>1316</v>
      </c>
      <c r="N44" s="3">
        <f t="shared" si="7"/>
        <v>1337</v>
      </c>
      <c r="O44" s="3">
        <f>SUM(C44:N44)</f>
        <v>17706</v>
      </c>
    </row>
    <row r="45" spans="2:15" s="17" customFormat="1" x14ac:dyDescent="0.25">
      <c r="B45" s="15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</row>
    <row r="46" spans="2:15" s="17" customFormat="1" ht="15.75" x14ac:dyDescent="0.25">
      <c r="B46" s="29"/>
      <c r="C46" s="65" t="s">
        <v>44</v>
      </c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</row>
    <row r="47" spans="2:15" s="17" customFormat="1" ht="15.75" x14ac:dyDescent="0.25"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</row>
    <row r="48" spans="2:15" s="17" customFormat="1" x14ac:dyDescent="0.25">
      <c r="B48"/>
      <c r="C48" s="3" t="s">
        <v>0</v>
      </c>
      <c r="D48" s="3" t="s">
        <v>1</v>
      </c>
      <c r="E48" s="3" t="s">
        <v>2</v>
      </c>
      <c r="F48" s="3" t="s">
        <v>3</v>
      </c>
      <c r="G48" s="3" t="s">
        <v>4</v>
      </c>
      <c r="H48" s="3" t="s">
        <v>5</v>
      </c>
      <c r="I48" s="3" t="s">
        <v>6</v>
      </c>
      <c r="J48" s="3" t="s">
        <v>7</v>
      </c>
      <c r="K48" s="3" t="s">
        <v>8</v>
      </c>
      <c r="L48" s="3" t="s">
        <v>9</v>
      </c>
      <c r="M48" s="3" t="s">
        <v>10</v>
      </c>
      <c r="N48" s="3" t="s">
        <v>11</v>
      </c>
      <c r="O48" s="3" t="s">
        <v>12</v>
      </c>
    </row>
    <row r="49" spans="2:15" s="17" customFormat="1" x14ac:dyDescent="0.25">
      <c r="B49" s="10" t="s">
        <v>15</v>
      </c>
      <c r="C49" s="11">
        <v>43</v>
      </c>
      <c r="D49" s="11">
        <v>36</v>
      </c>
      <c r="E49" s="11">
        <v>23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f>SUM(C49:N49)</f>
        <v>102</v>
      </c>
    </row>
    <row r="50" spans="2:15" s="17" customFormat="1" x14ac:dyDescent="0.25">
      <c r="B50" s="10" t="s">
        <v>16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f>SUM(C50:N50)</f>
        <v>0</v>
      </c>
    </row>
    <row r="51" spans="2:15" s="17" customFormat="1" x14ac:dyDescent="0.25">
      <c r="B51" s="13" t="s">
        <v>21</v>
      </c>
      <c r="C51" s="3">
        <v>43</v>
      </c>
      <c r="D51" s="3">
        <v>36</v>
      </c>
      <c r="E51" s="3">
        <v>23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f>SUM(C51:N51)</f>
        <v>102</v>
      </c>
    </row>
    <row r="53" spans="2:15" ht="15.75" x14ac:dyDescent="0.25">
      <c r="B53" s="29"/>
      <c r="C53" s="65" t="s">
        <v>41</v>
      </c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</row>
    <row r="54" spans="2:15" ht="15.75" x14ac:dyDescent="0.25"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</row>
    <row r="55" spans="2:15" x14ac:dyDescent="0.25">
      <c r="C55" s="3" t="s">
        <v>0</v>
      </c>
      <c r="D55" s="3" t="s">
        <v>1</v>
      </c>
      <c r="E55" s="3" t="s">
        <v>2</v>
      </c>
      <c r="F55" s="3" t="s">
        <v>3</v>
      </c>
      <c r="G55" s="3" t="s">
        <v>4</v>
      </c>
      <c r="H55" s="3" t="s">
        <v>5</v>
      </c>
      <c r="I55" s="3" t="s">
        <v>6</v>
      </c>
      <c r="J55" s="3" t="s">
        <v>7</v>
      </c>
      <c r="K55" s="3" t="s">
        <v>8</v>
      </c>
      <c r="L55" s="3" t="s">
        <v>9</v>
      </c>
      <c r="M55" s="3" t="s">
        <v>10</v>
      </c>
      <c r="N55" s="3" t="s">
        <v>11</v>
      </c>
      <c r="O55" s="3" t="s">
        <v>12</v>
      </c>
    </row>
    <row r="56" spans="2:15" x14ac:dyDescent="0.25">
      <c r="B56" s="10" t="s">
        <v>15</v>
      </c>
      <c r="C56" s="11">
        <v>580</v>
      </c>
      <c r="D56" s="11">
        <v>629</v>
      </c>
      <c r="E56" s="11">
        <v>617</v>
      </c>
      <c r="F56" s="11">
        <v>324</v>
      </c>
      <c r="G56" s="11">
        <v>254</v>
      </c>
      <c r="H56" s="11">
        <v>297</v>
      </c>
      <c r="I56" s="11">
        <v>325</v>
      </c>
      <c r="J56" s="11">
        <v>332</v>
      </c>
      <c r="K56" s="11">
        <v>283</v>
      </c>
      <c r="L56" s="11">
        <v>242</v>
      </c>
      <c r="M56" s="11">
        <v>186</v>
      </c>
      <c r="N56" s="11">
        <v>204</v>
      </c>
      <c r="O56" s="11">
        <f>SUM(C56:N56)</f>
        <v>4273</v>
      </c>
    </row>
    <row r="57" spans="2:15" x14ac:dyDescent="0.25">
      <c r="B57" s="10" t="s">
        <v>16</v>
      </c>
      <c r="C57" s="11">
        <v>127</v>
      </c>
      <c r="D57" s="11">
        <v>103</v>
      </c>
      <c r="E57" s="11">
        <v>92</v>
      </c>
      <c r="F57" s="11">
        <v>75</v>
      </c>
      <c r="G57" s="11">
        <v>39</v>
      </c>
      <c r="H57" s="11">
        <v>24</v>
      </c>
      <c r="I57" s="11">
        <v>32</v>
      </c>
      <c r="J57" s="11">
        <v>31</v>
      </c>
      <c r="K57" s="11">
        <v>24</v>
      </c>
      <c r="L57" s="11">
        <v>42</v>
      </c>
      <c r="M57" s="11">
        <v>22</v>
      </c>
      <c r="N57" s="11">
        <v>14</v>
      </c>
      <c r="O57" s="11">
        <f>SUM(C57:N57)</f>
        <v>625</v>
      </c>
    </row>
    <row r="58" spans="2:15" x14ac:dyDescent="0.25">
      <c r="B58" s="13" t="s">
        <v>21</v>
      </c>
      <c r="C58" s="3">
        <f t="shared" ref="C58:H58" si="8">SUM(C56:C57)</f>
        <v>707</v>
      </c>
      <c r="D58" s="3">
        <f t="shared" si="8"/>
        <v>732</v>
      </c>
      <c r="E58" s="3">
        <f t="shared" si="8"/>
        <v>709</v>
      </c>
      <c r="F58" s="3">
        <f t="shared" si="8"/>
        <v>399</v>
      </c>
      <c r="G58" s="3">
        <f t="shared" si="8"/>
        <v>293</v>
      </c>
      <c r="H58" s="3">
        <f t="shared" si="8"/>
        <v>321</v>
      </c>
      <c r="I58" s="3">
        <f t="shared" ref="I58:N58" si="9">SUM(I56:I57)</f>
        <v>357</v>
      </c>
      <c r="J58" s="3">
        <f t="shared" si="9"/>
        <v>363</v>
      </c>
      <c r="K58" s="3">
        <f t="shared" si="9"/>
        <v>307</v>
      </c>
      <c r="L58" s="3">
        <f t="shared" si="9"/>
        <v>284</v>
      </c>
      <c r="M58" s="3">
        <f t="shared" si="9"/>
        <v>208</v>
      </c>
      <c r="N58" s="3">
        <f t="shared" si="9"/>
        <v>218</v>
      </c>
      <c r="O58" s="3">
        <f>SUM(C58:N58)</f>
        <v>4898</v>
      </c>
    </row>
    <row r="60" spans="2:15" ht="15.75" x14ac:dyDescent="0.25">
      <c r="B60" s="18"/>
      <c r="C60" s="65" t="s">
        <v>42</v>
      </c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</row>
    <row r="61" spans="2:15" ht="15.75" x14ac:dyDescent="0.25"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</row>
    <row r="62" spans="2:15" x14ac:dyDescent="0.25">
      <c r="C62" s="3" t="s">
        <v>0</v>
      </c>
      <c r="D62" s="3" t="s">
        <v>1</v>
      </c>
      <c r="E62" s="3" t="s">
        <v>2</v>
      </c>
      <c r="F62" s="3" t="s">
        <v>3</v>
      </c>
      <c r="G62" s="3" t="s">
        <v>4</v>
      </c>
      <c r="H62" s="3" t="s">
        <v>5</v>
      </c>
      <c r="I62" s="3" t="s">
        <v>6</v>
      </c>
      <c r="J62" s="3" t="s">
        <v>7</v>
      </c>
      <c r="K62" s="3" t="s">
        <v>8</v>
      </c>
      <c r="L62" s="3" t="s">
        <v>9</v>
      </c>
      <c r="M62" s="3" t="s">
        <v>10</v>
      </c>
      <c r="N62" s="3" t="s">
        <v>11</v>
      </c>
      <c r="O62" s="3" t="s">
        <v>12</v>
      </c>
    </row>
    <row r="63" spans="2:15" x14ac:dyDescent="0.25">
      <c r="B63" s="10" t="s">
        <v>15</v>
      </c>
      <c r="C63" s="11">
        <v>150</v>
      </c>
      <c r="D63" s="11">
        <v>195</v>
      </c>
      <c r="E63" s="11">
        <v>181</v>
      </c>
      <c r="F63" s="11">
        <v>125</v>
      </c>
      <c r="G63" s="11">
        <v>137</v>
      </c>
      <c r="H63" s="11">
        <v>95</v>
      </c>
      <c r="I63" s="11">
        <v>177</v>
      </c>
      <c r="J63" s="11">
        <v>152</v>
      </c>
      <c r="K63" s="11">
        <v>152</v>
      </c>
      <c r="L63" s="11">
        <v>178</v>
      </c>
      <c r="M63" s="11">
        <v>131</v>
      </c>
      <c r="N63" s="11">
        <v>84</v>
      </c>
      <c r="O63" s="11">
        <f>SUM(C63:N63)</f>
        <v>1757</v>
      </c>
    </row>
    <row r="64" spans="2:15" x14ac:dyDescent="0.25">
      <c r="B64" s="10" t="s">
        <v>16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f>SUM(C64:N64)</f>
        <v>0</v>
      </c>
    </row>
    <row r="65" spans="2:15" x14ac:dyDescent="0.25">
      <c r="B65" s="10" t="s">
        <v>20</v>
      </c>
      <c r="C65" s="11">
        <v>21</v>
      </c>
      <c r="D65" s="11">
        <v>23</v>
      </c>
      <c r="E65" s="11">
        <v>10</v>
      </c>
      <c r="F65" s="11">
        <v>2</v>
      </c>
      <c r="G65" s="11">
        <v>5</v>
      </c>
      <c r="H65" s="11">
        <v>8</v>
      </c>
      <c r="I65" s="11">
        <v>87</v>
      </c>
      <c r="J65" s="11">
        <v>85</v>
      </c>
      <c r="K65" s="11">
        <v>17</v>
      </c>
      <c r="L65" s="11">
        <v>13</v>
      </c>
      <c r="M65" s="11">
        <v>12</v>
      </c>
      <c r="N65" s="11">
        <v>9</v>
      </c>
      <c r="O65" s="11">
        <f>SUM(C65:N65)</f>
        <v>292</v>
      </c>
    </row>
    <row r="66" spans="2:15" x14ac:dyDescent="0.25">
      <c r="B66" s="13" t="s">
        <v>21</v>
      </c>
      <c r="C66" s="3">
        <f t="shared" ref="C66:H66" si="10">SUM(C63:C65)</f>
        <v>171</v>
      </c>
      <c r="D66" s="3">
        <f t="shared" si="10"/>
        <v>218</v>
      </c>
      <c r="E66" s="3">
        <f t="shared" si="10"/>
        <v>191</v>
      </c>
      <c r="F66" s="3">
        <f t="shared" si="10"/>
        <v>127</v>
      </c>
      <c r="G66" s="3">
        <f t="shared" si="10"/>
        <v>142</v>
      </c>
      <c r="H66" s="3">
        <f t="shared" si="10"/>
        <v>103</v>
      </c>
      <c r="I66" s="3">
        <f t="shared" ref="I66:N66" si="11">SUM(I63:I65)</f>
        <v>264</v>
      </c>
      <c r="J66" s="3">
        <f t="shared" si="11"/>
        <v>237</v>
      </c>
      <c r="K66" s="3">
        <f t="shared" si="11"/>
        <v>169</v>
      </c>
      <c r="L66" s="3">
        <f t="shared" si="11"/>
        <v>191</v>
      </c>
      <c r="M66" s="3">
        <f t="shared" si="11"/>
        <v>143</v>
      </c>
      <c r="N66" s="3">
        <f t="shared" si="11"/>
        <v>93</v>
      </c>
      <c r="O66" s="3">
        <f>SUM(C66:N66)</f>
        <v>2049</v>
      </c>
    </row>
    <row r="68" spans="2:15" ht="15.75" x14ac:dyDescent="0.25">
      <c r="B68" s="18"/>
      <c r="C68" s="65" t="s">
        <v>43</v>
      </c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</row>
    <row r="69" spans="2:15" ht="15.75" x14ac:dyDescent="0.25"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</row>
    <row r="70" spans="2:15" x14ac:dyDescent="0.25">
      <c r="C70" s="3" t="s">
        <v>0</v>
      </c>
      <c r="D70" s="3" t="s">
        <v>1</v>
      </c>
      <c r="E70" s="3" t="s">
        <v>2</v>
      </c>
      <c r="F70" s="3" t="s">
        <v>3</v>
      </c>
      <c r="G70" s="3" t="s">
        <v>4</v>
      </c>
      <c r="H70" s="3" t="s">
        <v>5</v>
      </c>
      <c r="I70" s="3" t="s">
        <v>6</v>
      </c>
      <c r="J70" s="3" t="s">
        <v>7</v>
      </c>
      <c r="K70" s="3" t="s">
        <v>8</v>
      </c>
      <c r="L70" s="3" t="s">
        <v>9</v>
      </c>
      <c r="M70" s="3" t="s">
        <v>10</v>
      </c>
      <c r="N70" s="3" t="s">
        <v>11</v>
      </c>
      <c r="O70" s="3" t="s">
        <v>12</v>
      </c>
    </row>
    <row r="71" spans="2:15" x14ac:dyDescent="0.25">
      <c r="B71" s="10" t="s">
        <v>15</v>
      </c>
      <c r="C71" s="11">
        <v>806</v>
      </c>
      <c r="D71" s="11">
        <v>546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f>SUM(C71:N71)</f>
        <v>1352</v>
      </c>
    </row>
    <row r="72" spans="2:15" x14ac:dyDescent="0.25">
      <c r="B72" s="10" t="s">
        <v>16</v>
      </c>
      <c r="C72" s="11">
        <v>882</v>
      </c>
      <c r="D72" s="11">
        <v>514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f>SUM(C72:N72)</f>
        <v>1396</v>
      </c>
    </row>
    <row r="73" spans="2:15" x14ac:dyDescent="0.25">
      <c r="B73" s="10" t="s">
        <v>17</v>
      </c>
      <c r="C73" s="11">
        <v>481</v>
      </c>
      <c r="D73" s="11">
        <v>335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f>SUM(C73:N73)</f>
        <v>816</v>
      </c>
    </row>
    <row r="74" spans="2:15" x14ac:dyDescent="0.25">
      <c r="B74" s="10" t="s">
        <v>29</v>
      </c>
      <c r="C74" s="11">
        <v>804</v>
      </c>
      <c r="D74" s="11">
        <v>533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f>SUM(C74:N74)</f>
        <v>1337</v>
      </c>
    </row>
    <row r="75" spans="2:15" x14ac:dyDescent="0.25">
      <c r="B75" s="13" t="s">
        <v>21</v>
      </c>
      <c r="C75" s="3">
        <f>SUM(C71:C74)</f>
        <v>2973</v>
      </c>
      <c r="D75" s="3">
        <f>SUM(D71:D74)</f>
        <v>1928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4901</v>
      </c>
    </row>
  </sheetData>
  <mergeCells count="9">
    <mergeCell ref="C60:O60"/>
    <mergeCell ref="C68:O68"/>
    <mergeCell ref="B4:L4"/>
    <mergeCell ref="B8:O8"/>
    <mergeCell ref="B9:O9"/>
    <mergeCell ref="C25:O25"/>
    <mergeCell ref="C38:O38"/>
    <mergeCell ref="C53:O53"/>
    <mergeCell ref="C46:O46"/>
  </mergeCells>
  <pageMargins left="0.70866141732283472" right="0.70866141732283472" top="0.74803149606299213" bottom="0.74803149606299213" header="0.31496062992125984" footer="0.31496062992125984"/>
  <pageSetup scale="60" fitToHeight="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74"/>
  <sheetViews>
    <sheetView zoomScale="70" zoomScaleNormal="70" workbookViewId="0">
      <selection activeCell="R16" sqref="R16"/>
    </sheetView>
  </sheetViews>
  <sheetFormatPr baseColWidth="10" defaultRowHeight="15" x14ac:dyDescent="0.25"/>
  <cols>
    <col min="1" max="1" width="4" customWidth="1"/>
    <col min="2" max="2" width="24.85546875" customWidth="1"/>
    <col min="3" max="3" width="12" bestFit="1" customWidth="1"/>
    <col min="4" max="4" width="12" customWidth="1"/>
    <col min="5" max="6" width="11.42578125" customWidth="1"/>
    <col min="11" max="11" width="11.42578125" customWidth="1"/>
    <col min="15" max="15" width="9.42578125" customWidth="1"/>
    <col min="16" max="16" width="6.5703125" customWidth="1"/>
  </cols>
  <sheetData>
    <row r="1" spans="2:15" x14ac:dyDescent="0.25">
      <c r="B1" t="s">
        <v>59</v>
      </c>
    </row>
    <row r="4" spans="2:15" ht="9.75" customHeight="1" x14ac:dyDescent="0.3"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31"/>
      <c r="N4" s="31"/>
    </row>
    <row r="5" spans="2:15" ht="9.75" customHeight="1" x14ac:dyDescent="0.3"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2:15" ht="9.75" customHeight="1" x14ac:dyDescent="0.3"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spans="2:15" ht="9.75" customHeight="1" x14ac:dyDescent="0.3"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</row>
    <row r="8" spans="2:15" ht="25.5" customHeight="1" x14ac:dyDescent="0.3">
      <c r="B8" s="66" t="s">
        <v>47</v>
      </c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</row>
    <row r="9" spans="2:15" ht="39" customHeight="1" x14ac:dyDescent="0.25">
      <c r="B9" s="67" t="s">
        <v>22</v>
      </c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</row>
    <row r="10" spans="2:15" x14ac:dyDescent="0.25">
      <c r="B10" s="2"/>
    </row>
    <row r="11" spans="2:15" x14ac:dyDescent="0.25">
      <c r="C11" s="3" t="s">
        <v>0</v>
      </c>
      <c r="D11" s="3" t="s">
        <v>1</v>
      </c>
      <c r="E11" s="3" t="s">
        <v>2</v>
      </c>
      <c r="F11" s="3" t="s">
        <v>3</v>
      </c>
      <c r="G11" s="3" t="s">
        <v>4</v>
      </c>
      <c r="H11" s="3" t="s">
        <v>5</v>
      </c>
      <c r="I11" s="3" t="s">
        <v>6</v>
      </c>
      <c r="J11" s="3" t="s">
        <v>7</v>
      </c>
      <c r="K11" s="3" t="s">
        <v>8</v>
      </c>
      <c r="L11" s="3" t="s">
        <v>9</v>
      </c>
      <c r="M11" s="3" t="s">
        <v>10</v>
      </c>
      <c r="N11" s="3" t="s">
        <v>11</v>
      </c>
      <c r="O11" s="3" t="s">
        <v>12</v>
      </c>
    </row>
    <row r="12" spans="2:15" ht="32.25" customHeight="1" x14ac:dyDescent="0.25">
      <c r="B12" s="4" t="s">
        <v>13</v>
      </c>
      <c r="C12" s="5">
        <v>1588</v>
      </c>
      <c r="D12" s="5">
        <v>1215</v>
      </c>
      <c r="E12" s="5">
        <v>1533</v>
      </c>
      <c r="F12" s="5">
        <v>1731</v>
      </c>
      <c r="G12" s="5">
        <v>1861</v>
      </c>
      <c r="H12" s="5">
        <v>1758</v>
      </c>
      <c r="I12" s="5">
        <v>1882</v>
      </c>
      <c r="J12" s="5">
        <v>1979</v>
      </c>
      <c r="K12" s="5">
        <v>1776</v>
      </c>
      <c r="L12" s="5">
        <v>1956</v>
      </c>
      <c r="M12" s="5">
        <v>1922</v>
      </c>
      <c r="N12" s="5">
        <v>2073</v>
      </c>
      <c r="O12" s="14">
        <f>SUM(C12:N12)</f>
        <v>21274</v>
      </c>
    </row>
    <row r="13" spans="2:15" ht="32.25" customHeight="1" x14ac:dyDescent="0.25">
      <c r="B13" s="4" t="s">
        <v>14</v>
      </c>
      <c r="C13" s="5">
        <v>160</v>
      </c>
      <c r="D13" s="5">
        <v>183</v>
      </c>
      <c r="E13" s="5">
        <v>231</v>
      </c>
      <c r="F13" s="5">
        <v>173</v>
      </c>
      <c r="G13" s="5">
        <v>290</v>
      </c>
      <c r="H13" s="5">
        <v>324</v>
      </c>
      <c r="I13" s="5">
        <v>372</v>
      </c>
      <c r="J13" s="5">
        <v>284</v>
      </c>
      <c r="K13" s="5">
        <v>329</v>
      </c>
      <c r="L13" s="5">
        <v>272</v>
      </c>
      <c r="M13" s="5">
        <v>345</v>
      </c>
      <c r="N13" s="5">
        <v>223</v>
      </c>
      <c r="O13" s="14">
        <f t="shared" ref="O13:O20" si="0">SUM(C13:N13)</f>
        <v>3186</v>
      </c>
    </row>
    <row r="14" spans="2:15" ht="32.25" customHeight="1" x14ac:dyDescent="0.25">
      <c r="B14" s="4" t="s">
        <v>15</v>
      </c>
      <c r="C14" s="5">
        <v>1213</v>
      </c>
      <c r="D14" s="5">
        <v>1372</v>
      </c>
      <c r="E14" s="5">
        <v>1808</v>
      </c>
      <c r="F14" s="5">
        <v>1690</v>
      </c>
      <c r="G14" s="5">
        <v>1739</v>
      </c>
      <c r="H14" s="5">
        <v>1783</v>
      </c>
      <c r="I14" s="5">
        <v>1902</v>
      </c>
      <c r="J14" s="5">
        <v>1877</v>
      </c>
      <c r="K14" s="5">
        <v>1746</v>
      </c>
      <c r="L14" s="5">
        <v>1967</v>
      </c>
      <c r="M14" s="5">
        <v>1812</v>
      </c>
      <c r="N14" s="5">
        <v>1724</v>
      </c>
      <c r="O14" s="14">
        <f>SUM(C14:N14)</f>
        <v>20633</v>
      </c>
    </row>
    <row r="15" spans="2:15" ht="32.25" customHeight="1" x14ac:dyDescent="0.25">
      <c r="B15" s="4" t="s">
        <v>16</v>
      </c>
      <c r="C15" s="5">
        <v>9</v>
      </c>
      <c r="D15" s="5">
        <v>20</v>
      </c>
      <c r="E15" s="5">
        <v>49</v>
      </c>
      <c r="F15" s="5">
        <v>33</v>
      </c>
      <c r="G15" s="5">
        <v>43</v>
      </c>
      <c r="H15" s="5">
        <v>80</v>
      </c>
      <c r="I15" s="5">
        <v>126</v>
      </c>
      <c r="J15" s="5">
        <v>104</v>
      </c>
      <c r="K15" s="5">
        <v>60</v>
      </c>
      <c r="L15" s="5">
        <v>76</v>
      </c>
      <c r="M15" s="5">
        <v>97</v>
      </c>
      <c r="N15" s="5">
        <v>421</v>
      </c>
      <c r="O15" s="14">
        <f t="shared" si="0"/>
        <v>1118</v>
      </c>
    </row>
    <row r="16" spans="2:15" ht="32.25" customHeight="1" x14ac:dyDescent="0.25">
      <c r="B16" s="4" t="s">
        <v>17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14">
        <f t="shared" si="0"/>
        <v>0</v>
      </c>
    </row>
    <row r="17" spans="2:15" ht="32.25" customHeight="1" x14ac:dyDescent="0.25">
      <c r="B17" s="4" t="s">
        <v>18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14">
        <f t="shared" si="0"/>
        <v>0</v>
      </c>
    </row>
    <row r="18" spans="2:15" ht="32.25" customHeight="1" x14ac:dyDescent="0.25">
      <c r="B18" s="4" t="s">
        <v>19</v>
      </c>
      <c r="C18" s="5">
        <v>191</v>
      </c>
      <c r="D18" s="5">
        <v>153</v>
      </c>
      <c r="E18" s="5">
        <v>125</v>
      </c>
      <c r="F18" s="5">
        <v>168</v>
      </c>
      <c r="G18" s="5">
        <v>309</v>
      </c>
      <c r="H18" s="5">
        <v>237</v>
      </c>
      <c r="I18" s="5">
        <v>296</v>
      </c>
      <c r="J18" s="5">
        <v>327</v>
      </c>
      <c r="K18" s="5">
        <v>305</v>
      </c>
      <c r="L18" s="5">
        <v>368</v>
      </c>
      <c r="M18" s="5">
        <v>255</v>
      </c>
      <c r="N18" s="5">
        <v>173</v>
      </c>
      <c r="O18" s="14">
        <f t="shared" si="0"/>
        <v>2907</v>
      </c>
    </row>
    <row r="19" spans="2:15" ht="32.25" customHeight="1" x14ac:dyDescent="0.25">
      <c r="B19" s="4" t="s">
        <v>20</v>
      </c>
      <c r="C19" s="5">
        <v>286</v>
      </c>
      <c r="D19" s="5">
        <v>405</v>
      </c>
      <c r="E19" s="5">
        <v>549</v>
      </c>
      <c r="F19" s="5">
        <v>369</v>
      </c>
      <c r="G19" s="5">
        <v>372</v>
      </c>
      <c r="H19" s="5">
        <v>479</v>
      </c>
      <c r="I19" s="5">
        <v>648</v>
      </c>
      <c r="J19" s="5">
        <v>1603</v>
      </c>
      <c r="K19" s="5">
        <v>805</v>
      </c>
      <c r="L19" s="5">
        <v>608</v>
      </c>
      <c r="M19" s="5">
        <v>589</v>
      </c>
      <c r="N19" s="5">
        <v>417</v>
      </c>
      <c r="O19" s="14">
        <f t="shared" si="0"/>
        <v>7130</v>
      </c>
    </row>
    <row r="20" spans="2:15" ht="32.25" customHeight="1" x14ac:dyDescent="0.25">
      <c r="B20" s="4" t="s">
        <v>45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14">
        <f t="shared" si="0"/>
        <v>0</v>
      </c>
    </row>
    <row r="21" spans="2:15" x14ac:dyDescent="0.25">
      <c r="B21" s="6" t="s">
        <v>12</v>
      </c>
      <c r="C21" s="7">
        <f t="shared" ref="C21:N21" si="1">SUM(C12:C20)</f>
        <v>3447</v>
      </c>
      <c r="D21" s="7">
        <f t="shared" si="1"/>
        <v>3348</v>
      </c>
      <c r="E21" s="7">
        <f t="shared" si="1"/>
        <v>4295</v>
      </c>
      <c r="F21" s="7">
        <f t="shared" si="1"/>
        <v>4164</v>
      </c>
      <c r="G21" s="7">
        <f t="shared" si="1"/>
        <v>4614</v>
      </c>
      <c r="H21" s="7">
        <f t="shared" si="1"/>
        <v>4661</v>
      </c>
      <c r="I21" s="7">
        <f t="shared" si="1"/>
        <v>5226</v>
      </c>
      <c r="J21" s="7">
        <f t="shared" si="1"/>
        <v>6174</v>
      </c>
      <c r="K21" s="7">
        <f t="shared" si="1"/>
        <v>5021</v>
      </c>
      <c r="L21" s="7">
        <f t="shared" si="1"/>
        <v>5247</v>
      </c>
      <c r="M21" s="7">
        <f t="shared" si="1"/>
        <v>5020</v>
      </c>
      <c r="N21" s="7">
        <f t="shared" si="1"/>
        <v>5031</v>
      </c>
      <c r="O21" s="7">
        <f>SUM(O12:O20)</f>
        <v>56248</v>
      </c>
    </row>
    <row r="24" spans="2:15" ht="15.75" x14ac:dyDescent="0.25">
      <c r="B24" s="30"/>
      <c r="C24" s="68" t="s">
        <v>48</v>
      </c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</row>
    <row r="25" spans="2:15" x14ac:dyDescent="0.25">
      <c r="B25" s="2"/>
    </row>
    <row r="26" spans="2:15" x14ac:dyDescent="0.25">
      <c r="C26" s="3" t="s">
        <v>0</v>
      </c>
      <c r="D26" s="3" t="s">
        <v>1</v>
      </c>
      <c r="E26" s="3" t="s">
        <v>2</v>
      </c>
      <c r="F26" s="3" t="s">
        <v>3</v>
      </c>
      <c r="G26" s="3" t="s">
        <v>4</v>
      </c>
      <c r="H26" s="3" t="s">
        <v>5</v>
      </c>
      <c r="I26" s="3" t="s">
        <v>6</v>
      </c>
      <c r="J26" s="3" t="s">
        <v>7</v>
      </c>
      <c r="K26" s="3" t="s">
        <v>8</v>
      </c>
      <c r="L26" s="3" t="s">
        <v>9</v>
      </c>
      <c r="M26" s="3" t="s">
        <v>10</v>
      </c>
      <c r="N26" s="3" t="s">
        <v>11</v>
      </c>
      <c r="O26" s="3" t="s">
        <v>12</v>
      </c>
    </row>
    <row r="27" spans="2:15" x14ac:dyDescent="0.25">
      <c r="B27" s="10" t="s">
        <v>13</v>
      </c>
      <c r="C27" s="11">
        <v>1260</v>
      </c>
      <c r="D27" s="11">
        <v>1016</v>
      </c>
      <c r="E27" s="11">
        <v>1224</v>
      </c>
      <c r="F27" s="11">
        <v>1219</v>
      </c>
      <c r="G27" s="11">
        <v>1337</v>
      </c>
      <c r="H27" s="11">
        <v>1246</v>
      </c>
      <c r="I27" s="11">
        <v>1328</v>
      </c>
      <c r="J27" s="11">
        <v>1317</v>
      </c>
      <c r="K27" s="11">
        <v>1198</v>
      </c>
      <c r="L27" s="11">
        <v>1357</v>
      </c>
      <c r="M27" s="11">
        <v>1397</v>
      </c>
      <c r="N27" s="11">
        <v>1562</v>
      </c>
      <c r="O27" s="11">
        <f t="shared" ref="O27:O34" si="2">SUM(C27:N27)</f>
        <v>15461</v>
      </c>
    </row>
    <row r="28" spans="2:15" x14ac:dyDescent="0.25">
      <c r="B28" s="10" t="s">
        <v>14</v>
      </c>
      <c r="C28" s="11">
        <v>160</v>
      </c>
      <c r="D28" s="11">
        <v>183</v>
      </c>
      <c r="E28" s="11">
        <v>231</v>
      </c>
      <c r="F28" s="11">
        <v>173</v>
      </c>
      <c r="G28" s="11">
        <v>290</v>
      </c>
      <c r="H28" s="11">
        <v>324</v>
      </c>
      <c r="I28" s="11">
        <v>372</v>
      </c>
      <c r="J28" s="11">
        <v>284</v>
      </c>
      <c r="K28" s="11">
        <v>329</v>
      </c>
      <c r="L28" s="11">
        <v>272</v>
      </c>
      <c r="M28" s="11">
        <v>345</v>
      </c>
      <c r="N28" s="11">
        <v>223</v>
      </c>
      <c r="O28" s="11">
        <f t="shared" si="2"/>
        <v>3186</v>
      </c>
    </row>
    <row r="29" spans="2:15" x14ac:dyDescent="0.25">
      <c r="B29" s="10" t="s">
        <v>15</v>
      </c>
      <c r="C29" s="11">
        <v>284</v>
      </c>
      <c r="D29" s="11">
        <v>255</v>
      </c>
      <c r="E29" s="11">
        <v>378</v>
      </c>
      <c r="F29" s="11">
        <v>324</v>
      </c>
      <c r="G29" s="11">
        <v>374</v>
      </c>
      <c r="H29" s="11">
        <v>399</v>
      </c>
      <c r="I29" s="11">
        <v>398</v>
      </c>
      <c r="J29" s="11">
        <v>390</v>
      </c>
      <c r="K29" s="11">
        <v>445</v>
      </c>
      <c r="L29" s="11">
        <v>451</v>
      </c>
      <c r="M29" s="11">
        <v>420</v>
      </c>
      <c r="N29" s="11">
        <v>241</v>
      </c>
      <c r="O29" s="11">
        <f>SUM(C29:N29)</f>
        <v>4359</v>
      </c>
    </row>
    <row r="30" spans="2:15" x14ac:dyDescent="0.25">
      <c r="B30" s="10" t="s">
        <v>16</v>
      </c>
      <c r="C30" s="11">
        <v>0</v>
      </c>
      <c r="D30" s="11">
        <v>14</v>
      </c>
      <c r="E30" s="11">
        <v>23</v>
      </c>
      <c r="F30" s="11">
        <v>14</v>
      </c>
      <c r="G30" s="11">
        <v>33</v>
      </c>
      <c r="H30" s="11">
        <v>37</v>
      </c>
      <c r="I30" s="11">
        <v>62</v>
      </c>
      <c r="J30" s="11">
        <v>57</v>
      </c>
      <c r="K30" s="11">
        <v>41</v>
      </c>
      <c r="L30" s="11">
        <v>49</v>
      </c>
      <c r="M30" s="11">
        <v>41</v>
      </c>
      <c r="N30" s="11">
        <v>32</v>
      </c>
      <c r="O30" s="11">
        <f t="shared" si="2"/>
        <v>403</v>
      </c>
    </row>
    <row r="31" spans="2:15" x14ac:dyDescent="0.25">
      <c r="B31" s="10" t="s">
        <v>18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f t="shared" si="2"/>
        <v>0</v>
      </c>
    </row>
    <row r="32" spans="2:15" x14ac:dyDescent="0.25">
      <c r="B32" s="10" t="s">
        <v>28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f t="shared" si="2"/>
        <v>0</v>
      </c>
    </row>
    <row r="33" spans="2:17" x14ac:dyDescent="0.25">
      <c r="B33" s="10" t="s">
        <v>19</v>
      </c>
      <c r="C33" s="11">
        <v>191</v>
      </c>
      <c r="D33" s="11">
        <v>153</v>
      </c>
      <c r="E33" s="11">
        <v>125</v>
      </c>
      <c r="F33" s="11">
        <v>168</v>
      </c>
      <c r="G33" s="11">
        <v>309</v>
      </c>
      <c r="H33" s="11">
        <v>237</v>
      </c>
      <c r="I33" s="11">
        <v>296</v>
      </c>
      <c r="J33" s="11">
        <v>327</v>
      </c>
      <c r="K33" s="11">
        <v>305</v>
      </c>
      <c r="L33" s="11">
        <v>368</v>
      </c>
      <c r="M33" s="11">
        <v>255</v>
      </c>
      <c r="N33" s="11">
        <v>173</v>
      </c>
      <c r="O33" s="11">
        <f t="shared" si="2"/>
        <v>2907</v>
      </c>
    </row>
    <row r="34" spans="2:17" x14ac:dyDescent="0.25">
      <c r="B34" s="10" t="s">
        <v>20</v>
      </c>
      <c r="C34" s="11">
        <v>218</v>
      </c>
      <c r="D34" s="11">
        <v>238</v>
      </c>
      <c r="E34" s="11">
        <v>268</v>
      </c>
      <c r="F34" s="11">
        <v>222</v>
      </c>
      <c r="G34" s="11">
        <v>213</v>
      </c>
      <c r="H34" s="11">
        <v>181</v>
      </c>
      <c r="I34" s="11">
        <v>334</v>
      </c>
      <c r="J34" s="11">
        <v>750</v>
      </c>
      <c r="K34" s="11">
        <v>400</v>
      </c>
      <c r="L34" s="11">
        <v>338</v>
      </c>
      <c r="M34" s="11">
        <v>368</v>
      </c>
      <c r="N34" s="11">
        <v>192</v>
      </c>
      <c r="O34" s="11">
        <f t="shared" si="2"/>
        <v>3722</v>
      </c>
    </row>
    <row r="35" spans="2:17" x14ac:dyDescent="0.25">
      <c r="B35" s="12" t="s">
        <v>12</v>
      </c>
      <c r="C35" s="3">
        <f t="shared" ref="C35:N35" si="3">SUM(C27:C34)</f>
        <v>2113</v>
      </c>
      <c r="D35" s="3">
        <f t="shared" si="3"/>
        <v>1859</v>
      </c>
      <c r="E35" s="3">
        <f t="shared" si="3"/>
        <v>2249</v>
      </c>
      <c r="F35" s="3">
        <f t="shared" si="3"/>
        <v>2120</v>
      </c>
      <c r="G35" s="3">
        <f t="shared" si="3"/>
        <v>2556</v>
      </c>
      <c r="H35" s="3">
        <f t="shared" si="3"/>
        <v>2424</v>
      </c>
      <c r="I35" s="3">
        <f t="shared" si="3"/>
        <v>2790</v>
      </c>
      <c r="J35" s="3">
        <f t="shared" si="3"/>
        <v>3125</v>
      </c>
      <c r="K35" s="3">
        <f t="shared" si="3"/>
        <v>2718</v>
      </c>
      <c r="L35" s="3">
        <f t="shared" si="3"/>
        <v>2835</v>
      </c>
      <c r="M35" s="3">
        <f t="shared" si="3"/>
        <v>2826</v>
      </c>
      <c r="N35" s="3">
        <f t="shared" si="3"/>
        <v>2423</v>
      </c>
      <c r="O35" s="3">
        <f>SUM(C35:N35)</f>
        <v>30038</v>
      </c>
      <c r="Q35" s="16"/>
    </row>
    <row r="36" spans="2:17" x14ac:dyDescent="0.25"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2:17" ht="15.75" x14ac:dyDescent="0.25">
      <c r="C37" s="65" t="s">
        <v>49</v>
      </c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</row>
    <row r="38" spans="2:17" ht="15.75" x14ac:dyDescent="0.25"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</row>
    <row r="39" spans="2:17" x14ac:dyDescent="0.25">
      <c r="C39" s="3" t="s">
        <v>0</v>
      </c>
      <c r="D39" s="3" t="s">
        <v>1</v>
      </c>
      <c r="E39" s="3" t="s">
        <v>2</v>
      </c>
      <c r="F39" s="3" t="s">
        <v>3</v>
      </c>
      <c r="G39" s="3" t="s">
        <v>4</v>
      </c>
      <c r="H39" s="3" t="s">
        <v>5</v>
      </c>
      <c r="I39" s="3" t="s">
        <v>6</v>
      </c>
      <c r="J39" s="3" t="s">
        <v>7</v>
      </c>
      <c r="K39" s="3" t="s">
        <v>8</v>
      </c>
      <c r="L39" s="3" t="s">
        <v>9</v>
      </c>
      <c r="M39" s="3" t="s">
        <v>10</v>
      </c>
      <c r="N39" s="3" t="s">
        <v>11</v>
      </c>
      <c r="O39" s="3" t="s">
        <v>12</v>
      </c>
    </row>
    <row r="40" spans="2:17" x14ac:dyDescent="0.25">
      <c r="B40" s="10" t="s">
        <v>13</v>
      </c>
      <c r="C40" s="11">
        <v>328</v>
      </c>
      <c r="D40" s="11">
        <v>199</v>
      </c>
      <c r="E40" s="11">
        <v>309</v>
      </c>
      <c r="F40" s="11">
        <v>512</v>
      </c>
      <c r="G40" s="11">
        <v>524</v>
      </c>
      <c r="H40" s="11">
        <v>512</v>
      </c>
      <c r="I40" s="11">
        <v>554</v>
      </c>
      <c r="J40" s="11">
        <v>662</v>
      </c>
      <c r="K40" s="11">
        <v>578</v>
      </c>
      <c r="L40" s="11">
        <v>599</v>
      </c>
      <c r="M40" s="11">
        <v>525</v>
      </c>
      <c r="N40" s="11">
        <v>511</v>
      </c>
      <c r="O40" s="11">
        <f>SUM(C40:N40)</f>
        <v>5813</v>
      </c>
    </row>
    <row r="41" spans="2:17" x14ac:dyDescent="0.25">
      <c r="B41" s="10" t="s">
        <v>15</v>
      </c>
      <c r="C41" s="11">
        <v>616</v>
      </c>
      <c r="D41" s="11">
        <v>761</v>
      </c>
      <c r="E41" s="11">
        <v>927</v>
      </c>
      <c r="F41" s="11">
        <v>870</v>
      </c>
      <c r="G41" s="11">
        <v>850</v>
      </c>
      <c r="H41" s="11">
        <v>789</v>
      </c>
      <c r="I41" s="11">
        <v>922</v>
      </c>
      <c r="J41" s="11">
        <v>901</v>
      </c>
      <c r="K41" s="11">
        <v>966</v>
      </c>
      <c r="L41" s="11">
        <v>973</v>
      </c>
      <c r="M41" s="11">
        <v>997</v>
      </c>
      <c r="N41" s="11">
        <v>1058</v>
      </c>
      <c r="O41" s="11">
        <f>SUM(C41:N41)</f>
        <v>10630</v>
      </c>
    </row>
    <row r="42" spans="2:17" x14ac:dyDescent="0.25">
      <c r="B42" s="10" t="s">
        <v>20</v>
      </c>
      <c r="C42" s="11">
        <v>64</v>
      </c>
      <c r="D42" s="11">
        <v>148</v>
      </c>
      <c r="E42" s="11">
        <v>273</v>
      </c>
      <c r="F42" s="11">
        <v>146</v>
      </c>
      <c r="G42" s="11">
        <v>146</v>
      </c>
      <c r="H42" s="11">
        <v>284</v>
      </c>
      <c r="I42" s="11">
        <v>305</v>
      </c>
      <c r="J42" s="11">
        <v>853</v>
      </c>
      <c r="K42" s="11">
        <v>405</v>
      </c>
      <c r="L42" s="11">
        <v>264</v>
      </c>
      <c r="M42" s="11">
        <v>221</v>
      </c>
      <c r="N42" s="11">
        <v>151</v>
      </c>
      <c r="O42" s="11">
        <f>SUM(C42:N42)</f>
        <v>3260</v>
      </c>
    </row>
    <row r="43" spans="2:17" x14ac:dyDescent="0.25">
      <c r="B43" s="13" t="s">
        <v>21</v>
      </c>
      <c r="C43" s="3">
        <f t="shared" ref="C43:N43" si="4">SUM(C40:C42)</f>
        <v>1008</v>
      </c>
      <c r="D43" s="3">
        <f t="shared" si="4"/>
        <v>1108</v>
      </c>
      <c r="E43" s="3">
        <f t="shared" si="4"/>
        <v>1509</v>
      </c>
      <c r="F43" s="3">
        <f t="shared" si="4"/>
        <v>1528</v>
      </c>
      <c r="G43" s="3">
        <f t="shared" si="4"/>
        <v>1520</v>
      </c>
      <c r="H43" s="3">
        <f t="shared" si="4"/>
        <v>1585</v>
      </c>
      <c r="I43" s="3">
        <f t="shared" si="4"/>
        <v>1781</v>
      </c>
      <c r="J43" s="3">
        <f t="shared" si="4"/>
        <v>2416</v>
      </c>
      <c r="K43" s="3">
        <f t="shared" si="4"/>
        <v>1949</v>
      </c>
      <c r="L43" s="3">
        <f t="shared" si="4"/>
        <v>1836</v>
      </c>
      <c r="M43" s="3">
        <f t="shared" si="4"/>
        <v>1743</v>
      </c>
      <c r="N43" s="3">
        <f t="shared" si="4"/>
        <v>1720</v>
      </c>
      <c r="O43" s="3">
        <f>SUM(C43:N43)</f>
        <v>19703</v>
      </c>
    </row>
    <row r="44" spans="2:17" s="17" customFormat="1" x14ac:dyDescent="0.25">
      <c r="B44" s="15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</row>
    <row r="45" spans="2:17" s="17" customFormat="1" ht="15.75" x14ac:dyDescent="0.25">
      <c r="B45" s="30"/>
      <c r="C45" s="65" t="s">
        <v>50</v>
      </c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</row>
    <row r="46" spans="2:17" s="17" customFormat="1" ht="15.75" x14ac:dyDescent="0.25"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</row>
    <row r="47" spans="2:17" s="17" customFormat="1" x14ac:dyDescent="0.25">
      <c r="B47"/>
      <c r="C47" s="3" t="s">
        <v>0</v>
      </c>
      <c r="D47" s="3" t="s">
        <v>1</v>
      </c>
      <c r="E47" s="3" t="s">
        <v>2</v>
      </c>
      <c r="F47" s="3" t="s">
        <v>3</v>
      </c>
      <c r="G47" s="3" t="s">
        <v>4</v>
      </c>
      <c r="H47" s="3" t="s">
        <v>5</v>
      </c>
      <c r="I47" s="3" t="s">
        <v>6</v>
      </c>
      <c r="J47" s="3" t="s">
        <v>7</v>
      </c>
      <c r="K47" s="3" t="s">
        <v>8</v>
      </c>
      <c r="L47" s="3" t="s">
        <v>9</v>
      </c>
      <c r="M47" s="3" t="s">
        <v>10</v>
      </c>
      <c r="N47" s="3" t="s">
        <v>11</v>
      </c>
      <c r="O47" s="3" t="s">
        <v>12</v>
      </c>
    </row>
    <row r="48" spans="2:17" s="17" customFormat="1" x14ac:dyDescent="0.25">
      <c r="B48" s="10" t="s">
        <v>15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2:15" s="17" customFormat="1" x14ac:dyDescent="0.25">
      <c r="B49" s="10" t="s">
        <v>16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2:15" s="17" customFormat="1" x14ac:dyDescent="0.25">
      <c r="B50" s="13" t="s">
        <v>21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2" spans="2:15" ht="15.75" x14ac:dyDescent="0.25">
      <c r="B52" s="30"/>
      <c r="C52" s="65" t="s">
        <v>51</v>
      </c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</row>
    <row r="53" spans="2:15" ht="15.75" x14ac:dyDescent="0.25"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</row>
    <row r="54" spans="2:15" x14ac:dyDescent="0.25">
      <c r="C54" s="3" t="s">
        <v>0</v>
      </c>
      <c r="D54" s="3" t="s">
        <v>1</v>
      </c>
      <c r="E54" s="3" t="s">
        <v>2</v>
      </c>
      <c r="F54" s="3" t="s">
        <v>3</v>
      </c>
      <c r="G54" s="3" t="s">
        <v>4</v>
      </c>
      <c r="H54" s="3" t="s">
        <v>5</v>
      </c>
      <c r="I54" s="3" t="s">
        <v>6</v>
      </c>
      <c r="J54" s="3" t="s">
        <v>7</v>
      </c>
      <c r="K54" s="3" t="s">
        <v>8</v>
      </c>
      <c r="L54" s="3" t="s">
        <v>9</v>
      </c>
      <c r="M54" s="3" t="s">
        <v>10</v>
      </c>
      <c r="N54" s="3" t="s">
        <v>11</v>
      </c>
      <c r="O54" s="3" t="s">
        <v>12</v>
      </c>
    </row>
    <row r="55" spans="2:15" x14ac:dyDescent="0.25">
      <c r="B55" s="10" t="s">
        <v>15</v>
      </c>
      <c r="C55" s="11">
        <v>224</v>
      </c>
      <c r="D55" s="11">
        <v>232</v>
      </c>
      <c r="E55" s="11">
        <v>365</v>
      </c>
      <c r="F55" s="11">
        <v>348</v>
      </c>
      <c r="G55" s="11">
        <v>386</v>
      </c>
      <c r="H55" s="11">
        <v>440</v>
      </c>
      <c r="I55" s="11">
        <v>565</v>
      </c>
      <c r="J55" s="11">
        <v>586</v>
      </c>
      <c r="K55" s="11">
        <v>335</v>
      </c>
      <c r="L55" s="11">
        <v>456</v>
      </c>
      <c r="M55" s="11">
        <v>395</v>
      </c>
      <c r="N55" s="11">
        <v>425</v>
      </c>
      <c r="O55" s="11">
        <f>SUM(C55:N55)</f>
        <v>4757</v>
      </c>
    </row>
    <row r="56" spans="2:15" x14ac:dyDescent="0.25">
      <c r="B56" s="10" t="s">
        <v>16</v>
      </c>
      <c r="C56" s="11">
        <v>9</v>
      </c>
      <c r="D56" s="11">
        <v>6</v>
      </c>
      <c r="E56" s="11">
        <v>26</v>
      </c>
      <c r="F56" s="11">
        <v>19</v>
      </c>
      <c r="G56" s="11">
        <v>10</v>
      </c>
      <c r="H56" s="11">
        <v>43</v>
      </c>
      <c r="I56" s="11">
        <v>64</v>
      </c>
      <c r="J56" s="11">
        <v>47</v>
      </c>
      <c r="K56" s="11">
        <v>19</v>
      </c>
      <c r="L56" s="11">
        <v>27</v>
      </c>
      <c r="M56" s="11">
        <v>56</v>
      </c>
      <c r="N56" s="11">
        <v>63</v>
      </c>
      <c r="O56" s="11">
        <f>SUM(C56:N56)</f>
        <v>389</v>
      </c>
    </row>
    <row r="57" spans="2:15" x14ac:dyDescent="0.25">
      <c r="B57" s="13" t="s">
        <v>21</v>
      </c>
      <c r="C57" s="3">
        <f t="shared" ref="C57:N57" si="5">SUM(C55:C56)</f>
        <v>233</v>
      </c>
      <c r="D57" s="3">
        <f t="shared" si="5"/>
        <v>238</v>
      </c>
      <c r="E57" s="3">
        <f t="shared" si="5"/>
        <v>391</v>
      </c>
      <c r="F57" s="3">
        <f t="shared" si="5"/>
        <v>367</v>
      </c>
      <c r="G57" s="3">
        <f t="shared" si="5"/>
        <v>396</v>
      </c>
      <c r="H57" s="3">
        <f t="shared" si="5"/>
        <v>483</v>
      </c>
      <c r="I57" s="3">
        <f t="shared" si="5"/>
        <v>629</v>
      </c>
      <c r="J57" s="3">
        <f t="shared" si="5"/>
        <v>633</v>
      </c>
      <c r="K57" s="3">
        <f t="shared" si="5"/>
        <v>354</v>
      </c>
      <c r="L57" s="3">
        <f t="shared" si="5"/>
        <v>483</v>
      </c>
      <c r="M57" s="3">
        <f t="shared" si="5"/>
        <v>451</v>
      </c>
      <c r="N57" s="3">
        <f t="shared" si="5"/>
        <v>488</v>
      </c>
      <c r="O57" s="3">
        <f>SUM(C57:N57)</f>
        <v>5146</v>
      </c>
    </row>
    <row r="59" spans="2:15" ht="15.75" x14ac:dyDescent="0.25">
      <c r="B59" s="30"/>
      <c r="C59" s="65" t="s">
        <v>46</v>
      </c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</row>
    <row r="60" spans="2:15" ht="15.75" x14ac:dyDescent="0.25"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</row>
    <row r="61" spans="2:15" x14ac:dyDescent="0.25">
      <c r="C61" s="3" t="s">
        <v>0</v>
      </c>
      <c r="D61" s="3" t="s">
        <v>1</v>
      </c>
      <c r="E61" s="3" t="s">
        <v>2</v>
      </c>
      <c r="F61" s="3" t="s">
        <v>3</v>
      </c>
      <c r="G61" s="3" t="s">
        <v>4</v>
      </c>
      <c r="H61" s="3" t="s">
        <v>5</v>
      </c>
      <c r="I61" s="3" t="s">
        <v>6</v>
      </c>
      <c r="J61" s="3" t="s">
        <v>7</v>
      </c>
      <c r="K61" s="3" t="s">
        <v>8</v>
      </c>
      <c r="L61" s="3" t="s">
        <v>9</v>
      </c>
      <c r="M61" s="3" t="s">
        <v>10</v>
      </c>
      <c r="N61" s="3" t="s">
        <v>11</v>
      </c>
      <c r="O61" s="3" t="s">
        <v>12</v>
      </c>
    </row>
    <row r="62" spans="2:15" x14ac:dyDescent="0.25">
      <c r="B62" s="10" t="s">
        <v>15</v>
      </c>
      <c r="C62" s="11">
        <v>89</v>
      </c>
      <c r="D62" s="11">
        <v>124</v>
      </c>
      <c r="E62" s="11">
        <v>138</v>
      </c>
      <c r="F62" s="11">
        <v>148</v>
      </c>
      <c r="G62" s="11">
        <v>129</v>
      </c>
      <c r="H62" s="11">
        <v>155</v>
      </c>
      <c r="I62" s="11">
        <v>17</v>
      </c>
      <c r="J62" s="11">
        <v>0</v>
      </c>
      <c r="K62" s="11">
        <v>0</v>
      </c>
      <c r="L62" s="11">
        <v>87</v>
      </c>
      <c r="M62" s="11">
        <v>0</v>
      </c>
      <c r="N62" s="11">
        <v>0</v>
      </c>
      <c r="O62" s="11">
        <f>SUM(C62:N62)</f>
        <v>887</v>
      </c>
    </row>
    <row r="63" spans="2:15" x14ac:dyDescent="0.25">
      <c r="B63" s="10" t="s">
        <v>16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f>SUM(C63:N63)</f>
        <v>0</v>
      </c>
    </row>
    <row r="64" spans="2:15" x14ac:dyDescent="0.25">
      <c r="B64" s="10" t="s">
        <v>20</v>
      </c>
      <c r="C64" s="11">
        <v>4</v>
      </c>
      <c r="D64" s="11">
        <v>19</v>
      </c>
      <c r="E64" s="11">
        <v>8</v>
      </c>
      <c r="F64" s="11">
        <v>1</v>
      </c>
      <c r="G64" s="11">
        <v>13</v>
      </c>
      <c r="H64" s="11">
        <v>14</v>
      </c>
      <c r="I64" s="11">
        <v>9</v>
      </c>
      <c r="J64" s="11">
        <v>0</v>
      </c>
      <c r="K64" s="11">
        <v>0</v>
      </c>
      <c r="L64" s="11">
        <v>6</v>
      </c>
      <c r="M64" s="11">
        <v>0</v>
      </c>
      <c r="N64" s="11">
        <v>0</v>
      </c>
      <c r="O64" s="11">
        <f>SUM(C64:N64)</f>
        <v>74</v>
      </c>
    </row>
    <row r="65" spans="2:15" x14ac:dyDescent="0.25">
      <c r="B65" s="13" t="s">
        <v>21</v>
      </c>
      <c r="C65" s="3">
        <f t="shared" ref="C65:N65" si="6">SUM(C62:C64)</f>
        <v>93</v>
      </c>
      <c r="D65" s="3">
        <f t="shared" si="6"/>
        <v>143</v>
      </c>
      <c r="E65" s="3">
        <f t="shared" si="6"/>
        <v>146</v>
      </c>
      <c r="F65" s="3">
        <f t="shared" si="6"/>
        <v>149</v>
      </c>
      <c r="G65" s="3">
        <f t="shared" si="6"/>
        <v>142</v>
      </c>
      <c r="H65" s="3">
        <f t="shared" si="6"/>
        <v>169</v>
      </c>
      <c r="I65" s="3">
        <f t="shared" si="6"/>
        <v>26</v>
      </c>
      <c r="J65" s="3">
        <f t="shared" si="6"/>
        <v>0</v>
      </c>
      <c r="K65" s="3">
        <f t="shared" si="6"/>
        <v>0</v>
      </c>
      <c r="L65" s="3">
        <f t="shared" si="6"/>
        <v>93</v>
      </c>
      <c r="M65" s="3">
        <f t="shared" si="6"/>
        <v>0</v>
      </c>
      <c r="N65" s="3">
        <f t="shared" si="6"/>
        <v>0</v>
      </c>
      <c r="O65" s="3">
        <f>SUM(C65:N65)</f>
        <v>961</v>
      </c>
    </row>
    <row r="67" spans="2:15" ht="15.75" x14ac:dyDescent="0.25">
      <c r="B67" s="30"/>
      <c r="C67" s="65" t="s">
        <v>52</v>
      </c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</row>
    <row r="68" spans="2:15" ht="15.75" x14ac:dyDescent="0.25"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</row>
    <row r="69" spans="2:15" x14ac:dyDescent="0.25">
      <c r="C69" s="3" t="s">
        <v>0</v>
      </c>
      <c r="D69" s="3" t="s">
        <v>1</v>
      </c>
      <c r="E69" s="3" t="s">
        <v>2</v>
      </c>
      <c r="F69" s="3" t="s">
        <v>3</v>
      </c>
      <c r="G69" s="3" t="s">
        <v>4</v>
      </c>
      <c r="H69" s="3" t="s">
        <v>5</v>
      </c>
      <c r="I69" s="3" t="s">
        <v>6</v>
      </c>
      <c r="J69" s="3" t="s">
        <v>7</v>
      </c>
      <c r="K69" s="3" t="s">
        <v>8</v>
      </c>
      <c r="L69" s="3" t="s">
        <v>9</v>
      </c>
      <c r="M69" s="3" t="s">
        <v>10</v>
      </c>
      <c r="N69" s="3" t="s">
        <v>11</v>
      </c>
      <c r="O69" s="3" t="s">
        <v>12</v>
      </c>
    </row>
    <row r="70" spans="2:15" x14ac:dyDescent="0.25">
      <c r="B70" s="10" t="s">
        <v>15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f>SUM(C70:N70)</f>
        <v>0</v>
      </c>
    </row>
    <row r="71" spans="2:15" x14ac:dyDescent="0.25">
      <c r="B71" s="10" t="s">
        <v>16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f>SUM(C71:N71)</f>
        <v>0</v>
      </c>
    </row>
    <row r="72" spans="2:15" x14ac:dyDescent="0.25">
      <c r="B72" s="10" t="s">
        <v>17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f>SUM(C72:N72)</f>
        <v>0</v>
      </c>
    </row>
    <row r="73" spans="2:15" x14ac:dyDescent="0.25">
      <c r="B73" s="10" t="s">
        <v>29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f>SUM(C73:N73)</f>
        <v>0</v>
      </c>
    </row>
    <row r="74" spans="2:15" x14ac:dyDescent="0.25">
      <c r="B74" s="13" t="s">
        <v>21</v>
      </c>
      <c r="C74" s="3">
        <f t="shared" ref="C74:N74" si="7">SUM(C70:C73)</f>
        <v>0</v>
      </c>
      <c r="D74" s="3">
        <f t="shared" si="7"/>
        <v>0</v>
      </c>
      <c r="E74" s="3">
        <f t="shared" si="7"/>
        <v>0</v>
      </c>
      <c r="F74" s="3">
        <f t="shared" si="7"/>
        <v>0</v>
      </c>
      <c r="G74" s="3">
        <f t="shared" si="7"/>
        <v>0</v>
      </c>
      <c r="H74" s="3">
        <f t="shared" si="7"/>
        <v>0</v>
      </c>
      <c r="I74" s="3">
        <f t="shared" si="7"/>
        <v>0</v>
      </c>
      <c r="J74" s="3">
        <f t="shared" si="7"/>
        <v>0</v>
      </c>
      <c r="K74" s="3">
        <f t="shared" si="7"/>
        <v>0</v>
      </c>
      <c r="L74" s="3">
        <f t="shared" si="7"/>
        <v>0</v>
      </c>
      <c r="M74" s="3">
        <f t="shared" si="7"/>
        <v>0</v>
      </c>
      <c r="N74" s="3">
        <f t="shared" si="7"/>
        <v>0</v>
      </c>
      <c r="O74" s="3">
        <f>SUM(C74:N74)</f>
        <v>0</v>
      </c>
    </row>
  </sheetData>
  <mergeCells count="9">
    <mergeCell ref="C52:O52"/>
    <mergeCell ref="C59:O59"/>
    <mergeCell ref="C67:O67"/>
    <mergeCell ref="B4:L4"/>
    <mergeCell ref="B8:O8"/>
    <mergeCell ref="B9:O9"/>
    <mergeCell ref="C24:O24"/>
    <mergeCell ref="C37:O37"/>
    <mergeCell ref="C45:O45"/>
  </mergeCells>
  <pageMargins left="0.23622047244094491" right="0.23622047244094491" top="0.74803149606299213" bottom="0.74803149606299213" header="0.31496062992125984" footer="0.31496062992125984"/>
  <pageSetup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R58"/>
  <sheetViews>
    <sheetView topLeftCell="F1" zoomScale="70" zoomScaleNormal="70" workbookViewId="0">
      <selection activeCell="S14" sqref="S14"/>
    </sheetView>
  </sheetViews>
  <sheetFormatPr baseColWidth="10" defaultRowHeight="15" x14ac:dyDescent="0.25"/>
  <cols>
    <col min="1" max="1" width="4" customWidth="1"/>
    <col min="2" max="2" width="26.28515625" customWidth="1"/>
    <col min="3" max="3" width="9" hidden="1" customWidth="1"/>
    <col min="4" max="4" width="7.7109375" hidden="1" customWidth="1"/>
    <col min="5" max="5" width="9" hidden="1" customWidth="1"/>
    <col min="6" max="6" width="9.28515625" customWidth="1"/>
    <col min="7" max="7" width="9" customWidth="1"/>
    <col min="8" max="8" width="9.5703125" customWidth="1"/>
    <col min="9" max="9" width="10" customWidth="1"/>
    <col min="10" max="10" width="9.85546875" customWidth="1"/>
    <col min="11" max="11" width="9.42578125" customWidth="1"/>
    <col min="12" max="12" width="9.140625" customWidth="1"/>
    <col min="13" max="13" width="8.140625" customWidth="1"/>
    <col min="14" max="14" width="10.140625" customWidth="1"/>
    <col min="15" max="16" width="8.42578125" customWidth="1"/>
    <col min="17" max="17" width="9.28515625" customWidth="1"/>
    <col min="18" max="18" width="10.28515625" customWidth="1"/>
    <col min="19" max="19" width="10" customWidth="1"/>
  </cols>
  <sheetData>
    <row r="4" spans="2:18" ht="9.75" customHeight="1" x14ac:dyDescent="0.3"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33"/>
      <c r="Q4" s="33"/>
    </row>
    <row r="5" spans="2:18" ht="9.75" customHeight="1" x14ac:dyDescent="0.3"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</row>
    <row r="6" spans="2:18" ht="9.75" customHeight="1" x14ac:dyDescent="0.3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</row>
    <row r="7" spans="2:18" ht="9.75" customHeight="1" x14ac:dyDescent="0.3"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</row>
    <row r="8" spans="2:18" ht="25.5" customHeight="1" x14ac:dyDescent="0.3">
      <c r="B8" s="66" t="s">
        <v>53</v>
      </c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</row>
    <row r="9" spans="2:18" ht="39" customHeight="1" x14ac:dyDescent="0.25">
      <c r="B9" s="67" t="s">
        <v>32</v>
      </c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</row>
    <row r="10" spans="2:18" x14ac:dyDescent="0.25">
      <c r="B10" s="2"/>
      <c r="C10" s="2"/>
      <c r="D10" s="2"/>
      <c r="E10" s="2"/>
      <c r="F10" s="2"/>
    </row>
    <row r="11" spans="2:18" x14ac:dyDescent="0.25">
      <c r="C11" s="24"/>
      <c r="D11" s="24"/>
      <c r="E11" s="24"/>
      <c r="F11" s="22" t="s">
        <v>0</v>
      </c>
      <c r="G11" s="3" t="s">
        <v>1</v>
      </c>
      <c r="H11" s="3" t="s">
        <v>2</v>
      </c>
      <c r="I11" s="3" t="s">
        <v>3</v>
      </c>
      <c r="J11" s="3" t="s">
        <v>4</v>
      </c>
      <c r="K11" s="3" t="s">
        <v>5</v>
      </c>
      <c r="L11" s="3" t="s">
        <v>6</v>
      </c>
      <c r="M11" s="3" t="s">
        <v>7</v>
      </c>
      <c r="N11" s="3" t="s">
        <v>37</v>
      </c>
      <c r="O11" s="3" t="s">
        <v>36</v>
      </c>
      <c r="P11" s="3" t="s">
        <v>35</v>
      </c>
      <c r="Q11" s="3" t="s">
        <v>34</v>
      </c>
      <c r="R11" s="3" t="s">
        <v>12</v>
      </c>
    </row>
    <row r="12" spans="2:18" ht="32.25" customHeight="1" x14ac:dyDescent="0.25">
      <c r="B12" s="34" t="s">
        <v>13</v>
      </c>
      <c r="C12" s="25"/>
      <c r="D12" s="28"/>
      <c r="E12" s="28"/>
      <c r="F12" s="5">
        <f t="shared" ref="F12:G12" si="0">F25+F38</f>
        <v>1933</v>
      </c>
      <c r="G12" s="5">
        <f t="shared" si="0"/>
        <v>1647</v>
      </c>
      <c r="H12" s="5">
        <f>H25+H38</f>
        <v>1922</v>
      </c>
      <c r="I12" s="5">
        <f t="shared" ref="I12:Q12" si="1">I25+I38</f>
        <v>1857</v>
      </c>
      <c r="J12" s="5">
        <f t="shared" si="1"/>
        <v>1964</v>
      </c>
      <c r="K12" s="5">
        <f t="shared" si="1"/>
        <v>2150</v>
      </c>
      <c r="L12" s="5">
        <f t="shared" si="1"/>
        <v>2124</v>
      </c>
      <c r="M12" s="5">
        <f t="shared" si="1"/>
        <v>3237</v>
      </c>
      <c r="N12" s="5">
        <f t="shared" si="1"/>
        <v>3429</v>
      </c>
      <c r="O12" s="5">
        <f t="shared" si="1"/>
        <v>3493</v>
      </c>
      <c r="P12" s="5">
        <v>3555</v>
      </c>
      <c r="Q12" s="5">
        <f t="shared" si="1"/>
        <v>3299</v>
      </c>
      <c r="R12" s="5">
        <f t="shared" ref="R12:R19" si="2">SUM(F12:Q12)</f>
        <v>30610</v>
      </c>
    </row>
    <row r="13" spans="2:18" ht="32.25" customHeight="1" x14ac:dyDescent="0.25">
      <c r="B13" s="4" t="s">
        <v>14</v>
      </c>
      <c r="C13" s="25"/>
      <c r="D13" s="28"/>
      <c r="E13" s="25"/>
      <c r="F13" s="5">
        <f t="shared" ref="F13:G13" si="3">F26</f>
        <v>275</v>
      </c>
      <c r="G13" s="5">
        <f t="shared" si="3"/>
        <v>342</v>
      </c>
      <c r="H13" s="5">
        <f>H26</f>
        <v>400</v>
      </c>
      <c r="I13" s="5">
        <f t="shared" ref="I13:Q13" si="4">I26</f>
        <v>267</v>
      </c>
      <c r="J13" s="5">
        <f t="shared" si="4"/>
        <v>386</v>
      </c>
      <c r="K13" s="5">
        <f t="shared" si="4"/>
        <v>337</v>
      </c>
      <c r="L13" s="5">
        <f t="shared" si="4"/>
        <v>294</v>
      </c>
      <c r="M13" s="5">
        <f t="shared" si="4"/>
        <v>404</v>
      </c>
      <c r="N13" s="5">
        <f t="shared" si="4"/>
        <v>384</v>
      </c>
      <c r="O13" s="5">
        <f t="shared" si="4"/>
        <v>380</v>
      </c>
      <c r="P13" s="5">
        <f t="shared" si="4"/>
        <v>453</v>
      </c>
      <c r="Q13" s="5">
        <f t="shared" si="4"/>
        <v>248</v>
      </c>
      <c r="R13" s="5">
        <f t="shared" si="2"/>
        <v>4170</v>
      </c>
    </row>
    <row r="14" spans="2:18" ht="32.25" customHeight="1" x14ac:dyDescent="0.25">
      <c r="B14" s="4" t="s">
        <v>15</v>
      </c>
      <c r="C14" s="25"/>
      <c r="D14" s="28"/>
      <c r="E14" s="25"/>
      <c r="F14" s="5">
        <f t="shared" ref="F14:G14" si="5">F27+F39+F47+F54</f>
        <v>1847</v>
      </c>
      <c r="G14" s="5">
        <f t="shared" si="5"/>
        <v>1574</v>
      </c>
      <c r="H14" s="5">
        <f>H27+H39+H47+H54</f>
        <v>1935</v>
      </c>
      <c r="I14" s="5">
        <f t="shared" ref="I14:Q14" si="6">I27+I39+I47+I54</f>
        <v>1974</v>
      </c>
      <c r="J14" s="5">
        <f t="shared" si="6"/>
        <v>2532</v>
      </c>
      <c r="K14" s="5">
        <f t="shared" si="6"/>
        <v>2642</v>
      </c>
      <c r="L14" s="5">
        <f t="shared" si="6"/>
        <v>2888</v>
      </c>
      <c r="M14" s="5">
        <f t="shared" si="6"/>
        <v>1635</v>
      </c>
      <c r="N14" s="5">
        <f t="shared" si="6"/>
        <v>1405</v>
      </c>
      <c r="O14" s="5">
        <f t="shared" si="6"/>
        <v>1556</v>
      </c>
      <c r="P14" s="5">
        <f t="shared" si="6"/>
        <v>1527</v>
      </c>
      <c r="Q14" s="5">
        <f t="shared" si="6"/>
        <v>1191</v>
      </c>
      <c r="R14" s="35">
        <f t="shared" si="2"/>
        <v>22706</v>
      </c>
    </row>
    <row r="15" spans="2:18" ht="32.25" customHeight="1" x14ac:dyDescent="0.25">
      <c r="B15" s="4" t="s">
        <v>16</v>
      </c>
      <c r="C15" s="25"/>
      <c r="D15" s="28"/>
      <c r="E15" s="25"/>
      <c r="F15" s="5">
        <f t="shared" ref="F15:G15" si="7">F28+F40+F48+F55</f>
        <v>97</v>
      </c>
      <c r="G15" s="5">
        <f t="shared" si="7"/>
        <v>99</v>
      </c>
      <c r="H15" s="5">
        <f>H28+H40+H48+H55</f>
        <v>178</v>
      </c>
      <c r="I15" s="5">
        <f t="shared" ref="I15:Q15" si="8">I28+I40+I48+I55</f>
        <v>131</v>
      </c>
      <c r="J15" s="5">
        <f t="shared" si="8"/>
        <v>372</v>
      </c>
      <c r="K15" s="5">
        <f t="shared" si="8"/>
        <v>483</v>
      </c>
      <c r="L15" s="5">
        <f t="shared" si="8"/>
        <v>478</v>
      </c>
      <c r="M15" s="5">
        <f t="shared" si="8"/>
        <v>571</v>
      </c>
      <c r="N15" s="5">
        <f t="shared" si="8"/>
        <v>437</v>
      </c>
      <c r="O15" s="5">
        <f t="shared" si="8"/>
        <v>362</v>
      </c>
      <c r="P15" s="5">
        <f t="shared" si="8"/>
        <v>471</v>
      </c>
      <c r="Q15" s="5">
        <f t="shared" si="8"/>
        <v>255</v>
      </c>
      <c r="R15" s="5">
        <f t="shared" si="2"/>
        <v>3934</v>
      </c>
    </row>
    <row r="16" spans="2:18" ht="32.25" customHeight="1" x14ac:dyDescent="0.25">
      <c r="B16" s="4" t="s">
        <v>17</v>
      </c>
      <c r="C16" s="25"/>
      <c r="D16" s="28"/>
      <c r="E16" s="25"/>
      <c r="F16" s="5">
        <f t="shared" ref="F16:G16" si="9">F56</f>
        <v>0</v>
      </c>
      <c r="G16" s="5">
        <f t="shared" si="9"/>
        <v>0</v>
      </c>
      <c r="H16" s="5">
        <f>H56</f>
        <v>0</v>
      </c>
      <c r="I16" s="5">
        <f t="shared" ref="I16:Q16" si="10">I56</f>
        <v>0</v>
      </c>
      <c r="J16" s="5">
        <f t="shared" si="10"/>
        <v>177</v>
      </c>
      <c r="K16" s="5">
        <f t="shared" si="10"/>
        <v>296</v>
      </c>
      <c r="L16" s="5">
        <f t="shared" si="10"/>
        <v>232</v>
      </c>
      <c r="M16" s="5">
        <f t="shared" si="10"/>
        <v>235</v>
      </c>
      <c r="N16" s="5">
        <f t="shared" si="10"/>
        <v>202</v>
      </c>
      <c r="O16" s="5">
        <f t="shared" si="10"/>
        <v>283</v>
      </c>
      <c r="P16" s="5">
        <f t="shared" si="10"/>
        <v>280</v>
      </c>
      <c r="Q16" s="5">
        <f t="shared" si="10"/>
        <v>141</v>
      </c>
      <c r="R16" s="5">
        <f t="shared" si="2"/>
        <v>1846</v>
      </c>
    </row>
    <row r="17" spans="2:18" ht="32.25" customHeight="1" x14ac:dyDescent="0.25">
      <c r="B17" s="4" t="s">
        <v>18</v>
      </c>
      <c r="C17" s="25"/>
      <c r="D17" s="28"/>
      <c r="E17" s="25"/>
      <c r="F17" s="5">
        <f t="shared" ref="F17:G17" si="11">F29</f>
        <v>0</v>
      </c>
      <c r="G17" s="5">
        <f t="shared" si="11"/>
        <v>0</v>
      </c>
      <c r="H17" s="5">
        <f>H29</f>
        <v>0</v>
      </c>
      <c r="I17" s="5">
        <f t="shared" ref="I17:Q17" si="12">I29</f>
        <v>0</v>
      </c>
      <c r="J17" s="5">
        <f t="shared" si="12"/>
        <v>0</v>
      </c>
      <c r="K17" s="5">
        <f t="shared" si="12"/>
        <v>10</v>
      </c>
      <c r="L17" s="5">
        <f t="shared" si="12"/>
        <v>59</v>
      </c>
      <c r="M17" s="5">
        <f t="shared" si="12"/>
        <v>72</v>
      </c>
      <c r="N17" s="5">
        <f t="shared" si="12"/>
        <v>76</v>
      </c>
      <c r="O17" s="5">
        <f t="shared" si="12"/>
        <v>82</v>
      </c>
      <c r="P17" s="5">
        <f t="shared" si="12"/>
        <v>67</v>
      </c>
      <c r="Q17" s="5">
        <f t="shared" si="12"/>
        <v>41</v>
      </c>
      <c r="R17" s="5">
        <f t="shared" si="2"/>
        <v>407</v>
      </c>
    </row>
    <row r="18" spans="2:18" ht="32.25" customHeight="1" x14ac:dyDescent="0.25">
      <c r="B18" s="4" t="s">
        <v>19</v>
      </c>
      <c r="C18" s="25"/>
      <c r="D18" s="28"/>
      <c r="E18" s="25"/>
      <c r="F18" s="5">
        <f t="shared" ref="F18:G18" si="13">F31</f>
        <v>234</v>
      </c>
      <c r="G18" s="5">
        <f t="shared" si="13"/>
        <v>187</v>
      </c>
      <c r="H18" s="5">
        <f>H31</f>
        <v>370</v>
      </c>
      <c r="I18" s="5">
        <f t="shared" ref="I18:Q18" si="14">I31</f>
        <v>344</v>
      </c>
      <c r="J18" s="5">
        <f t="shared" si="14"/>
        <v>341</v>
      </c>
      <c r="K18" s="5">
        <f t="shared" si="14"/>
        <v>219</v>
      </c>
      <c r="L18" s="5">
        <f t="shared" si="14"/>
        <v>361</v>
      </c>
      <c r="M18" s="5">
        <f t="shared" si="14"/>
        <v>351</v>
      </c>
      <c r="N18" s="5">
        <f t="shared" si="14"/>
        <v>415</v>
      </c>
      <c r="O18" s="5">
        <f t="shared" si="14"/>
        <v>451</v>
      </c>
      <c r="P18" s="5">
        <f t="shared" si="14"/>
        <v>482</v>
      </c>
      <c r="Q18" s="5">
        <f t="shared" si="14"/>
        <v>323</v>
      </c>
      <c r="R18" s="5">
        <f t="shared" si="2"/>
        <v>4078</v>
      </c>
    </row>
    <row r="19" spans="2:18" ht="32.25" customHeight="1" x14ac:dyDescent="0.25">
      <c r="B19" s="4" t="s">
        <v>20</v>
      </c>
      <c r="C19" s="25"/>
      <c r="D19" s="28"/>
      <c r="E19" s="25"/>
      <c r="F19" s="5">
        <f t="shared" ref="F19:G19" si="15">F32+F41</f>
        <v>558</v>
      </c>
      <c r="G19" s="5">
        <f t="shared" si="15"/>
        <v>646</v>
      </c>
      <c r="H19" s="5">
        <f>H32+H41</f>
        <v>447</v>
      </c>
      <c r="I19" s="5">
        <f t="shared" ref="I19:Q19" si="16">I32+I41</f>
        <v>381</v>
      </c>
      <c r="J19" s="5">
        <f t="shared" si="16"/>
        <v>484</v>
      </c>
      <c r="K19" s="5">
        <f t="shared" si="16"/>
        <v>405</v>
      </c>
      <c r="L19" s="5">
        <f t="shared" si="16"/>
        <v>699</v>
      </c>
      <c r="M19" s="5">
        <f t="shared" si="16"/>
        <v>1881</v>
      </c>
      <c r="N19" s="5">
        <f t="shared" si="16"/>
        <v>526</v>
      </c>
      <c r="O19" s="5">
        <f t="shared" si="16"/>
        <v>340</v>
      </c>
      <c r="P19" s="5">
        <f t="shared" si="16"/>
        <v>359</v>
      </c>
      <c r="Q19" s="5">
        <f t="shared" si="16"/>
        <v>198</v>
      </c>
      <c r="R19" s="5">
        <f t="shared" si="2"/>
        <v>6924</v>
      </c>
    </row>
    <row r="20" spans="2:18" x14ac:dyDescent="0.25">
      <c r="B20" s="6" t="s">
        <v>12</v>
      </c>
      <c r="C20" s="7"/>
      <c r="D20" s="7"/>
      <c r="E20" s="7"/>
      <c r="F20" s="7">
        <f t="shared" ref="F20:G20" si="17">SUM(F12:F19)</f>
        <v>4944</v>
      </c>
      <c r="G20" s="7">
        <f t="shared" si="17"/>
        <v>4495</v>
      </c>
      <c r="H20" s="7">
        <f>SUM(H12:H19)</f>
        <v>5252</v>
      </c>
      <c r="I20" s="7">
        <f t="shared" ref="I20:R20" si="18">SUM(I12:I19)</f>
        <v>4954</v>
      </c>
      <c r="J20" s="7">
        <f t="shared" si="18"/>
        <v>6256</v>
      </c>
      <c r="K20" s="7">
        <f t="shared" si="18"/>
        <v>6542</v>
      </c>
      <c r="L20" s="7">
        <f t="shared" si="18"/>
        <v>7135</v>
      </c>
      <c r="M20" s="7">
        <f t="shared" si="18"/>
        <v>8386</v>
      </c>
      <c r="N20" s="7">
        <f t="shared" si="18"/>
        <v>6874</v>
      </c>
      <c r="O20" s="7">
        <f t="shared" si="18"/>
        <v>6947</v>
      </c>
      <c r="P20" s="7">
        <f t="shared" si="18"/>
        <v>7194</v>
      </c>
      <c r="Q20" s="7">
        <f t="shared" si="18"/>
        <v>5696</v>
      </c>
      <c r="R20" s="7">
        <f t="shared" si="18"/>
        <v>74675</v>
      </c>
    </row>
    <row r="22" spans="2:18" ht="15.75" x14ac:dyDescent="0.25">
      <c r="B22" s="32"/>
      <c r="C22" s="32"/>
      <c r="D22" s="32"/>
      <c r="E22" s="32"/>
      <c r="F22" s="68" t="s">
        <v>55</v>
      </c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</row>
    <row r="23" spans="2:18" x14ac:dyDescent="0.25">
      <c r="B23" s="2"/>
      <c r="C23" s="2"/>
      <c r="D23" s="2"/>
      <c r="E23" s="2"/>
    </row>
    <row r="24" spans="2:18" x14ac:dyDescent="0.25">
      <c r="C24" s="24" t="s">
        <v>36</v>
      </c>
      <c r="D24" s="24" t="s">
        <v>35</v>
      </c>
      <c r="E24" s="24" t="s">
        <v>34</v>
      </c>
      <c r="F24" s="3" t="s">
        <v>0</v>
      </c>
      <c r="G24" s="3" t="s">
        <v>1</v>
      </c>
      <c r="H24" s="3" t="s">
        <v>2</v>
      </c>
      <c r="I24" s="3" t="s">
        <v>3</v>
      </c>
      <c r="J24" s="3" t="s">
        <v>4</v>
      </c>
      <c r="K24" s="3" t="s">
        <v>5</v>
      </c>
      <c r="L24" s="3" t="s">
        <v>6</v>
      </c>
      <c r="M24" s="3" t="s">
        <v>7</v>
      </c>
      <c r="N24" s="3" t="s">
        <v>37</v>
      </c>
      <c r="O24" s="3" t="s">
        <v>36</v>
      </c>
      <c r="P24" s="3" t="s">
        <v>35</v>
      </c>
      <c r="Q24" s="3" t="s">
        <v>34</v>
      </c>
      <c r="R24" s="3" t="s">
        <v>12</v>
      </c>
    </row>
    <row r="25" spans="2:18" x14ac:dyDescent="0.25">
      <c r="B25" s="10" t="s">
        <v>13</v>
      </c>
      <c r="C25" s="25">
        <v>1763</v>
      </c>
      <c r="D25" s="25">
        <v>1782</v>
      </c>
      <c r="E25" s="25">
        <v>1824</v>
      </c>
      <c r="F25" s="11">
        <v>1349</v>
      </c>
      <c r="G25" s="11">
        <v>1216</v>
      </c>
      <c r="H25" s="11">
        <v>1388</v>
      </c>
      <c r="I25" s="11">
        <v>1462</v>
      </c>
      <c r="J25" s="11">
        <v>1460</v>
      </c>
      <c r="K25" s="11">
        <v>1627</v>
      </c>
      <c r="L25" s="11">
        <v>1597</v>
      </c>
      <c r="M25" s="11">
        <v>1555</v>
      </c>
      <c r="N25" s="11">
        <v>1668</v>
      </c>
      <c r="O25" s="11">
        <v>1581</v>
      </c>
      <c r="P25" s="11">
        <v>1650</v>
      </c>
      <c r="Q25" s="11">
        <v>1545</v>
      </c>
      <c r="R25" s="11">
        <f t="shared" ref="R25:R32" si="19">SUM(F25:Q25)</f>
        <v>18098</v>
      </c>
    </row>
    <row r="26" spans="2:18" x14ac:dyDescent="0.25">
      <c r="B26" s="10" t="s">
        <v>14</v>
      </c>
      <c r="C26" s="25">
        <v>494</v>
      </c>
      <c r="D26" s="25">
        <v>440</v>
      </c>
      <c r="E26" s="25">
        <v>349</v>
      </c>
      <c r="F26" s="11">
        <v>275</v>
      </c>
      <c r="G26" s="11">
        <v>342</v>
      </c>
      <c r="H26" s="11">
        <v>400</v>
      </c>
      <c r="I26" s="11">
        <v>267</v>
      </c>
      <c r="J26" s="11">
        <v>386</v>
      </c>
      <c r="K26" s="11">
        <v>337</v>
      </c>
      <c r="L26" s="11">
        <v>294</v>
      </c>
      <c r="M26" s="11">
        <v>404</v>
      </c>
      <c r="N26" s="11">
        <v>384</v>
      </c>
      <c r="O26" s="11">
        <v>380</v>
      </c>
      <c r="P26" s="11">
        <v>453</v>
      </c>
      <c r="Q26" s="11">
        <v>248</v>
      </c>
      <c r="R26" s="11">
        <f t="shared" si="19"/>
        <v>4170</v>
      </c>
    </row>
    <row r="27" spans="2:18" x14ac:dyDescent="0.25">
      <c r="B27" s="10" t="s">
        <v>15</v>
      </c>
      <c r="C27" s="25">
        <v>770</v>
      </c>
      <c r="D27" s="25">
        <v>611</v>
      </c>
      <c r="E27" s="25">
        <v>610</v>
      </c>
      <c r="F27" s="11">
        <v>386</v>
      </c>
      <c r="G27" s="11">
        <v>354</v>
      </c>
      <c r="H27" s="11">
        <v>440</v>
      </c>
      <c r="I27" s="11">
        <v>435</v>
      </c>
      <c r="J27" s="11">
        <v>477</v>
      </c>
      <c r="K27" s="11">
        <v>472</v>
      </c>
      <c r="L27" s="11">
        <v>397</v>
      </c>
      <c r="M27" s="11">
        <v>511</v>
      </c>
      <c r="N27" s="11">
        <v>470</v>
      </c>
      <c r="O27" s="11">
        <v>485</v>
      </c>
      <c r="P27" s="11">
        <v>435</v>
      </c>
      <c r="Q27" s="11">
        <v>441</v>
      </c>
      <c r="R27" s="11">
        <f t="shared" si="19"/>
        <v>5303</v>
      </c>
    </row>
    <row r="28" spans="2:18" x14ac:dyDescent="0.25">
      <c r="B28" s="10" t="s">
        <v>16</v>
      </c>
      <c r="C28" s="25">
        <v>139</v>
      </c>
      <c r="D28" s="25">
        <v>100</v>
      </c>
      <c r="E28" s="25">
        <v>77</v>
      </c>
      <c r="F28" s="11">
        <v>46</v>
      </c>
      <c r="G28" s="11">
        <v>26</v>
      </c>
      <c r="H28" s="11">
        <v>50</v>
      </c>
      <c r="I28" s="11">
        <v>46</v>
      </c>
      <c r="J28" s="11">
        <v>82</v>
      </c>
      <c r="K28" s="11">
        <v>67</v>
      </c>
      <c r="L28" s="11">
        <v>47</v>
      </c>
      <c r="M28" s="11">
        <v>49</v>
      </c>
      <c r="N28" s="11">
        <v>49</v>
      </c>
      <c r="O28" s="11">
        <v>43</v>
      </c>
      <c r="P28" s="11">
        <v>53</v>
      </c>
      <c r="Q28" s="11">
        <v>33</v>
      </c>
      <c r="R28" s="11">
        <f t="shared" si="19"/>
        <v>591</v>
      </c>
    </row>
    <row r="29" spans="2:18" x14ac:dyDescent="0.25">
      <c r="B29" s="10" t="s">
        <v>18</v>
      </c>
      <c r="C29" s="25">
        <v>88</v>
      </c>
      <c r="D29" s="25">
        <v>8</v>
      </c>
      <c r="E29" s="25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10</v>
      </c>
      <c r="L29" s="11">
        <v>59</v>
      </c>
      <c r="M29" s="11">
        <v>72</v>
      </c>
      <c r="N29" s="11">
        <v>76</v>
      </c>
      <c r="O29" s="11">
        <v>82</v>
      </c>
      <c r="P29" s="11">
        <v>67</v>
      </c>
      <c r="Q29" s="11">
        <v>41</v>
      </c>
      <c r="R29" s="11">
        <f t="shared" si="19"/>
        <v>407</v>
      </c>
    </row>
    <row r="30" spans="2:18" x14ac:dyDescent="0.25">
      <c r="B30" s="10" t="s">
        <v>28</v>
      </c>
      <c r="C30" s="25">
        <v>0</v>
      </c>
      <c r="D30" s="25">
        <v>0</v>
      </c>
      <c r="E30" s="25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f t="shared" si="19"/>
        <v>0</v>
      </c>
    </row>
    <row r="31" spans="2:18" x14ac:dyDescent="0.25">
      <c r="B31" s="10" t="s">
        <v>19</v>
      </c>
      <c r="C31" s="25">
        <v>257</v>
      </c>
      <c r="D31" s="25">
        <v>243</v>
      </c>
      <c r="E31" s="25">
        <v>144</v>
      </c>
      <c r="F31" s="11">
        <v>234</v>
      </c>
      <c r="G31" s="11">
        <v>187</v>
      </c>
      <c r="H31" s="11">
        <v>370</v>
      </c>
      <c r="I31" s="11">
        <v>344</v>
      </c>
      <c r="J31" s="11">
        <v>341</v>
      </c>
      <c r="K31" s="11">
        <v>219</v>
      </c>
      <c r="L31" s="11">
        <v>361</v>
      </c>
      <c r="M31" s="11">
        <v>351</v>
      </c>
      <c r="N31" s="11">
        <v>415</v>
      </c>
      <c r="O31" s="11">
        <v>451</v>
      </c>
      <c r="P31" s="11">
        <v>482</v>
      </c>
      <c r="Q31" s="11">
        <v>323</v>
      </c>
      <c r="R31" s="11">
        <f t="shared" si="19"/>
        <v>4078</v>
      </c>
    </row>
    <row r="32" spans="2:18" x14ac:dyDescent="0.25">
      <c r="B32" s="10" t="s">
        <v>20</v>
      </c>
      <c r="C32" s="25">
        <v>260</v>
      </c>
      <c r="D32" s="25">
        <v>165</v>
      </c>
      <c r="E32" s="25">
        <v>165</v>
      </c>
      <c r="F32" s="11">
        <v>273</v>
      </c>
      <c r="G32" s="11">
        <v>385</v>
      </c>
      <c r="H32" s="11">
        <v>235</v>
      </c>
      <c r="I32" s="11">
        <v>197</v>
      </c>
      <c r="J32" s="11">
        <v>329</v>
      </c>
      <c r="K32" s="11">
        <v>250</v>
      </c>
      <c r="L32" s="11">
        <v>374</v>
      </c>
      <c r="M32" s="11">
        <v>868</v>
      </c>
      <c r="N32" s="11">
        <v>299</v>
      </c>
      <c r="O32" s="11">
        <v>224</v>
      </c>
      <c r="P32" s="11">
        <v>213</v>
      </c>
      <c r="Q32" s="11">
        <v>140</v>
      </c>
      <c r="R32" s="11">
        <f t="shared" si="19"/>
        <v>3787</v>
      </c>
    </row>
    <row r="33" spans="2:18" x14ac:dyDescent="0.25">
      <c r="B33" s="12" t="s">
        <v>12</v>
      </c>
      <c r="C33" s="7">
        <f t="shared" ref="C33:R33" si="20">SUM(C25:C32)</f>
        <v>3771</v>
      </c>
      <c r="D33" s="7">
        <f t="shared" si="20"/>
        <v>3349</v>
      </c>
      <c r="E33" s="7">
        <f t="shared" si="20"/>
        <v>3169</v>
      </c>
      <c r="F33" s="3">
        <f t="shared" si="20"/>
        <v>2563</v>
      </c>
      <c r="G33" s="3">
        <f t="shared" si="20"/>
        <v>2510</v>
      </c>
      <c r="H33" s="3">
        <f t="shared" si="20"/>
        <v>2883</v>
      </c>
      <c r="I33" s="3">
        <f t="shared" si="20"/>
        <v>2751</v>
      </c>
      <c r="J33" s="3">
        <f t="shared" si="20"/>
        <v>3075</v>
      </c>
      <c r="K33" s="3">
        <f t="shared" si="20"/>
        <v>2982</v>
      </c>
      <c r="L33" s="3">
        <f t="shared" si="20"/>
        <v>3129</v>
      </c>
      <c r="M33" s="3">
        <f t="shared" si="20"/>
        <v>3810</v>
      </c>
      <c r="N33" s="3">
        <f t="shared" si="20"/>
        <v>3361</v>
      </c>
      <c r="O33" s="3">
        <f t="shared" si="20"/>
        <v>3246</v>
      </c>
      <c r="P33" s="3">
        <f t="shared" si="20"/>
        <v>3353</v>
      </c>
      <c r="Q33" s="3">
        <f t="shared" si="20"/>
        <v>2771</v>
      </c>
      <c r="R33" s="3">
        <f t="shared" si="20"/>
        <v>36434</v>
      </c>
    </row>
    <row r="34" spans="2:18" x14ac:dyDescent="0.25">
      <c r="C34" s="12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2:18" ht="15.75" x14ac:dyDescent="0.25">
      <c r="F35" s="65" t="s">
        <v>56</v>
      </c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</row>
    <row r="36" spans="2:18" ht="15.75" x14ac:dyDescent="0.25"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</row>
    <row r="37" spans="2:18" x14ac:dyDescent="0.25">
      <c r="C37" s="24" t="s">
        <v>36</v>
      </c>
      <c r="D37" s="24" t="s">
        <v>35</v>
      </c>
      <c r="E37" s="24" t="s">
        <v>34</v>
      </c>
      <c r="F37" s="3" t="s">
        <v>0</v>
      </c>
      <c r="G37" s="3" t="s">
        <v>1</v>
      </c>
      <c r="H37" s="3" t="s">
        <v>2</v>
      </c>
      <c r="I37" s="3" t="s">
        <v>3</v>
      </c>
      <c r="J37" s="3" t="s">
        <v>4</v>
      </c>
      <c r="K37" s="3" t="s">
        <v>5</v>
      </c>
      <c r="L37" s="3" t="s">
        <v>6</v>
      </c>
      <c r="M37" s="3" t="s">
        <v>7</v>
      </c>
      <c r="N37" s="3" t="s">
        <v>37</v>
      </c>
      <c r="O37" s="3" t="s">
        <v>9</v>
      </c>
      <c r="P37" s="3" t="s">
        <v>35</v>
      </c>
      <c r="Q37" s="3" t="s">
        <v>34</v>
      </c>
      <c r="R37" s="3" t="s">
        <v>12</v>
      </c>
    </row>
    <row r="38" spans="2:18" x14ac:dyDescent="0.25">
      <c r="B38" s="10" t="s">
        <v>13</v>
      </c>
      <c r="C38" s="25">
        <v>838</v>
      </c>
      <c r="D38" s="25">
        <v>684</v>
      </c>
      <c r="E38" s="25">
        <v>157</v>
      </c>
      <c r="F38" s="11">
        <v>584</v>
      </c>
      <c r="G38" s="11">
        <v>431</v>
      </c>
      <c r="H38" s="11">
        <v>534</v>
      </c>
      <c r="I38" s="11">
        <v>395</v>
      </c>
      <c r="J38" s="11">
        <v>504</v>
      </c>
      <c r="K38" s="11">
        <v>523</v>
      </c>
      <c r="L38" s="11">
        <v>527</v>
      </c>
      <c r="M38" s="11">
        <v>1682</v>
      </c>
      <c r="N38" s="11">
        <v>1761</v>
      </c>
      <c r="O38" s="11">
        <v>1912</v>
      </c>
      <c r="P38" s="11">
        <v>1905</v>
      </c>
      <c r="Q38" s="11">
        <v>1754</v>
      </c>
      <c r="R38" s="11">
        <f>SUM(F38:Q38)</f>
        <v>12512</v>
      </c>
    </row>
    <row r="39" spans="2:18" x14ac:dyDescent="0.25">
      <c r="B39" s="10" t="s">
        <v>15</v>
      </c>
      <c r="C39" s="25">
        <v>1054</v>
      </c>
      <c r="D39" s="25">
        <v>1010</v>
      </c>
      <c r="E39" s="25">
        <v>264</v>
      </c>
      <c r="F39" s="11">
        <v>990</v>
      </c>
      <c r="G39" s="11">
        <v>889</v>
      </c>
      <c r="H39" s="11">
        <v>1135</v>
      </c>
      <c r="I39" s="11">
        <v>1188</v>
      </c>
      <c r="J39" s="11">
        <v>1502</v>
      </c>
      <c r="K39" s="11">
        <v>1452</v>
      </c>
      <c r="L39" s="11">
        <v>1738</v>
      </c>
      <c r="M39" s="11">
        <v>311</v>
      </c>
      <c r="N39" s="11">
        <v>230</v>
      </c>
      <c r="O39" s="11">
        <v>182</v>
      </c>
      <c r="P39" s="11">
        <v>177</v>
      </c>
      <c r="Q39" s="11">
        <v>114</v>
      </c>
      <c r="R39" s="11">
        <f>SUM(F39:Q39)</f>
        <v>9908</v>
      </c>
    </row>
    <row r="40" spans="2:18" x14ac:dyDescent="0.25">
      <c r="B40" s="10" t="s">
        <v>54</v>
      </c>
      <c r="C40" s="25"/>
      <c r="D40" s="25"/>
      <c r="E40" s="25"/>
      <c r="F40" s="11">
        <v>9</v>
      </c>
      <c r="G40" s="11">
        <v>17</v>
      </c>
      <c r="H40" s="11">
        <v>24</v>
      </c>
      <c r="I40" s="11">
        <v>11</v>
      </c>
      <c r="J40" s="11">
        <v>18</v>
      </c>
      <c r="K40" s="11">
        <v>4</v>
      </c>
      <c r="L40" s="11">
        <v>6</v>
      </c>
      <c r="M40" s="11">
        <v>0</v>
      </c>
      <c r="N40" s="11">
        <v>12</v>
      </c>
      <c r="O40" s="11">
        <v>18</v>
      </c>
      <c r="P40" s="11">
        <v>7</v>
      </c>
      <c r="Q40" s="11">
        <v>34</v>
      </c>
      <c r="R40" s="11">
        <f>SUM(F40:Q40)</f>
        <v>160</v>
      </c>
    </row>
    <row r="41" spans="2:18" x14ac:dyDescent="0.25">
      <c r="B41" s="10" t="s">
        <v>20</v>
      </c>
      <c r="C41" s="25">
        <v>345</v>
      </c>
      <c r="D41" s="25">
        <v>205</v>
      </c>
      <c r="E41" s="25">
        <v>10</v>
      </c>
      <c r="F41" s="11">
        <v>285</v>
      </c>
      <c r="G41" s="11">
        <v>261</v>
      </c>
      <c r="H41" s="11">
        <v>212</v>
      </c>
      <c r="I41" s="11">
        <v>184</v>
      </c>
      <c r="J41" s="11">
        <v>155</v>
      </c>
      <c r="K41" s="11">
        <v>155</v>
      </c>
      <c r="L41" s="11">
        <v>325</v>
      </c>
      <c r="M41" s="11">
        <v>1013</v>
      </c>
      <c r="N41" s="11">
        <v>227</v>
      </c>
      <c r="O41" s="11">
        <v>116</v>
      </c>
      <c r="P41" s="11">
        <v>146</v>
      </c>
      <c r="Q41" s="11">
        <v>58</v>
      </c>
      <c r="R41" s="11">
        <f>SUM(F41:Q41)</f>
        <v>3137</v>
      </c>
    </row>
    <row r="42" spans="2:18" x14ac:dyDescent="0.25">
      <c r="B42" s="13" t="s">
        <v>21</v>
      </c>
      <c r="C42" s="26">
        <f t="shared" ref="C42:R42" si="21">SUM(C38:C41)</f>
        <v>2237</v>
      </c>
      <c r="D42" s="26">
        <f t="shared" si="21"/>
        <v>1899</v>
      </c>
      <c r="E42" s="26">
        <f t="shared" si="21"/>
        <v>431</v>
      </c>
      <c r="F42" s="3">
        <f t="shared" si="21"/>
        <v>1868</v>
      </c>
      <c r="G42" s="3">
        <f t="shared" si="21"/>
        <v>1598</v>
      </c>
      <c r="H42" s="3">
        <f t="shared" si="21"/>
        <v>1905</v>
      </c>
      <c r="I42" s="3">
        <f t="shared" si="21"/>
        <v>1778</v>
      </c>
      <c r="J42" s="3">
        <f t="shared" si="21"/>
        <v>2179</v>
      </c>
      <c r="K42" s="3">
        <f t="shared" si="21"/>
        <v>2134</v>
      </c>
      <c r="L42" s="3">
        <f t="shared" si="21"/>
        <v>2596</v>
      </c>
      <c r="M42" s="3">
        <f t="shared" si="21"/>
        <v>3006</v>
      </c>
      <c r="N42" s="3">
        <f t="shared" si="21"/>
        <v>2230</v>
      </c>
      <c r="O42" s="3">
        <f>SUM(O38:O41)</f>
        <v>2228</v>
      </c>
      <c r="P42" s="3">
        <f t="shared" si="21"/>
        <v>2235</v>
      </c>
      <c r="Q42" s="3">
        <f t="shared" si="21"/>
        <v>1960</v>
      </c>
      <c r="R42" s="3">
        <f t="shared" si="21"/>
        <v>25717</v>
      </c>
    </row>
    <row r="43" spans="2:18" s="17" customFormat="1" x14ac:dyDescent="0.25">
      <c r="B43" s="15"/>
      <c r="C43" s="15"/>
      <c r="D43" s="15"/>
      <c r="E43" s="15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</row>
    <row r="44" spans="2:18" ht="15.75" x14ac:dyDescent="0.25">
      <c r="B44" s="32"/>
      <c r="C44" s="32"/>
      <c r="D44" s="32"/>
      <c r="E44" s="32"/>
      <c r="F44" s="65" t="s">
        <v>57</v>
      </c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</row>
    <row r="45" spans="2:18" ht="15.75" x14ac:dyDescent="0.25"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</row>
    <row r="46" spans="2:18" x14ac:dyDescent="0.25">
      <c r="C46" s="24" t="s">
        <v>36</v>
      </c>
      <c r="D46" s="24" t="s">
        <v>35</v>
      </c>
      <c r="E46" s="24" t="s">
        <v>34</v>
      </c>
      <c r="F46" s="3" t="s">
        <v>0</v>
      </c>
      <c r="G46" s="3" t="s">
        <v>1</v>
      </c>
      <c r="H46" s="3" t="s">
        <v>2</v>
      </c>
      <c r="I46" s="3" t="s">
        <v>3</v>
      </c>
      <c r="J46" s="3" t="s">
        <v>4</v>
      </c>
      <c r="K46" s="3" t="s">
        <v>5</v>
      </c>
      <c r="L46" s="3" t="s">
        <v>6</v>
      </c>
      <c r="M46" s="3" t="s">
        <v>7</v>
      </c>
      <c r="N46" s="3" t="s">
        <v>37</v>
      </c>
      <c r="O46" s="3" t="s">
        <v>36</v>
      </c>
      <c r="P46" s="3" t="s">
        <v>35</v>
      </c>
      <c r="Q46" s="3" t="s">
        <v>34</v>
      </c>
      <c r="R46" s="3" t="s">
        <v>12</v>
      </c>
    </row>
    <row r="47" spans="2:18" x14ac:dyDescent="0.25">
      <c r="B47" s="10" t="s">
        <v>15</v>
      </c>
      <c r="C47" s="27">
        <v>544</v>
      </c>
      <c r="D47" s="27">
        <v>592</v>
      </c>
      <c r="E47" s="27">
        <v>609</v>
      </c>
      <c r="F47" s="11">
        <v>471</v>
      </c>
      <c r="G47" s="11">
        <v>331</v>
      </c>
      <c r="H47" s="11">
        <v>360</v>
      </c>
      <c r="I47" s="11">
        <v>351</v>
      </c>
      <c r="J47" s="11">
        <v>334</v>
      </c>
      <c r="K47" s="11">
        <v>446</v>
      </c>
      <c r="L47" s="11">
        <v>443</v>
      </c>
      <c r="M47" s="11">
        <v>414</v>
      </c>
      <c r="N47" s="11">
        <v>334</v>
      </c>
      <c r="O47" s="11">
        <v>502</v>
      </c>
      <c r="P47" s="11">
        <v>497</v>
      </c>
      <c r="Q47" s="11">
        <v>463</v>
      </c>
      <c r="R47" s="11">
        <f>SUM(F47:Q47)</f>
        <v>4946</v>
      </c>
    </row>
    <row r="48" spans="2:18" x14ac:dyDescent="0.25">
      <c r="B48" s="10" t="s">
        <v>16</v>
      </c>
      <c r="C48" s="27">
        <v>61</v>
      </c>
      <c r="D48" s="27">
        <v>72</v>
      </c>
      <c r="E48" s="27">
        <v>45</v>
      </c>
      <c r="F48" s="11">
        <v>42</v>
      </c>
      <c r="G48" s="11">
        <v>56</v>
      </c>
      <c r="H48" s="11">
        <v>104</v>
      </c>
      <c r="I48" s="11">
        <v>74</v>
      </c>
      <c r="J48" s="11">
        <v>57</v>
      </c>
      <c r="K48" s="11">
        <v>72</v>
      </c>
      <c r="L48" s="11">
        <v>67</v>
      </c>
      <c r="M48" s="11">
        <v>110</v>
      </c>
      <c r="N48" s="11">
        <v>74</v>
      </c>
      <c r="O48" s="11">
        <v>53</v>
      </c>
      <c r="P48" s="11">
        <v>76</v>
      </c>
      <c r="Q48" s="11">
        <v>56</v>
      </c>
      <c r="R48" s="11">
        <f>SUM(F48:Q48)</f>
        <v>841</v>
      </c>
    </row>
    <row r="49" spans="2:18" x14ac:dyDescent="0.25">
      <c r="B49" s="13" t="s">
        <v>21</v>
      </c>
      <c r="C49" s="26">
        <f t="shared" ref="C49:R49" si="22">SUM(C47:C48)</f>
        <v>605</v>
      </c>
      <c r="D49" s="26">
        <f t="shared" si="22"/>
        <v>664</v>
      </c>
      <c r="E49" s="26">
        <f t="shared" si="22"/>
        <v>654</v>
      </c>
      <c r="F49" s="3">
        <f t="shared" si="22"/>
        <v>513</v>
      </c>
      <c r="G49" s="3">
        <f t="shared" si="22"/>
        <v>387</v>
      </c>
      <c r="H49" s="3">
        <f t="shared" si="22"/>
        <v>464</v>
      </c>
      <c r="I49" s="3">
        <f t="shared" si="22"/>
        <v>425</v>
      </c>
      <c r="J49" s="3">
        <f t="shared" si="22"/>
        <v>391</v>
      </c>
      <c r="K49" s="3">
        <f t="shared" si="22"/>
        <v>518</v>
      </c>
      <c r="L49" s="3">
        <f t="shared" si="22"/>
        <v>510</v>
      </c>
      <c r="M49" s="3">
        <f t="shared" si="22"/>
        <v>524</v>
      </c>
      <c r="N49" s="3">
        <f t="shared" si="22"/>
        <v>408</v>
      </c>
      <c r="O49" s="3">
        <f t="shared" si="22"/>
        <v>555</v>
      </c>
      <c r="P49" s="3">
        <f t="shared" si="22"/>
        <v>573</v>
      </c>
      <c r="Q49" s="3">
        <f t="shared" si="22"/>
        <v>519</v>
      </c>
      <c r="R49" s="3">
        <f t="shared" si="22"/>
        <v>5787</v>
      </c>
    </row>
    <row r="51" spans="2:18" ht="15.75" x14ac:dyDescent="0.25">
      <c r="B51" s="32"/>
      <c r="C51" s="32"/>
      <c r="D51" s="32"/>
      <c r="E51" s="32"/>
      <c r="F51" s="65" t="s">
        <v>58</v>
      </c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</row>
    <row r="52" spans="2:18" ht="15.75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</row>
    <row r="53" spans="2:18" x14ac:dyDescent="0.25">
      <c r="C53" s="24" t="s">
        <v>36</v>
      </c>
      <c r="D53" s="24" t="s">
        <v>35</v>
      </c>
      <c r="E53" s="24" t="s">
        <v>34</v>
      </c>
      <c r="F53" s="3" t="s">
        <v>0</v>
      </c>
      <c r="G53" s="3" t="s">
        <v>1</v>
      </c>
      <c r="H53" s="3" t="s">
        <v>2</v>
      </c>
      <c r="I53" s="3" t="s">
        <v>3</v>
      </c>
      <c r="J53" s="3" t="s">
        <v>4</v>
      </c>
      <c r="K53" s="3" t="s">
        <v>5</v>
      </c>
      <c r="L53" s="3" t="s">
        <v>6</v>
      </c>
      <c r="M53" s="3" t="s">
        <v>7</v>
      </c>
      <c r="N53" s="3" t="s">
        <v>37</v>
      </c>
      <c r="O53" s="3" t="s">
        <v>36</v>
      </c>
      <c r="P53" s="3" t="s">
        <v>35</v>
      </c>
      <c r="Q53" s="3" t="s">
        <v>34</v>
      </c>
      <c r="R53" s="3" t="s">
        <v>12</v>
      </c>
    </row>
    <row r="54" spans="2:18" x14ac:dyDescent="0.25">
      <c r="B54" s="10" t="s">
        <v>15</v>
      </c>
      <c r="C54" s="27">
        <v>189</v>
      </c>
      <c r="D54" s="27">
        <v>221</v>
      </c>
      <c r="E54" s="27">
        <v>59</v>
      </c>
      <c r="F54" s="11">
        <v>0</v>
      </c>
      <c r="G54" s="11">
        <v>0</v>
      </c>
      <c r="H54" s="11">
        <v>0</v>
      </c>
      <c r="I54" s="11">
        <v>0</v>
      </c>
      <c r="J54" s="11">
        <v>219</v>
      </c>
      <c r="K54" s="11">
        <v>272</v>
      </c>
      <c r="L54" s="11">
        <v>310</v>
      </c>
      <c r="M54" s="11">
        <v>399</v>
      </c>
      <c r="N54" s="11">
        <v>371</v>
      </c>
      <c r="O54" s="11">
        <v>387</v>
      </c>
      <c r="P54" s="11">
        <v>418</v>
      </c>
      <c r="Q54" s="11">
        <v>173</v>
      </c>
      <c r="R54" s="11">
        <f>SUM(J54:Q54)</f>
        <v>2549</v>
      </c>
    </row>
    <row r="55" spans="2:18" x14ac:dyDescent="0.25">
      <c r="B55" s="10" t="s">
        <v>16</v>
      </c>
      <c r="C55" s="27">
        <v>204</v>
      </c>
      <c r="D55" s="27">
        <v>210</v>
      </c>
      <c r="E55" s="27">
        <v>59</v>
      </c>
      <c r="F55" s="11">
        <v>0</v>
      </c>
      <c r="G55" s="11">
        <v>0</v>
      </c>
      <c r="H55" s="11">
        <v>0</v>
      </c>
      <c r="I55" s="11">
        <v>0</v>
      </c>
      <c r="J55" s="11">
        <v>215</v>
      </c>
      <c r="K55" s="11">
        <v>340</v>
      </c>
      <c r="L55" s="11">
        <v>358</v>
      </c>
      <c r="M55" s="11">
        <v>412</v>
      </c>
      <c r="N55" s="11">
        <v>302</v>
      </c>
      <c r="O55" s="11">
        <v>248</v>
      </c>
      <c r="P55" s="11">
        <v>335</v>
      </c>
      <c r="Q55" s="11">
        <v>132</v>
      </c>
      <c r="R55" s="11">
        <f>SUM(J55:Q55)</f>
        <v>2342</v>
      </c>
    </row>
    <row r="56" spans="2:18" x14ac:dyDescent="0.25">
      <c r="B56" s="10" t="s">
        <v>17</v>
      </c>
      <c r="C56" s="27">
        <v>149</v>
      </c>
      <c r="D56" s="27">
        <v>164</v>
      </c>
      <c r="E56" s="27">
        <v>56</v>
      </c>
      <c r="F56" s="11">
        <v>0</v>
      </c>
      <c r="G56" s="11">
        <v>0</v>
      </c>
      <c r="H56" s="11">
        <v>0</v>
      </c>
      <c r="I56" s="11">
        <v>0</v>
      </c>
      <c r="J56" s="11">
        <v>177</v>
      </c>
      <c r="K56" s="11">
        <v>296</v>
      </c>
      <c r="L56" s="11">
        <v>232</v>
      </c>
      <c r="M56" s="11">
        <v>235</v>
      </c>
      <c r="N56" s="11">
        <v>202</v>
      </c>
      <c r="O56" s="11">
        <v>283</v>
      </c>
      <c r="P56" s="11">
        <v>280</v>
      </c>
      <c r="Q56" s="11">
        <v>141</v>
      </c>
      <c r="R56" s="11">
        <f>SUM(J56:Q56)</f>
        <v>1846</v>
      </c>
    </row>
    <row r="57" spans="2:18" x14ac:dyDescent="0.25">
      <c r="B57" s="10" t="s">
        <v>29</v>
      </c>
      <c r="C57" s="27">
        <v>0</v>
      </c>
      <c r="D57" s="27">
        <v>0</v>
      </c>
      <c r="E57" s="27">
        <v>0</v>
      </c>
      <c r="F57" s="11">
        <v>0</v>
      </c>
      <c r="G57" s="11">
        <v>0</v>
      </c>
      <c r="H57" s="11">
        <v>0</v>
      </c>
      <c r="I57" s="11">
        <v>0</v>
      </c>
      <c r="J57" s="11">
        <v>281</v>
      </c>
      <c r="K57" s="11">
        <v>333</v>
      </c>
      <c r="L57" s="11">
        <v>333</v>
      </c>
      <c r="M57" s="11">
        <v>449</v>
      </c>
      <c r="N57" s="11">
        <v>361</v>
      </c>
      <c r="O57" s="11">
        <v>346</v>
      </c>
      <c r="P57" s="11">
        <v>325</v>
      </c>
      <c r="Q57" s="11">
        <v>155</v>
      </c>
      <c r="R57" s="11">
        <f>SUM(J57:Q57)</f>
        <v>2583</v>
      </c>
    </row>
    <row r="58" spans="2:18" x14ac:dyDescent="0.25">
      <c r="B58" s="13" t="s">
        <v>21</v>
      </c>
      <c r="C58" s="26">
        <f t="shared" ref="C58:E58" si="23">SUM(C54:C57)</f>
        <v>542</v>
      </c>
      <c r="D58" s="26">
        <f t="shared" si="23"/>
        <v>595</v>
      </c>
      <c r="E58" s="26">
        <f t="shared" si="23"/>
        <v>174</v>
      </c>
      <c r="F58" s="3">
        <v>0</v>
      </c>
      <c r="G58" s="3">
        <v>0</v>
      </c>
      <c r="H58" s="3">
        <v>0</v>
      </c>
      <c r="I58" s="3">
        <v>0</v>
      </c>
      <c r="J58" s="3">
        <f>SUM(J54:J57)</f>
        <v>892</v>
      </c>
      <c r="K58" s="3">
        <f>SUM(K54:K57)</f>
        <v>1241</v>
      </c>
      <c r="L58" s="3">
        <f>SUM(L54:L57)</f>
        <v>1233</v>
      </c>
      <c r="M58" s="3">
        <v>1495</v>
      </c>
      <c r="N58" s="3">
        <v>1236</v>
      </c>
      <c r="O58" s="3">
        <v>1264</v>
      </c>
      <c r="P58" s="3">
        <v>1358</v>
      </c>
      <c r="Q58" s="3">
        <v>601</v>
      </c>
      <c r="R58" s="3">
        <v>0</v>
      </c>
    </row>
  </sheetData>
  <mergeCells count="7">
    <mergeCell ref="F51:R51"/>
    <mergeCell ref="B4:O4"/>
    <mergeCell ref="B8:R8"/>
    <mergeCell ref="B9:R9"/>
    <mergeCell ref="F22:R22"/>
    <mergeCell ref="F35:R35"/>
    <mergeCell ref="F44:R44"/>
  </mergeCells>
  <pageMargins left="0.70866141732283472" right="0.70866141732283472" top="0.74803149606299213" bottom="0.74803149606299213" header="0.31496062992125984" footer="0.31496062992125984"/>
  <pageSetup scale="60" fitToHeight="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X62"/>
  <sheetViews>
    <sheetView tabSelected="1" view="pageBreakPreview" zoomScale="60" zoomScaleNormal="80" workbookViewId="0">
      <pane xSplit="1" topLeftCell="H1" activePane="topRight" state="frozen"/>
      <selection activeCell="A22" sqref="A22"/>
      <selection pane="topRight" activeCell="Q59" sqref="Q59"/>
    </sheetView>
  </sheetViews>
  <sheetFormatPr baseColWidth="10" defaultRowHeight="15" x14ac:dyDescent="0.25"/>
  <cols>
    <col min="1" max="1" width="4" customWidth="1"/>
    <col min="2" max="2" width="31.5703125" customWidth="1"/>
    <col min="3" max="3" width="9" hidden="1" customWidth="1"/>
    <col min="4" max="4" width="7.7109375" hidden="1" customWidth="1"/>
    <col min="5" max="5" width="9" hidden="1" customWidth="1"/>
    <col min="6" max="6" width="12.7109375" customWidth="1"/>
    <col min="7" max="7" width="9" customWidth="1"/>
    <col min="8" max="8" width="9.5703125" customWidth="1"/>
    <col min="9" max="9" width="10" customWidth="1"/>
    <col min="10" max="10" width="9.85546875" customWidth="1"/>
    <col min="11" max="11" width="9.42578125" customWidth="1"/>
    <col min="12" max="12" width="9.140625" customWidth="1"/>
    <col min="13" max="13" width="10" customWidth="1"/>
    <col min="14" max="14" width="10.140625" customWidth="1"/>
    <col min="15" max="15" width="12.85546875" customWidth="1"/>
    <col min="16" max="16" width="17.140625" customWidth="1"/>
    <col min="17" max="17" width="9.28515625" customWidth="1"/>
    <col min="18" max="18" width="11.85546875" customWidth="1"/>
    <col min="19" max="19" width="10" customWidth="1"/>
    <col min="20" max="20" width="59.85546875" customWidth="1"/>
    <col min="23" max="23" width="12.85546875" customWidth="1"/>
  </cols>
  <sheetData>
    <row r="3" spans="2:21" x14ac:dyDescent="0.25">
      <c r="H3" s="42"/>
    </row>
    <row r="4" spans="2:21" ht="9.75" customHeight="1" x14ac:dyDescent="0.3"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37"/>
      <c r="Q4" s="37"/>
    </row>
    <row r="5" spans="2:21" ht="9.75" customHeight="1" x14ac:dyDescent="0.3"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</row>
    <row r="6" spans="2:21" ht="9.75" customHeight="1" x14ac:dyDescent="0.3"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</row>
    <row r="7" spans="2:21" ht="9.75" customHeight="1" thickBot="1" x14ac:dyDescent="0.35"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</row>
    <row r="8" spans="2:21" ht="25.5" customHeight="1" x14ac:dyDescent="0.3">
      <c r="B8" s="72" t="s">
        <v>61</v>
      </c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4"/>
    </row>
    <row r="9" spans="2:21" ht="39" customHeight="1" thickBot="1" x14ac:dyDescent="0.3">
      <c r="B9" s="75" t="s">
        <v>32</v>
      </c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7"/>
    </row>
    <row r="10" spans="2:21" x14ac:dyDescent="0.25">
      <c r="B10" s="2"/>
      <c r="C10" s="2"/>
      <c r="D10" s="2"/>
      <c r="E10" s="2"/>
      <c r="F10" s="2"/>
    </row>
    <row r="11" spans="2:21" ht="15.75" thickBot="1" x14ac:dyDescent="0.3">
      <c r="C11" s="24"/>
      <c r="D11" s="24"/>
      <c r="E11" s="24"/>
      <c r="F11" s="45" t="s">
        <v>0</v>
      </c>
      <c r="G11" s="45" t="s">
        <v>1</v>
      </c>
      <c r="H11" s="45" t="s">
        <v>2</v>
      </c>
      <c r="I11" s="45" t="s">
        <v>3</v>
      </c>
      <c r="J11" s="45" t="s">
        <v>4</v>
      </c>
      <c r="K11" s="45" t="s">
        <v>5</v>
      </c>
      <c r="L11" s="45" t="s">
        <v>6</v>
      </c>
      <c r="M11" s="45" t="s">
        <v>7</v>
      </c>
      <c r="N11" s="45" t="s">
        <v>37</v>
      </c>
      <c r="O11" s="45" t="s">
        <v>36</v>
      </c>
      <c r="P11" s="45" t="s">
        <v>35</v>
      </c>
      <c r="Q11" s="45" t="s">
        <v>34</v>
      </c>
      <c r="R11" s="45" t="s">
        <v>12</v>
      </c>
      <c r="U11" s="43"/>
    </row>
    <row r="12" spans="2:21" ht="32.25" customHeight="1" thickBot="1" x14ac:dyDescent="0.3">
      <c r="B12" s="34" t="s">
        <v>13</v>
      </c>
      <c r="C12" s="25"/>
      <c r="D12" s="28"/>
      <c r="E12" s="28"/>
      <c r="F12" s="5">
        <f>F25+F38+F47</f>
        <v>3081</v>
      </c>
      <c r="G12" s="5">
        <f t="shared" ref="G12:Q12" si="0">G25+G38+G47</f>
        <v>3735</v>
      </c>
      <c r="H12" s="28">
        <v>1726</v>
      </c>
      <c r="I12" s="5">
        <f t="shared" si="0"/>
        <v>1461</v>
      </c>
      <c r="J12" s="28">
        <v>1413</v>
      </c>
      <c r="K12" s="28">
        <v>1610</v>
      </c>
      <c r="L12" s="28">
        <f>SUM(L25+L38+L47)</f>
        <v>1502</v>
      </c>
      <c r="M12" s="28">
        <f>SUM(M25+M38+M47)</f>
        <v>1720</v>
      </c>
      <c r="N12" s="28">
        <f>SUM(N25+N38+N47)</f>
        <v>3134</v>
      </c>
      <c r="O12" s="5">
        <f t="shared" si="0"/>
        <v>3406</v>
      </c>
      <c r="P12" s="5">
        <f t="shared" si="0"/>
        <v>2559</v>
      </c>
      <c r="Q12" s="5">
        <f t="shared" si="0"/>
        <v>2324</v>
      </c>
      <c r="R12" s="49">
        <f>SUM(F12:Q12)</f>
        <v>27671</v>
      </c>
      <c r="T12" s="61" t="s">
        <v>69</v>
      </c>
      <c r="U12" s="55"/>
    </row>
    <row r="13" spans="2:21" ht="32.25" customHeight="1" thickBot="1" x14ac:dyDescent="0.3">
      <c r="B13" s="4" t="s">
        <v>14</v>
      </c>
      <c r="C13" s="25"/>
      <c r="D13" s="28"/>
      <c r="E13" s="25"/>
      <c r="F13" s="5">
        <f t="shared" ref="F13:I13" si="1">F26</f>
        <v>384</v>
      </c>
      <c r="G13" s="5">
        <v>407</v>
      </c>
      <c r="H13" s="28">
        <v>389</v>
      </c>
      <c r="I13" s="5">
        <f t="shared" si="1"/>
        <v>351</v>
      </c>
      <c r="J13" s="28">
        <v>322</v>
      </c>
      <c r="K13" s="28">
        <v>360</v>
      </c>
      <c r="L13" s="28">
        <v>430</v>
      </c>
      <c r="M13" s="28">
        <f t="shared" ref="M13:Q13" si="2">M26</f>
        <v>423</v>
      </c>
      <c r="N13" s="5">
        <f t="shared" si="2"/>
        <v>421</v>
      </c>
      <c r="O13" s="5">
        <f t="shared" si="2"/>
        <v>457</v>
      </c>
      <c r="P13" s="5">
        <f t="shared" si="2"/>
        <v>357</v>
      </c>
      <c r="Q13" s="5">
        <f t="shared" si="2"/>
        <v>311</v>
      </c>
      <c r="R13" s="49">
        <f t="shared" ref="R13:R19" si="3">SUM(F13:Q13)</f>
        <v>4612</v>
      </c>
      <c r="T13" s="62" t="s">
        <v>68</v>
      </c>
      <c r="U13" s="55"/>
    </row>
    <row r="14" spans="2:21" ht="32.25" customHeight="1" x14ac:dyDescent="0.25">
      <c r="B14" s="4" t="s">
        <v>65</v>
      </c>
      <c r="C14" s="25"/>
      <c r="D14" s="28"/>
      <c r="E14" s="25"/>
      <c r="F14" s="5">
        <f t="shared" ref="F14:G14" si="4">F27+F39+F48+F55</f>
        <v>2423</v>
      </c>
      <c r="G14" s="5">
        <f t="shared" si="4"/>
        <v>1782</v>
      </c>
      <c r="H14" s="28">
        <v>1232</v>
      </c>
      <c r="I14" s="5">
        <v>852</v>
      </c>
      <c r="J14" s="28">
        <v>624</v>
      </c>
      <c r="K14" s="28">
        <v>572</v>
      </c>
      <c r="L14" s="28">
        <v>392</v>
      </c>
      <c r="M14" s="28">
        <f t="shared" ref="M14:Q15" si="5">M27+M39+M48+M55</f>
        <v>3671</v>
      </c>
      <c r="N14" s="5">
        <f t="shared" si="5"/>
        <v>1953</v>
      </c>
      <c r="O14" s="5">
        <f t="shared" si="5"/>
        <v>2437</v>
      </c>
      <c r="P14" s="5">
        <f t="shared" si="5"/>
        <v>2084</v>
      </c>
      <c r="Q14" s="5">
        <f t="shared" si="5"/>
        <v>1899</v>
      </c>
      <c r="R14" s="49">
        <f t="shared" si="3"/>
        <v>19921</v>
      </c>
      <c r="U14" s="55"/>
    </row>
    <row r="15" spans="2:21" ht="32.25" customHeight="1" x14ac:dyDescent="0.25">
      <c r="B15" s="4" t="s">
        <v>16</v>
      </c>
      <c r="C15" s="25"/>
      <c r="D15" s="28"/>
      <c r="E15" s="25"/>
      <c r="F15" s="5">
        <f t="shared" ref="F15:G15" si="6">F28+F40+F49+F56</f>
        <v>841</v>
      </c>
      <c r="G15" s="5">
        <f t="shared" si="6"/>
        <v>420</v>
      </c>
      <c r="H15" s="28">
        <v>513</v>
      </c>
      <c r="I15" s="5">
        <v>82</v>
      </c>
      <c r="J15" s="28">
        <v>183</v>
      </c>
      <c r="K15" s="28">
        <v>227</v>
      </c>
      <c r="L15" s="28">
        <v>173</v>
      </c>
      <c r="M15" s="28">
        <f t="shared" si="5"/>
        <v>731</v>
      </c>
      <c r="N15" s="5">
        <f t="shared" si="5"/>
        <v>420</v>
      </c>
      <c r="O15" s="5">
        <f t="shared" si="5"/>
        <v>483</v>
      </c>
      <c r="P15" s="5">
        <f t="shared" si="5"/>
        <v>690</v>
      </c>
      <c r="Q15" s="5">
        <f t="shared" si="5"/>
        <v>298</v>
      </c>
      <c r="R15" s="49">
        <f t="shared" si="3"/>
        <v>5061</v>
      </c>
      <c r="U15" s="55"/>
    </row>
    <row r="16" spans="2:21" ht="32.25" customHeight="1" x14ac:dyDescent="0.25">
      <c r="B16" s="4" t="s">
        <v>17</v>
      </c>
      <c r="C16" s="25"/>
      <c r="D16" s="28"/>
      <c r="E16" s="25"/>
      <c r="F16" s="5">
        <f t="shared" ref="F16:I16" si="7">F30+F57</f>
        <v>0</v>
      </c>
      <c r="G16" s="5">
        <f t="shared" si="7"/>
        <v>0</v>
      </c>
      <c r="H16" s="28">
        <f t="shared" si="7"/>
        <v>0</v>
      </c>
      <c r="I16" s="5">
        <f t="shared" si="7"/>
        <v>0</v>
      </c>
      <c r="J16" s="28">
        <v>0</v>
      </c>
      <c r="K16" s="28">
        <v>0</v>
      </c>
      <c r="L16" s="28">
        <v>0</v>
      </c>
      <c r="M16" s="28">
        <f t="shared" ref="M16:Q16" si="8">M30+M57</f>
        <v>489</v>
      </c>
      <c r="N16" s="5">
        <f t="shared" si="8"/>
        <v>202</v>
      </c>
      <c r="O16" s="5">
        <f t="shared" si="8"/>
        <v>324</v>
      </c>
      <c r="P16" s="5">
        <f t="shared" si="8"/>
        <v>196</v>
      </c>
      <c r="Q16" s="5">
        <f t="shared" si="8"/>
        <v>107</v>
      </c>
      <c r="R16" s="49">
        <f t="shared" si="3"/>
        <v>1318</v>
      </c>
      <c r="U16" s="55"/>
    </row>
    <row r="17" spans="2:24" ht="32.25" customHeight="1" x14ac:dyDescent="0.25">
      <c r="B17" s="4" t="s">
        <v>18</v>
      </c>
      <c r="C17" s="25"/>
      <c r="D17" s="28"/>
      <c r="E17" s="25"/>
      <c r="F17" s="5">
        <f t="shared" ref="F17:I17" si="9">F29</f>
        <v>74</v>
      </c>
      <c r="G17" s="5">
        <f t="shared" si="9"/>
        <v>79</v>
      </c>
      <c r="H17" s="28">
        <v>81</v>
      </c>
      <c r="I17" s="5">
        <f t="shared" si="9"/>
        <v>86</v>
      </c>
      <c r="J17" s="28">
        <v>73</v>
      </c>
      <c r="K17" s="28">
        <v>93</v>
      </c>
      <c r="L17" s="28">
        <v>138</v>
      </c>
      <c r="M17" s="28">
        <f t="shared" ref="M17:Q17" si="10">M29</f>
        <v>124</v>
      </c>
      <c r="N17" s="5">
        <f t="shared" si="10"/>
        <v>164</v>
      </c>
      <c r="O17" s="5">
        <f t="shared" si="10"/>
        <v>213</v>
      </c>
      <c r="P17" s="5">
        <f t="shared" si="10"/>
        <v>120</v>
      </c>
      <c r="Q17" s="5">
        <f t="shared" si="10"/>
        <v>81</v>
      </c>
      <c r="R17" s="49">
        <f t="shared" si="3"/>
        <v>1326</v>
      </c>
      <c r="U17" s="55"/>
    </row>
    <row r="18" spans="2:24" ht="32.25" customHeight="1" x14ac:dyDescent="0.25">
      <c r="B18" s="4" t="s">
        <v>19</v>
      </c>
      <c r="C18" s="25"/>
      <c r="D18" s="28"/>
      <c r="E18" s="25"/>
      <c r="F18" s="5">
        <f t="shared" ref="F18:I18" si="11">F31</f>
        <v>541</v>
      </c>
      <c r="G18" s="5">
        <f t="shared" si="11"/>
        <v>592</v>
      </c>
      <c r="H18" s="28">
        <v>658</v>
      </c>
      <c r="I18" s="5">
        <f t="shared" si="11"/>
        <v>589</v>
      </c>
      <c r="J18" s="28">
        <v>479</v>
      </c>
      <c r="K18" s="28">
        <v>401</v>
      </c>
      <c r="L18" s="28">
        <v>868</v>
      </c>
      <c r="M18" s="28">
        <f t="shared" ref="M18:Q18" si="12">M31</f>
        <v>772</v>
      </c>
      <c r="N18" s="5">
        <f t="shared" si="12"/>
        <v>676</v>
      </c>
      <c r="O18" s="5">
        <f t="shared" si="12"/>
        <v>414</v>
      </c>
      <c r="P18" s="5">
        <f t="shared" si="12"/>
        <v>496</v>
      </c>
      <c r="Q18" s="5">
        <f t="shared" si="12"/>
        <v>466</v>
      </c>
      <c r="R18" s="49">
        <f t="shared" si="3"/>
        <v>6952</v>
      </c>
      <c r="U18" s="55"/>
    </row>
    <row r="19" spans="2:24" ht="32.25" customHeight="1" x14ac:dyDescent="0.25">
      <c r="B19" s="4" t="s">
        <v>20</v>
      </c>
      <c r="C19" s="25"/>
      <c r="D19" s="28"/>
      <c r="E19" s="25"/>
      <c r="F19" s="5">
        <f t="shared" ref="F19:I19" si="13">F32+F41</f>
        <v>991</v>
      </c>
      <c r="G19" s="5">
        <f t="shared" si="13"/>
        <v>744</v>
      </c>
      <c r="H19" s="28">
        <v>232</v>
      </c>
      <c r="I19" s="5">
        <f t="shared" si="13"/>
        <v>432</v>
      </c>
      <c r="J19" s="28">
        <v>198</v>
      </c>
      <c r="K19" s="28">
        <v>359</v>
      </c>
      <c r="L19" s="28">
        <f>SUM(L32+L41)</f>
        <v>1006</v>
      </c>
      <c r="M19" s="28">
        <f t="shared" ref="M19:Q19" si="14">M32+M41</f>
        <v>1607</v>
      </c>
      <c r="N19" s="5">
        <f t="shared" si="14"/>
        <v>830</v>
      </c>
      <c r="O19" s="5">
        <f t="shared" si="14"/>
        <v>580</v>
      </c>
      <c r="P19" s="5">
        <f t="shared" si="14"/>
        <v>551</v>
      </c>
      <c r="Q19" s="5">
        <f t="shared" si="14"/>
        <v>315</v>
      </c>
      <c r="R19" s="49">
        <f t="shared" si="3"/>
        <v>7845</v>
      </c>
      <c r="U19" s="55"/>
    </row>
    <row r="20" spans="2:24" x14ac:dyDescent="0.25">
      <c r="B20" s="6" t="s">
        <v>12</v>
      </c>
      <c r="C20" s="7"/>
      <c r="D20" s="7"/>
      <c r="E20" s="7"/>
      <c r="F20" s="50">
        <f>SUM(F12:F19)</f>
        <v>8335</v>
      </c>
      <c r="G20" s="50">
        <f t="shared" ref="G20:R20" si="15">SUM(G12:G19)</f>
        <v>7759</v>
      </c>
      <c r="H20" s="50">
        <f t="shared" si="15"/>
        <v>4831</v>
      </c>
      <c r="I20" s="50">
        <f t="shared" si="15"/>
        <v>3853</v>
      </c>
      <c r="J20" s="50">
        <f t="shared" si="15"/>
        <v>3292</v>
      </c>
      <c r="K20" s="50">
        <f t="shared" si="15"/>
        <v>3622</v>
      </c>
      <c r="L20" s="50">
        <f t="shared" si="15"/>
        <v>4509</v>
      </c>
      <c r="M20" s="50">
        <f t="shared" si="15"/>
        <v>9537</v>
      </c>
      <c r="N20" s="50">
        <f t="shared" si="15"/>
        <v>7800</v>
      </c>
      <c r="O20" s="50">
        <f t="shared" si="15"/>
        <v>8314</v>
      </c>
      <c r="P20" s="50">
        <f t="shared" si="15"/>
        <v>7053</v>
      </c>
      <c r="Q20" s="50">
        <f t="shared" si="15"/>
        <v>5801</v>
      </c>
      <c r="R20" s="63">
        <f t="shared" si="15"/>
        <v>74706</v>
      </c>
      <c r="U20" s="56"/>
    </row>
    <row r="21" spans="2:24" ht="15.75" thickBot="1" x14ac:dyDescent="0.3">
      <c r="U21" s="44"/>
    </row>
    <row r="22" spans="2:24" ht="16.5" thickBot="1" x14ac:dyDescent="0.3">
      <c r="B22" s="36"/>
      <c r="C22" s="36"/>
      <c r="D22" s="36"/>
      <c r="E22" s="36"/>
      <c r="F22" s="78" t="s">
        <v>62</v>
      </c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80"/>
      <c r="U22" s="44"/>
    </row>
    <row r="23" spans="2:24" x14ac:dyDescent="0.25">
      <c r="B23" s="2"/>
      <c r="C23" s="2"/>
      <c r="D23" s="2"/>
      <c r="E23" s="2"/>
      <c r="U23" s="44"/>
    </row>
    <row r="24" spans="2:24" x14ac:dyDescent="0.25">
      <c r="C24" s="24" t="s">
        <v>36</v>
      </c>
      <c r="D24" s="24" t="s">
        <v>35</v>
      </c>
      <c r="E24" s="24" t="s">
        <v>34</v>
      </c>
      <c r="F24" s="45" t="s">
        <v>0</v>
      </c>
      <c r="G24" s="45" t="s">
        <v>1</v>
      </c>
      <c r="H24" s="45" t="s">
        <v>2</v>
      </c>
      <c r="I24" s="45" t="s">
        <v>3</v>
      </c>
      <c r="J24" s="45" t="s">
        <v>4</v>
      </c>
      <c r="K24" s="45" t="s">
        <v>5</v>
      </c>
      <c r="L24" s="45" t="s">
        <v>6</v>
      </c>
      <c r="M24" s="45" t="s">
        <v>7</v>
      </c>
      <c r="N24" s="45" t="s">
        <v>37</v>
      </c>
      <c r="O24" s="45" t="s">
        <v>36</v>
      </c>
      <c r="P24" s="45" t="s">
        <v>35</v>
      </c>
      <c r="Q24" s="45" t="s">
        <v>34</v>
      </c>
      <c r="R24" s="45" t="s">
        <v>12</v>
      </c>
      <c r="T24" s="43"/>
      <c r="U24" s="43"/>
    </row>
    <row r="25" spans="2:24" x14ac:dyDescent="0.25">
      <c r="B25" s="10" t="s">
        <v>13</v>
      </c>
      <c r="C25" s="25">
        <v>1763</v>
      </c>
      <c r="D25" s="25">
        <v>1782</v>
      </c>
      <c r="E25" s="25">
        <v>1824</v>
      </c>
      <c r="F25" s="11">
        <v>1380</v>
      </c>
      <c r="G25" s="11">
        <v>1521</v>
      </c>
      <c r="H25" s="11">
        <v>1443</v>
      </c>
      <c r="I25" s="11">
        <v>1251</v>
      </c>
      <c r="J25" s="46">
        <v>1413</v>
      </c>
      <c r="K25" s="46">
        <v>1314</v>
      </c>
      <c r="L25" s="46">
        <v>1357</v>
      </c>
      <c r="M25" s="46">
        <v>1457</v>
      </c>
      <c r="N25" s="11">
        <v>1420</v>
      </c>
      <c r="O25" s="11">
        <v>1740</v>
      </c>
      <c r="P25" s="11">
        <v>1436</v>
      </c>
      <c r="Q25" s="11">
        <v>1385</v>
      </c>
      <c r="R25" s="51">
        <f>SUM(F25:Q25)</f>
        <v>17117</v>
      </c>
      <c r="U25" s="57"/>
      <c r="X25" s="42"/>
    </row>
    <row r="26" spans="2:24" x14ac:dyDescent="0.25">
      <c r="B26" s="10" t="s">
        <v>14</v>
      </c>
      <c r="C26" s="25">
        <v>494</v>
      </c>
      <c r="D26" s="25">
        <v>440</v>
      </c>
      <c r="E26" s="25">
        <v>349</v>
      </c>
      <c r="F26" s="11">
        <v>384</v>
      </c>
      <c r="G26" s="11">
        <v>407</v>
      </c>
      <c r="H26" s="11">
        <v>389</v>
      </c>
      <c r="I26" s="11">
        <v>351</v>
      </c>
      <c r="J26" s="46">
        <v>322</v>
      </c>
      <c r="K26" s="46">
        <v>360</v>
      </c>
      <c r="L26" s="46">
        <v>430</v>
      </c>
      <c r="M26" s="46">
        <v>423</v>
      </c>
      <c r="N26" s="11">
        <v>421</v>
      </c>
      <c r="O26" s="11">
        <v>457</v>
      </c>
      <c r="P26" s="11">
        <v>357</v>
      </c>
      <c r="Q26" s="11">
        <v>311</v>
      </c>
      <c r="R26" s="51">
        <f t="shared" ref="R26:R32" si="16">SUM(F26:Q26)</f>
        <v>4612</v>
      </c>
      <c r="U26" s="57"/>
    </row>
    <row r="27" spans="2:24" x14ac:dyDescent="0.25">
      <c r="B27" s="10" t="s">
        <v>15</v>
      </c>
      <c r="C27" s="25">
        <v>770</v>
      </c>
      <c r="D27" s="25">
        <v>611</v>
      </c>
      <c r="E27" s="25">
        <v>610</v>
      </c>
      <c r="F27" s="11">
        <v>997</v>
      </c>
      <c r="G27" s="11">
        <v>804</v>
      </c>
      <c r="H27" s="11">
        <v>150</v>
      </c>
      <c r="I27" s="11">
        <v>852</v>
      </c>
      <c r="J27" s="46">
        <v>624</v>
      </c>
      <c r="K27" s="46">
        <v>789</v>
      </c>
      <c r="L27" s="46">
        <v>707</v>
      </c>
      <c r="M27" s="46">
        <v>890</v>
      </c>
      <c r="N27" s="11">
        <v>612</v>
      </c>
      <c r="O27" s="11">
        <v>724</v>
      </c>
      <c r="P27" s="11">
        <v>423</v>
      </c>
      <c r="Q27" s="11">
        <v>399</v>
      </c>
      <c r="R27" s="51">
        <f t="shared" si="16"/>
        <v>7971</v>
      </c>
      <c r="U27" s="57"/>
    </row>
    <row r="28" spans="2:24" x14ac:dyDescent="0.25">
      <c r="B28" s="10" t="s">
        <v>16</v>
      </c>
      <c r="C28" s="25">
        <v>139</v>
      </c>
      <c r="D28" s="25">
        <v>100</v>
      </c>
      <c r="E28" s="25">
        <v>77</v>
      </c>
      <c r="F28" s="11">
        <v>484</v>
      </c>
      <c r="G28" s="11">
        <v>140</v>
      </c>
      <c r="H28" s="11">
        <v>150</v>
      </c>
      <c r="I28" s="11">
        <v>82</v>
      </c>
      <c r="J28" s="46">
        <v>183</v>
      </c>
      <c r="K28" s="46">
        <v>112</v>
      </c>
      <c r="L28" s="46">
        <v>209</v>
      </c>
      <c r="M28" s="46">
        <v>218</v>
      </c>
      <c r="N28" s="11">
        <v>164</v>
      </c>
      <c r="O28" s="11">
        <v>195</v>
      </c>
      <c r="P28" s="11">
        <v>463</v>
      </c>
      <c r="Q28" s="11">
        <v>85</v>
      </c>
      <c r="R28" s="51">
        <f t="shared" si="16"/>
        <v>2485</v>
      </c>
      <c r="U28" s="57"/>
    </row>
    <row r="29" spans="2:24" x14ac:dyDescent="0.25">
      <c r="B29" s="10" t="s">
        <v>18</v>
      </c>
      <c r="C29" s="25">
        <v>88</v>
      </c>
      <c r="D29" s="25">
        <v>8</v>
      </c>
      <c r="E29" s="25">
        <v>0</v>
      </c>
      <c r="F29" s="11">
        <v>74</v>
      </c>
      <c r="G29" s="11">
        <v>79</v>
      </c>
      <c r="H29" s="11">
        <v>81</v>
      </c>
      <c r="I29" s="11">
        <v>86</v>
      </c>
      <c r="J29" s="46">
        <v>173</v>
      </c>
      <c r="K29" s="46">
        <v>87</v>
      </c>
      <c r="L29" s="46">
        <v>162</v>
      </c>
      <c r="M29" s="46">
        <v>124</v>
      </c>
      <c r="N29" s="11">
        <v>164</v>
      </c>
      <c r="O29" s="11">
        <v>213</v>
      </c>
      <c r="P29" s="11">
        <v>120</v>
      </c>
      <c r="Q29" s="11">
        <v>81</v>
      </c>
      <c r="R29" s="51">
        <f t="shared" si="16"/>
        <v>1444</v>
      </c>
      <c r="U29" s="57"/>
    </row>
    <row r="30" spans="2:24" x14ac:dyDescent="0.25">
      <c r="B30" s="10" t="s">
        <v>28</v>
      </c>
      <c r="C30" s="25">
        <v>0</v>
      </c>
      <c r="D30" s="25">
        <v>0</v>
      </c>
      <c r="E30" s="25">
        <v>0</v>
      </c>
      <c r="F30" s="11">
        <v>0</v>
      </c>
      <c r="G30" s="11">
        <v>0</v>
      </c>
      <c r="H30" s="11">
        <v>0</v>
      </c>
      <c r="I30" s="11">
        <v>0</v>
      </c>
      <c r="J30" s="46">
        <v>0</v>
      </c>
      <c r="K30" s="46">
        <v>0</v>
      </c>
      <c r="L30" s="46">
        <v>0</v>
      </c>
      <c r="M30" s="46">
        <v>0</v>
      </c>
      <c r="N30" s="11">
        <v>0</v>
      </c>
      <c r="O30" s="11">
        <v>0</v>
      </c>
      <c r="P30" s="11">
        <v>4</v>
      </c>
      <c r="Q30" s="11">
        <v>6</v>
      </c>
      <c r="R30" s="51">
        <f t="shared" si="16"/>
        <v>10</v>
      </c>
      <c r="U30" s="57"/>
    </row>
    <row r="31" spans="2:24" x14ac:dyDescent="0.25">
      <c r="B31" s="10" t="s">
        <v>19</v>
      </c>
      <c r="C31" s="25">
        <v>257</v>
      </c>
      <c r="D31" s="25">
        <v>243</v>
      </c>
      <c r="E31" s="25">
        <v>144</v>
      </c>
      <c r="F31" s="11">
        <v>541</v>
      </c>
      <c r="G31" s="11">
        <v>592</v>
      </c>
      <c r="H31" s="11">
        <v>658</v>
      </c>
      <c r="I31" s="11">
        <v>589</v>
      </c>
      <c r="J31" s="46">
        <v>479</v>
      </c>
      <c r="K31" s="46">
        <v>590</v>
      </c>
      <c r="L31" s="46">
        <v>990</v>
      </c>
      <c r="M31" s="46">
        <v>772</v>
      </c>
      <c r="N31" s="11">
        <v>676</v>
      </c>
      <c r="O31" s="11">
        <v>414</v>
      </c>
      <c r="P31" s="11">
        <v>496</v>
      </c>
      <c r="Q31" s="11">
        <v>466</v>
      </c>
      <c r="R31" s="51">
        <f t="shared" si="16"/>
        <v>7263</v>
      </c>
      <c r="U31" s="57"/>
    </row>
    <row r="32" spans="2:24" x14ac:dyDescent="0.25">
      <c r="B32" s="10" t="s">
        <v>20</v>
      </c>
      <c r="C32" s="25">
        <v>260</v>
      </c>
      <c r="D32" s="25">
        <v>165</v>
      </c>
      <c r="E32" s="25">
        <v>165</v>
      </c>
      <c r="F32" s="11">
        <v>562</v>
      </c>
      <c r="G32" s="11">
        <v>394</v>
      </c>
      <c r="H32" s="11">
        <v>232</v>
      </c>
      <c r="I32" s="11">
        <v>193</v>
      </c>
      <c r="J32" s="11">
        <v>181</v>
      </c>
      <c r="K32" s="11">
        <v>359</v>
      </c>
      <c r="L32" s="11">
        <v>327</v>
      </c>
      <c r="M32" s="59">
        <v>800</v>
      </c>
      <c r="N32" s="11">
        <v>398</v>
      </c>
      <c r="O32" s="11">
        <v>297</v>
      </c>
      <c r="P32" s="11">
        <v>371</v>
      </c>
      <c r="Q32" s="11">
        <v>192</v>
      </c>
      <c r="R32" s="51">
        <f t="shared" si="16"/>
        <v>4306</v>
      </c>
      <c r="U32" s="58"/>
    </row>
    <row r="33" spans="2:21" x14ac:dyDescent="0.25">
      <c r="B33" s="12" t="s">
        <v>12</v>
      </c>
      <c r="C33" s="7">
        <f t="shared" ref="C33:E33" si="17">SUM(C25:C32)</f>
        <v>3771</v>
      </c>
      <c r="D33" s="7">
        <f t="shared" si="17"/>
        <v>3349</v>
      </c>
      <c r="E33" s="7">
        <f t="shared" si="17"/>
        <v>3169</v>
      </c>
      <c r="F33" s="52">
        <f>SUM(F25:F32)</f>
        <v>4422</v>
      </c>
      <c r="G33" s="52">
        <f t="shared" ref="G33:R33" si="18">SUM(G25:G32)</f>
        <v>3937</v>
      </c>
      <c r="H33" s="52">
        <f t="shared" si="18"/>
        <v>3103</v>
      </c>
      <c r="I33" s="52">
        <f t="shared" si="18"/>
        <v>3404</v>
      </c>
      <c r="J33" s="52">
        <f t="shared" si="18"/>
        <v>3375</v>
      </c>
      <c r="K33" s="52">
        <f t="shared" si="18"/>
        <v>3611</v>
      </c>
      <c r="L33" s="52">
        <f t="shared" si="18"/>
        <v>4182</v>
      </c>
      <c r="M33" s="52">
        <f t="shared" si="18"/>
        <v>4684</v>
      </c>
      <c r="N33" s="52">
        <f t="shared" si="18"/>
        <v>3855</v>
      </c>
      <c r="O33" s="52">
        <f t="shared" si="18"/>
        <v>4040</v>
      </c>
      <c r="P33" s="52">
        <f t="shared" si="18"/>
        <v>3670</v>
      </c>
      <c r="Q33" s="52">
        <f t="shared" si="18"/>
        <v>2925</v>
      </c>
      <c r="R33" s="64">
        <f t="shared" si="18"/>
        <v>45208</v>
      </c>
      <c r="U33" s="55"/>
    </row>
    <row r="34" spans="2:21" ht="15.75" thickBot="1" x14ac:dyDescent="0.3">
      <c r="C34" s="12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2:21" ht="16.5" thickBot="1" x14ac:dyDescent="0.3">
      <c r="F35" s="81" t="s">
        <v>63</v>
      </c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3"/>
      <c r="T35" s="44"/>
    </row>
    <row r="36" spans="2:21" ht="15.75" x14ac:dyDescent="0.25"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T36" s="44"/>
    </row>
    <row r="37" spans="2:21" x14ac:dyDescent="0.25">
      <c r="C37" s="24" t="s">
        <v>36</v>
      </c>
      <c r="D37" s="24" t="s">
        <v>35</v>
      </c>
      <c r="E37" s="24" t="s">
        <v>34</v>
      </c>
      <c r="F37" s="45" t="s">
        <v>0</v>
      </c>
      <c r="G37" s="45" t="s">
        <v>1</v>
      </c>
      <c r="H37" s="45" t="s">
        <v>2</v>
      </c>
      <c r="I37" s="45" t="s">
        <v>3</v>
      </c>
      <c r="J37" s="45" t="s">
        <v>4</v>
      </c>
      <c r="K37" s="45" t="s">
        <v>5</v>
      </c>
      <c r="L37" s="45" t="s">
        <v>6</v>
      </c>
      <c r="M37" s="45" t="s">
        <v>7</v>
      </c>
      <c r="N37" s="45" t="s">
        <v>37</v>
      </c>
      <c r="O37" s="45" t="s">
        <v>9</v>
      </c>
      <c r="P37" s="45" t="s">
        <v>35</v>
      </c>
      <c r="Q37" s="45" t="s">
        <v>34</v>
      </c>
      <c r="R37" s="45" t="s">
        <v>12</v>
      </c>
      <c r="T37" s="43"/>
    </row>
    <row r="38" spans="2:21" x14ac:dyDescent="0.25">
      <c r="B38" s="10" t="s">
        <v>13</v>
      </c>
      <c r="C38" s="25">
        <v>838</v>
      </c>
      <c r="D38" s="25">
        <v>684</v>
      </c>
      <c r="E38" s="25">
        <v>157</v>
      </c>
      <c r="F38" s="11">
        <v>1520</v>
      </c>
      <c r="G38" s="11">
        <v>1609</v>
      </c>
      <c r="H38" s="11">
        <v>67</v>
      </c>
      <c r="I38" s="11">
        <v>20</v>
      </c>
      <c r="J38" s="11">
        <v>52</v>
      </c>
      <c r="K38" s="11">
        <v>86</v>
      </c>
      <c r="L38" s="11">
        <v>33</v>
      </c>
      <c r="M38" s="59">
        <v>66</v>
      </c>
      <c r="N38" s="11">
        <v>1424</v>
      </c>
      <c r="O38" s="11">
        <v>1419</v>
      </c>
      <c r="P38" s="11">
        <v>899</v>
      </c>
      <c r="Q38" s="11">
        <v>738</v>
      </c>
      <c r="R38" s="51">
        <f>SUM(F38:Q38)</f>
        <v>7933</v>
      </c>
      <c r="T38" s="44"/>
    </row>
    <row r="39" spans="2:21" x14ac:dyDescent="0.25">
      <c r="B39" s="10" t="s">
        <v>15</v>
      </c>
      <c r="C39" s="25">
        <v>1054</v>
      </c>
      <c r="D39" s="25">
        <v>1010</v>
      </c>
      <c r="E39" s="25">
        <v>264</v>
      </c>
      <c r="F39" s="11">
        <v>177</v>
      </c>
      <c r="G39" s="11">
        <v>209</v>
      </c>
      <c r="H39" s="11">
        <v>1600</v>
      </c>
      <c r="I39" s="11">
        <v>1684</v>
      </c>
      <c r="J39" s="11">
        <v>1621</v>
      </c>
      <c r="K39" s="11">
        <v>1700</v>
      </c>
      <c r="L39" s="11">
        <v>1621</v>
      </c>
      <c r="M39" s="59">
        <v>1607</v>
      </c>
      <c r="N39" s="11">
        <v>442</v>
      </c>
      <c r="O39" s="11">
        <v>627</v>
      </c>
      <c r="P39" s="11">
        <v>812</v>
      </c>
      <c r="Q39" s="11">
        <v>891</v>
      </c>
      <c r="R39" s="51">
        <f t="shared" ref="R39:R41" si="19">SUM(F39:Q39)</f>
        <v>12991</v>
      </c>
      <c r="T39" s="44"/>
    </row>
    <row r="40" spans="2:21" x14ac:dyDescent="0.25">
      <c r="B40" s="10" t="s">
        <v>54</v>
      </c>
      <c r="C40" s="25"/>
      <c r="D40" s="25"/>
      <c r="E40" s="25"/>
      <c r="F40" s="11">
        <v>61</v>
      </c>
      <c r="G40" s="11">
        <v>71</v>
      </c>
      <c r="H40" s="11">
        <v>60</v>
      </c>
      <c r="I40" s="11">
        <v>17</v>
      </c>
      <c r="J40" s="11">
        <v>216</v>
      </c>
      <c r="K40" s="11">
        <v>12</v>
      </c>
      <c r="L40" s="11">
        <v>35</v>
      </c>
      <c r="M40" s="59">
        <v>121</v>
      </c>
      <c r="N40" s="11">
        <v>34</v>
      </c>
      <c r="O40" s="11">
        <v>27</v>
      </c>
      <c r="P40" s="11">
        <v>28</v>
      </c>
      <c r="Q40" s="11">
        <v>17</v>
      </c>
      <c r="R40" s="51">
        <f t="shared" si="19"/>
        <v>699</v>
      </c>
      <c r="T40" s="44"/>
    </row>
    <row r="41" spans="2:21" x14ac:dyDescent="0.25">
      <c r="B41" s="10" t="s">
        <v>20</v>
      </c>
      <c r="C41" s="25">
        <v>345</v>
      </c>
      <c r="D41" s="25">
        <v>205</v>
      </c>
      <c r="E41" s="25">
        <v>10</v>
      </c>
      <c r="F41" s="11">
        <v>429</v>
      </c>
      <c r="G41" s="11">
        <v>350</v>
      </c>
      <c r="H41" s="11">
        <v>228</v>
      </c>
      <c r="I41" s="11">
        <v>239</v>
      </c>
      <c r="J41" s="11">
        <v>27</v>
      </c>
      <c r="K41" s="11">
        <v>368</v>
      </c>
      <c r="L41" s="11">
        <v>679</v>
      </c>
      <c r="M41" s="59">
        <v>807</v>
      </c>
      <c r="N41" s="11">
        <v>432</v>
      </c>
      <c r="O41" s="11">
        <v>283</v>
      </c>
      <c r="P41" s="11">
        <v>180</v>
      </c>
      <c r="Q41" s="11">
        <v>123</v>
      </c>
      <c r="R41" s="51">
        <f t="shared" si="19"/>
        <v>4145</v>
      </c>
      <c r="T41" s="44"/>
    </row>
    <row r="42" spans="2:21" x14ac:dyDescent="0.25">
      <c r="B42" s="13" t="s">
        <v>21</v>
      </c>
      <c r="C42" s="26">
        <f t="shared" ref="C42:E42" si="20">SUM(C38:C41)</f>
        <v>2237</v>
      </c>
      <c r="D42" s="26">
        <f t="shared" si="20"/>
        <v>1899</v>
      </c>
      <c r="E42" s="26">
        <f t="shared" si="20"/>
        <v>431</v>
      </c>
      <c r="F42" s="52">
        <f>SUM(F38:F41)</f>
        <v>2187</v>
      </c>
      <c r="G42" s="52">
        <f t="shared" ref="G42:R42" si="21">SUM(G38:G41)</f>
        <v>2239</v>
      </c>
      <c r="H42" s="52">
        <f t="shared" si="21"/>
        <v>1955</v>
      </c>
      <c r="I42" s="52">
        <f t="shared" si="21"/>
        <v>1960</v>
      </c>
      <c r="J42" s="52">
        <f t="shared" si="21"/>
        <v>1916</v>
      </c>
      <c r="K42" s="52">
        <f t="shared" si="21"/>
        <v>2166</v>
      </c>
      <c r="L42" s="52">
        <f t="shared" si="21"/>
        <v>2368</v>
      </c>
      <c r="M42" s="52">
        <f t="shared" si="21"/>
        <v>2601</v>
      </c>
      <c r="N42" s="52">
        <f t="shared" si="21"/>
        <v>2332</v>
      </c>
      <c r="O42" s="52">
        <f t="shared" si="21"/>
        <v>2356</v>
      </c>
      <c r="P42" s="52">
        <f t="shared" si="21"/>
        <v>1919</v>
      </c>
      <c r="Q42" s="52">
        <f t="shared" si="21"/>
        <v>1769</v>
      </c>
      <c r="R42" s="64">
        <f t="shared" si="21"/>
        <v>25768</v>
      </c>
      <c r="T42" s="44"/>
    </row>
    <row r="43" spans="2:21" s="17" customFormat="1" ht="15.75" thickBot="1" x14ac:dyDescent="0.3">
      <c r="B43" s="15"/>
      <c r="C43" s="15"/>
      <c r="D43" s="15"/>
      <c r="E43" s="15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T43" s="44"/>
    </row>
    <row r="44" spans="2:21" ht="16.5" thickBot="1" x14ac:dyDescent="0.3">
      <c r="B44" s="36"/>
      <c r="C44" s="36"/>
      <c r="D44" s="36"/>
      <c r="E44" s="36"/>
      <c r="F44" s="84" t="s">
        <v>64</v>
      </c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6"/>
      <c r="T44" s="43"/>
    </row>
    <row r="45" spans="2:21" ht="15.75" x14ac:dyDescent="0.25"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T45" s="44"/>
    </row>
    <row r="46" spans="2:21" x14ac:dyDescent="0.25">
      <c r="C46" s="39" t="s">
        <v>36</v>
      </c>
      <c r="D46" s="39" t="s">
        <v>35</v>
      </c>
      <c r="E46" s="39" t="s">
        <v>34</v>
      </c>
      <c r="F46" s="54" t="s">
        <v>0</v>
      </c>
      <c r="G46" s="54" t="s">
        <v>1</v>
      </c>
      <c r="H46" s="54" t="s">
        <v>2</v>
      </c>
      <c r="I46" s="54" t="s">
        <v>3</v>
      </c>
      <c r="J46" s="54" t="s">
        <v>4</v>
      </c>
      <c r="K46" s="54" t="s">
        <v>5</v>
      </c>
      <c r="L46" s="54" t="s">
        <v>6</v>
      </c>
      <c r="M46" s="54" t="s">
        <v>7</v>
      </c>
      <c r="N46" s="54" t="s">
        <v>37</v>
      </c>
      <c r="O46" s="54" t="s">
        <v>36</v>
      </c>
      <c r="P46" s="54" t="s">
        <v>35</v>
      </c>
      <c r="Q46" s="54" t="s">
        <v>34</v>
      </c>
      <c r="R46" s="54" t="s">
        <v>12</v>
      </c>
      <c r="T46" s="44"/>
    </row>
    <row r="47" spans="2:21" x14ac:dyDescent="0.25">
      <c r="B47" s="40" t="s">
        <v>60</v>
      </c>
      <c r="C47" s="41"/>
      <c r="D47" s="41"/>
      <c r="E47" s="41"/>
      <c r="F47" s="38">
        <v>181</v>
      </c>
      <c r="G47" s="38">
        <v>605</v>
      </c>
      <c r="H47" s="38">
        <v>216</v>
      </c>
      <c r="I47" s="38">
        <v>190</v>
      </c>
      <c r="J47" s="38">
        <v>210</v>
      </c>
      <c r="K47" s="38">
        <v>227</v>
      </c>
      <c r="L47" s="38">
        <v>112</v>
      </c>
      <c r="M47" s="60">
        <v>197</v>
      </c>
      <c r="N47" s="38">
        <v>290</v>
      </c>
      <c r="O47" s="38">
        <v>247</v>
      </c>
      <c r="P47" s="38">
        <v>224</v>
      </c>
      <c r="Q47" s="38">
        <v>201</v>
      </c>
      <c r="R47" s="53">
        <f>SUM(F47:Q47)</f>
        <v>2900</v>
      </c>
      <c r="T47" s="44"/>
    </row>
    <row r="48" spans="2:21" x14ac:dyDescent="0.25">
      <c r="B48" s="10" t="s">
        <v>15</v>
      </c>
      <c r="C48" s="27">
        <v>544</v>
      </c>
      <c r="D48" s="27">
        <v>592</v>
      </c>
      <c r="E48" s="27">
        <v>609</v>
      </c>
      <c r="F48" s="11">
        <v>919</v>
      </c>
      <c r="G48" s="11">
        <v>291</v>
      </c>
      <c r="H48" s="11">
        <v>693</v>
      </c>
      <c r="I48" s="11">
        <v>518</v>
      </c>
      <c r="J48" s="11">
        <v>525</v>
      </c>
      <c r="K48" s="11">
        <v>506</v>
      </c>
      <c r="L48" s="11">
        <v>682</v>
      </c>
      <c r="M48" s="59">
        <v>706</v>
      </c>
      <c r="N48" s="11">
        <v>664</v>
      </c>
      <c r="O48" s="11">
        <v>772</v>
      </c>
      <c r="P48" s="11">
        <v>547</v>
      </c>
      <c r="Q48" s="11">
        <v>472</v>
      </c>
      <c r="R48" s="53">
        <f t="shared" ref="R48:R49" si="22">SUM(F48:Q48)</f>
        <v>7295</v>
      </c>
      <c r="T48" s="44"/>
    </row>
    <row r="49" spans="2:20" x14ac:dyDescent="0.25">
      <c r="B49" s="10" t="s">
        <v>16</v>
      </c>
      <c r="C49" s="27">
        <v>61</v>
      </c>
      <c r="D49" s="27">
        <v>72</v>
      </c>
      <c r="E49" s="27">
        <v>45</v>
      </c>
      <c r="F49" s="11">
        <v>88</v>
      </c>
      <c r="G49" s="11">
        <v>78</v>
      </c>
      <c r="H49" s="11">
        <v>138</v>
      </c>
      <c r="I49" s="11">
        <v>105</v>
      </c>
      <c r="J49" s="11">
        <v>94</v>
      </c>
      <c r="K49" s="11">
        <v>99</v>
      </c>
      <c r="L49" s="11">
        <v>62</v>
      </c>
      <c r="M49" s="59">
        <v>125</v>
      </c>
      <c r="N49" s="11">
        <v>102</v>
      </c>
      <c r="O49" s="11">
        <v>91</v>
      </c>
      <c r="P49" s="11">
        <v>75</v>
      </c>
      <c r="Q49" s="11">
        <v>127</v>
      </c>
      <c r="R49" s="53">
        <f t="shared" si="22"/>
        <v>1184</v>
      </c>
      <c r="T49" s="44"/>
    </row>
    <row r="50" spans="2:20" x14ac:dyDescent="0.25">
      <c r="B50" s="13" t="s">
        <v>21</v>
      </c>
      <c r="C50" s="26">
        <f t="shared" ref="C50:E50" si="23">SUM(C48:C49)</f>
        <v>605</v>
      </c>
      <c r="D50" s="26">
        <f t="shared" si="23"/>
        <v>664</v>
      </c>
      <c r="E50" s="26">
        <f t="shared" si="23"/>
        <v>654</v>
      </c>
      <c r="F50" s="52">
        <f>SUM(F47:F49)</f>
        <v>1188</v>
      </c>
      <c r="G50" s="52">
        <f t="shared" ref="G50:R50" si="24">SUM(G47:G49)</f>
        <v>974</v>
      </c>
      <c r="H50" s="52">
        <f t="shared" si="24"/>
        <v>1047</v>
      </c>
      <c r="I50" s="52">
        <f t="shared" si="24"/>
        <v>813</v>
      </c>
      <c r="J50" s="52">
        <f t="shared" si="24"/>
        <v>829</v>
      </c>
      <c r="K50" s="52">
        <f t="shared" si="24"/>
        <v>832</v>
      </c>
      <c r="L50" s="52">
        <f t="shared" si="24"/>
        <v>856</v>
      </c>
      <c r="M50" s="52">
        <f t="shared" si="24"/>
        <v>1028</v>
      </c>
      <c r="N50" s="52">
        <f t="shared" si="24"/>
        <v>1056</v>
      </c>
      <c r="O50" s="52">
        <f t="shared" si="24"/>
        <v>1110</v>
      </c>
      <c r="P50" s="52">
        <f t="shared" si="24"/>
        <v>846</v>
      </c>
      <c r="Q50" s="52">
        <f t="shared" si="24"/>
        <v>800</v>
      </c>
      <c r="R50" s="64">
        <f t="shared" si="24"/>
        <v>11379</v>
      </c>
      <c r="T50" s="44"/>
    </row>
    <row r="51" spans="2:20" ht="15.75" thickBot="1" x14ac:dyDescent="0.3">
      <c r="T51" s="44"/>
    </row>
    <row r="52" spans="2:20" ht="16.5" thickBot="1" x14ac:dyDescent="0.3">
      <c r="B52" s="36"/>
      <c r="C52" s="36"/>
      <c r="D52" s="36"/>
      <c r="E52" s="36"/>
      <c r="F52" s="69" t="s">
        <v>70</v>
      </c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1"/>
      <c r="T52" s="43"/>
    </row>
    <row r="53" spans="2:20" ht="15.75" x14ac:dyDescent="0.25"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T53" s="44"/>
    </row>
    <row r="54" spans="2:20" x14ac:dyDescent="0.25">
      <c r="C54" s="24" t="s">
        <v>36</v>
      </c>
      <c r="D54" s="24" t="s">
        <v>35</v>
      </c>
      <c r="E54" s="24" t="s">
        <v>34</v>
      </c>
      <c r="F54" s="45" t="s">
        <v>0</v>
      </c>
      <c r="G54" s="45" t="s">
        <v>1</v>
      </c>
      <c r="H54" s="45" t="s">
        <v>2</v>
      </c>
      <c r="I54" s="45" t="s">
        <v>3</v>
      </c>
      <c r="J54" s="45" t="s">
        <v>4</v>
      </c>
      <c r="K54" s="45" t="s">
        <v>5</v>
      </c>
      <c r="L54" s="45" t="s">
        <v>6</v>
      </c>
      <c r="M54" s="45" t="s">
        <v>7</v>
      </c>
      <c r="N54" s="45" t="s">
        <v>37</v>
      </c>
      <c r="O54" s="45" t="s">
        <v>36</v>
      </c>
      <c r="P54" s="45" t="s">
        <v>35</v>
      </c>
      <c r="Q54" s="45" t="s">
        <v>34</v>
      </c>
      <c r="R54" s="45" t="s">
        <v>12</v>
      </c>
      <c r="T54" s="44"/>
    </row>
    <row r="55" spans="2:20" x14ac:dyDescent="0.25">
      <c r="B55" s="10" t="s">
        <v>15</v>
      </c>
      <c r="C55" s="27">
        <v>189</v>
      </c>
      <c r="D55" s="27">
        <v>221</v>
      </c>
      <c r="E55" s="27">
        <v>59</v>
      </c>
      <c r="F55" s="11">
        <v>330</v>
      </c>
      <c r="G55" s="11">
        <v>478</v>
      </c>
      <c r="H55" s="11">
        <v>389</v>
      </c>
      <c r="I55" s="11">
        <v>148</v>
      </c>
      <c r="J55" s="11">
        <v>260</v>
      </c>
      <c r="K55" s="11">
        <v>311</v>
      </c>
      <c r="L55" s="11">
        <v>153</v>
      </c>
      <c r="M55" s="59">
        <v>468</v>
      </c>
      <c r="N55" s="11">
        <v>235</v>
      </c>
      <c r="O55" s="11">
        <v>314</v>
      </c>
      <c r="P55" s="11">
        <v>302</v>
      </c>
      <c r="Q55" s="11">
        <v>137</v>
      </c>
      <c r="R55" s="51">
        <f>SUM(F55:Q55)</f>
        <v>3525</v>
      </c>
      <c r="T55" s="44"/>
    </row>
    <row r="56" spans="2:20" x14ac:dyDescent="0.25">
      <c r="B56" s="10" t="s">
        <v>16</v>
      </c>
      <c r="C56" s="27">
        <v>204</v>
      </c>
      <c r="D56" s="27">
        <v>210</v>
      </c>
      <c r="E56" s="27">
        <v>59</v>
      </c>
      <c r="F56" s="11">
        <v>208</v>
      </c>
      <c r="G56" s="11">
        <v>131</v>
      </c>
      <c r="H56" s="11">
        <v>225</v>
      </c>
      <c r="I56" s="11">
        <v>109</v>
      </c>
      <c r="J56" s="11">
        <v>276</v>
      </c>
      <c r="K56" s="11">
        <v>234</v>
      </c>
      <c r="L56" s="11">
        <v>68</v>
      </c>
      <c r="M56" s="59">
        <v>267</v>
      </c>
      <c r="N56" s="11">
        <v>120</v>
      </c>
      <c r="O56" s="11">
        <v>170</v>
      </c>
      <c r="P56" s="11">
        <v>124</v>
      </c>
      <c r="Q56" s="11">
        <v>69</v>
      </c>
      <c r="R56" s="51">
        <f t="shared" ref="R56:R60" si="25">SUM(F56:Q56)</f>
        <v>2001</v>
      </c>
      <c r="T56" s="44"/>
    </row>
    <row r="57" spans="2:20" x14ac:dyDescent="0.25">
      <c r="B57" s="10" t="s">
        <v>17</v>
      </c>
      <c r="C57" s="27">
        <v>149</v>
      </c>
      <c r="D57" s="27">
        <v>164</v>
      </c>
      <c r="E57" s="27">
        <v>56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59">
        <v>489</v>
      </c>
      <c r="N57" s="11">
        <v>202</v>
      </c>
      <c r="O57" s="11">
        <v>324</v>
      </c>
      <c r="P57" s="11">
        <v>192</v>
      </c>
      <c r="Q57" s="11">
        <v>101</v>
      </c>
      <c r="R57" s="51">
        <f t="shared" si="25"/>
        <v>1308</v>
      </c>
      <c r="T57" s="44"/>
    </row>
    <row r="58" spans="2:20" x14ac:dyDescent="0.25">
      <c r="B58" s="10" t="s">
        <v>29</v>
      </c>
      <c r="C58" s="27">
        <v>0</v>
      </c>
      <c r="D58" s="27">
        <v>0</v>
      </c>
      <c r="E58" s="27">
        <v>0</v>
      </c>
      <c r="F58" s="11">
        <v>306</v>
      </c>
      <c r="G58" s="11">
        <v>355</v>
      </c>
      <c r="H58" s="11">
        <v>399</v>
      </c>
      <c r="I58" s="11">
        <v>165</v>
      </c>
      <c r="J58" s="11">
        <v>21</v>
      </c>
      <c r="K58" s="11">
        <v>340</v>
      </c>
      <c r="L58" s="11">
        <v>142</v>
      </c>
      <c r="M58" s="59">
        <v>340</v>
      </c>
      <c r="N58" s="11">
        <v>273</v>
      </c>
      <c r="O58" s="11">
        <v>196</v>
      </c>
      <c r="P58" s="11">
        <v>351</v>
      </c>
      <c r="Q58" s="11">
        <v>157</v>
      </c>
      <c r="R58" s="51">
        <f t="shared" si="25"/>
        <v>3045</v>
      </c>
      <c r="T58" s="44"/>
    </row>
    <row r="59" spans="2:20" x14ac:dyDescent="0.25">
      <c r="B59" s="10" t="s">
        <v>67</v>
      </c>
      <c r="C59" s="27"/>
      <c r="D59" s="27"/>
      <c r="E59" s="27"/>
      <c r="F59" s="11"/>
      <c r="G59" s="11"/>
      <c r="H59" s="11"/>
      <c r="I59" s="11"/>
      <c r="J59" s="11">
        <v>334</v>
      </c>
      <c r="K59" s="11">
        <v>38</v>
      </c>
      <c r="L59" s="11">
        <v>6</v>
      </c>
      <c r="M59" s="59">
        <v>55</v>
      </c>
      <c r="N59" s="11">
        <v>24</v>
      </c>
      <c r="O59" s="11">
        <v>18</v>
      </c>
      <c r="P59" s="11">
        <v>15</v>
      </c>
      <c r="Q59" s="11">
        <v>0</v>
      </c>
      <c r="R59" s="51">
        <f t="shared" si="25"/>
        <v>490</v>
      </c>
      <c r="T59" s="44"/>
    </row>
    <row r="60" spans="2:20" x14ac:dyDescent="0.25">
      <c r="B60" s="13" t="s">
        <v>21</v>
      </c>
      <c r="C60" s="26">
        <f t="shared" ref="C60:E60" si="26">SUM(C55:C58)</f>
        <v>542</v>
      </c>
      <c r="D60" s="26">
        <f t="shared" si="26"/>
        <v>595</v>
      </c>
      <c r="E60" s="26">
        <f t="shared" si="26"/>
        <v>174</v>
      </c>
      <c r="F60" s="52">
        <f>SUM(F55:F58)</f>
        <v>844</v>
      </c>
      <c r="G60" s="52">
        <f t="shared" ref="G60:I60" si="27">SUM(G55:G58)</f>
        <v>964</v>
      </c>
      <c r="H60" s="52">
        <f t="shared" si="27"/>
        <v>1013</v>
      </c>
      <c r="I60" s="52">
        <f t="shared" si="27"/>
        <v>422</v>
      </c>
      <c r="J60" s="52">
        <f t="shared" ref="J60:P60" si="28">SUM(J55:J59)</f>
        <v>891</v>
      </c>
      <c r="K60" s="52">
        <f t="shared" si="28"/>
        <v>923</v>
      </c>
      <c r="L60" s="52">
        <f t="shared" si="28"/>
        <v>369</v>
      </c>
      <c r="M60" s="52">
        <f t="shared" si="28"/>
        <v>1619</v>
      </c>
      <c r="N60" s="52">
        <f t="shared" si="28"/>
        <v>854</v>
      </c>
      <c r="O60" s="52">
        <f t="shared" si="28"/>
        <v>1022</v>
      </c>
      <c r="P60" s="52">
        <f t="shared" si="28"/>
        <v>984</v>
      </c>
      <c r="Q60" s="52">
        <f>SUM(Q55:Q59)</f>
        <v>464</v>
      </c>
      <c r="R60" s="64">
        <f t="shared" si="25"/>
        <v>10369</v>
      </c>
    </row>
    <row r="62" spans="2:20" ht="39.75" customHeight="1" x14ac:dyDescent="0.25">
      <c r="B62" s="47" t="s">
        <v>66</v>
      </c>
      <c r="C62" s="47"/>
      <c r="D62" s="47"/>
      <c r="E62" s="47"/>
      <c r="F62" s="48">
        <v>45946</v>
      </c>
    </row>
  </sheetData>
  <mergeCells count="7">
    <mergeCell ref="F52:R52"/>
    <mergeCell ref="B4:O4"/>
    <mergeCell ref="B8:R8"/>
    <mergeCell ref="B9:R9"/>
    <mergeCell ref="F22:R22"/>
    <mergeCell ref="F35:R35"/>
    <mergeCell ref="F44:R44"/>
  </mergeCells>
  <pageMargins left="0.70866141732283472" right="0.70866141732283472" top="0.74803149606299213" bottom="0.74803149606299213" header="0.31496062992125984" footer="0.31496062992125984"/>
  <pageSetup scale="41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CONCENTRADO ENE-DIC 2019 </vt:lpstr>
      <vt:lpstr>CONCENTRADO ENE-DIC 2020</vt:lpstr>
      <vt:lpstr>CONCENTRADO ENE- DIC 2021</vt:lpstr>
      <vt:lpstr>CONCENTRADO ENE-DIC 2022</vt:lpstr>
      <vt:lpstr>CONCENTRADO ENE-DIC 2025</vt:lpstr>
      <vt:lpstr>'CONCENTRADO ENE- DIC 2021'!Títulos_a_imprimir</vt:lpstr>
      <vt:lpstr>'CONCENTRADO ENE-DIC 2019 '!Títulos_a_imprimir</vt:lpstr>
      <vt:lpstr>'CONCENTRADO ENE-DIC 2020'!Títulos_a_imprimir</vt:lpstr>
      <vt:lpstr>'CONCENTRADO ENE-DIC 2022'!Títulos_a_imprimir</vt:lpstr>
      <vt:lpstr>'CONCENTRADO ENE-DIC 2025'!Títulos_a_imprimir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JULIO ALBERTO FLORES CORTES</cp:lastModifiedBy>
  <cp:lastPrinted>2025-11-07T17:54:42Z</cp:lastPrinted>
  <dcterms:created xsi:type="dcterms:W3CDTF">2018-01-15T18:37:27Z</dcterms:created>
  <dcterms:modified xsi:type="dcterms:W3CDTF">2026-01-14T20:48:42Z</dcterms:modified>
</cp:coreProperties>
</file>