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746\Documents\MIS DOCUMENTOS\EDOS FINANCIEROS PUBLICADOS ANTES DEL 10\"/>
    </mc:Choice>
  </mc:AlternateContent>
  <bookViews>
    <workbookView xWindow="240" yWindow="1245" windowWidth="9540" windowHeight="8775" activeTab="4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CUENTAS CONTABLES" sheetId="2" r:id="rId6"/>
    <sheet name="Hoja3" sheetId="3" r:id="rId7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</definedNames>
  <calcPr calcId="162913"/>
</workbook>
</file>

<file path=xl/calcChain.xml><?xml version="1.0" encoding="utf-8"?>
<calcChain xmlns="http://schemas.openxmlformats.org/spreadsheetml/2006/main">
  <c r="D30" i="7" l="1"/>
  <c r="G16" i="7"/>
  <c r="C16" i="7" l="1"/>
  <c r="I30" i="7"/>
  <c r="H30" i="7"/>
  <c r="G30" i="7"/>
  <c r="E30" i="7"/>
  <c r="C30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<sst xmlns="http://schemas.openxmlformats.org/spreadsheetml/2006/main" count="345" uniqueCount="91">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</sst>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0" fillId="3" borderId="0" xfId="0" applyFont="1" applyFill="1"/>
    <xf numFmtId="0" fontId="0" fillId="3" borderId="0" xfId="0" applyFill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85" t="s">
        <v>1</v>
      </c>
      <c r="C1" s="85"/>
      <c r="D1" s="85"/>
      <c r="F1" s="85" t="s">
        <v>2</v>
      </c>
      <c r="G1" s="85"/>
      <c r="H1" s="85"/>
      <c r="J1" s="85" t="s">
        <v>3</v>
      </c>
      <c r="K1" s="85"/>
      <c r="L1" s="85"/>
      <c r="N1" s="85" t="s">
        <v>4</v>
      </c>
      <c r="O1" s="85"/>
      <c r="P1" s="85"/>
      <c r="R1" s="85" t="s">
        <v>5</v>
      </c>
      <c r="S1" s="85"/>
      <c r="T1" s="85"/>
    </row>
    <row r="2" spans="1:21" x14ac:dyDescent="0.25">
      <c r="A2" s="2" t="s">
        <v>6</v>
      </c>
      <c r="B2" s="82" t="s">
        <v>7</v>
      </c>
      <c r="C2" s="83"/>
      <c r="D2" s="84"/>
      <c r="F2" s="82" t="s">
        <v>8</v>
      </c>
      <c r="G2" s="83"/>
      <c r="H2" s="84"/>
      <c r="J2" s="82" t="s">
        <v>9</v>
      </c>
      <c r="K2" s="83"/>
      <c r="L2" s="84"/>
      <c r="N2" s="82" t="s">
        <v>10</v>
      </c>
      <c r="O2" s="83"/>
      <c r="P2" s="84"/>
      <c r="R2" s="82" t="s">
        <v>11</v>
      </c>
      <c r="S2" s="83"/>
      <c r="T2" s="84"/>
    </row>
    <row r="3" spans="1:21" x14ac:dyDescent="0.25">
      <c r="A3" s="2" t="s">
        <v>12</v>
      </c>
      <c r="B3" s="86" t="s">
        <v>13</v>
      </c>
      <c r="C3" s="87"/>
      <c r="D3" s="88"/>
      <c r="F3" s="86" t="s">
        <v>13</v>
      </c>
      <c r="G3" s="87"/>
      <c r="H3" s="88"/>
      <c r="J3" s="86" t="s">
        <v>13</v>
      </c>
      <c r="K3" s="87"/>
      <c r="L3" s="88"/>
      <c r="N3" s="86" t="s">
        <v>14</v>
      </c>
      <c r="O3" s="87"/>
      <c r="P3" s="88"/>
      <c r="R3" s="86" t="s">
        <v>13</v>
      </c>
      <c r="S3" s="87"/>
      <c r="T3" s="88"/>
    </row>
    <row r="4" spans="1:21" x14ac:dyDescent="0.25">
      <c r="A4" s="2" t="s">
        <v>15</v>
      </c>
      <c r="B4" s="86" t="s">
        <v>16</v>
      </c>
      <c r="C4" s="87"/>
      <c r="D4" s="88"/>
      <c r="F4" s="86" t="s">
        <v>16</v>
      </c>
      <c r="G4" s="87"/>
      <c r="H4" s="88"/>
      <c r="J4" s="86" t="s">
        <v>16</v>
      </c>
      <c r="K4" s="87"/>
      <c r="L4" s="88"/>
      <c r="N4" s="86" t="s">
        <v>17</v>
      </c>
      <c r="O4" s="87"/>
      <c r="P4" s="88"/>
      <c r="R4" s="86" t="s">
        <v>16</v>
      </c>
      <c r="S4" s="87"/>
      <c r="T4" s="88"/>
    </row>
    <row r="5" spans="1:21" x14ac:dyDescent="0.25">
      <c r="A5" s="2" t="s">
        <v>18</v>
      </c>
      <c r="B5" s="86" t="s">
        <v>19</v>
      </c>
      <c r="C5" s="87"/>
      <c r="D5" s="88"/>
      <c r="F5" s="86" t="s">
        <v>19</v>
      </c>
      <c r="G5" s="87"/>
      <c r="H5" s="88"/>
      <c r="J5" s="86" t="s">
        <v>19</v>
      </c>
      <c r="K5" s="87"/>
      <c r="L5" s="88"/>
      <c r="N5" s="86" t="s">
        <v>19</v>
      </c>
      <c r="O5" s="87"/>
      <c r="P5" s="88"/>
      <c r="R5" s="86" t="s">
        <v>19</v>
      </c>
      <c r="S5" s="87"/>
      <c r="T5" s="88"/>
    </row>
    <row r="6" spans="1:21" x14ac:dyDescent="0.25">
      <c r="A6" s="2" t="s">
        <v>20</v>
      </c>
      <c r="B6" s="89">
        <v>76300000</v>
      </c>
      <c r="C6" s="90"/>
      <c r="D6" s="91"/>
      <c r="F6" s="89">
        <v>150000000</v>
      </c>
      <c r="G6" s="90"/>
      <c r="H6" s="91"/>
      <c r="J6" s="89">
        <v>209935889</v>
      </c>
      <c r="K6" s="90"/>
      <c r="L6" s="91"/>
      <c r="N6" s="89">
        <v>5000000</v>
      </c>
      <c r="O6" s="90"/>
      <c r="P6" s="91"/>
      <c r="R6" s="89">
        <v>10732999.59</v>
      </c>
      <c r="S6" s="90"/>
      <c r="T6" s="91"/>
    </row>
    <row r="7" spans="1:21" x14ac:dyDescent="0.25">
      <c r="A7" s="2" t="s">
        <v>21</v>
      </c>
      <c r="B7" s="89">
        <v>75363963.950000003</v>
      </c>
      <c r="C7" s="90"/>
      <c r="D7" s="91"/>
      <c r="F7" s="89">
        <v>112000000</v>
      </c>
      <c r="G7" s="90"/>
      <c r="H7" s="91"/>
      <c r="J7" s="89">
        <v>209935889</v>
      </c>
      <c r="K7" s="90"/>
      <c r="L7" s="91"/>
      <c r="N7" s="89">
        <v>5000000</v>
      </c>
      <c r="O7" s="90"/>
      <c r="P7" s="91"/>
      <c r="R7" s="89">
        <v>10732999.59</v>
      </c>
      <c r="S7" s="90"/>
      <c r="T7" s="91"/>
    </row>
    <row r="8" spans="1:21" x14ac:dyDescent="0.25">
      <c r="A8" s="2" t="s">
        <v>22</v>
      </c>
      <c r="B8" s="92">
        <v>39631</v>
      </c>
      <c r="C8" s="93"/>
      <c r="D8" s="94"/>
      <c r="F8" s="92">
        <v>39974</v>
      </c>
      <c r="G8" s="93"/>
      <c r="H8" s="94"/>
      <c r="J8" s="92">
        <v>40366</v>
      </c>
      <c r="K8" s="93"/>
      <c r="L8" s="94"/>
      <c r="N8" s="92">
        <v>41333</v>
      </c>
      <c r="O8" s="93"/>
      <c r="P8" s="94"/>
      <c r="R8" s="92">
        <v>41275</v>
      </c>
      <c r="S8" s="93"/>
      <c r="T8" s="94"/>
    </row>
    <row r="9" spans="1:21" x14ac:dyDescent="0.25">
      <c r="A9" s="2" t="s">
        <v>23</v>
      </c>
      <c r="B9" s="92">
        <v>42576</v>
      </c>
      <c r="C9" s="93"/>
      <c r="D9" s="94"/>
      <c r="F9" s="92">
        <v>42149</v>
      </c>
      <c r="G9" s="93"/>
      <c r="H9" s="94"/>
      <c r="J9" s="92">
        <v>45833</v>
      </c>
      <c r="K9" s="93"/>
      <c r="L9" s="94"/>
      <c r="N9" s="92">
        <v>42217</v>
      </c>
      <c r="O9" s="93"/>
      <c r="P9" s="94"/>
      <c r="R9" s="92">
        <v>42248</v>
      </c>
      <c r="S9" s="93"/>
      <c r="T9" s="94"/>
    </row>
    <row r="10" spans="1:21" x14ac:dyDescent="0.25">
      <c r="A10" s="2" t="s">
        <v>24</v>
      </c>
      <c r="B10" s="95">
        <v>0</v>
      </c>
      <c r="C10" s="96"/>
      <c r="D10" s="97"/>
      <c r="F10" s="95">
        <v>6</v>
      </c>
      <c r="G10" s="96"/>
      <c r="H10" s="97"/>
      <c r="J10" s="95">
        <v>12</v>
      </c>
      <c r="K10" s="96"/>
      <c r="L10" s="97"/>
      <c r="N10" s="95">
        <v>0</v>
      </c>
      <c r="O10" s="96"/>
      <c r="P10" s="97"/>
      <c r="R10" s="95">
        <v>0</v>
      </c>
      <c r="S10" s="96"/>
      <c r="T10" s="97"/>
    </row>
    <row r="11" spans="1:21" x14ac:dyDescent="0.25">
      <c r="A11" s="2" t="s">
        <v>25</v>
      </c>
      <c r="B11" s="86" t="s">
        <v>26</v>
      </c>
      <c r="C11" s="87"/>
      <c r="D11" s="88"/>
      <c r="F11" s="86" t="s">
        <v>27</v>
      </c>
      <c r="G11" s="87"/>
      <c r="H11" s="88"/>
      <c r="J11" s="86" t="s">
        <v>28</v>
      </c>
      <c r="K11" s="87"/>
      <c r="L11" s="88"/>
      <c r="N11" s="86" t="s">
        <v>29</v>
      </c>
      <c r="O11" s="87"/>
      <c r="P11" s="88"/>
      <c r="R11" s="86" t="s">
        <v>30</v>
      </c>
      <c r="S11" s="87"/>
      <c r="T11" s="88"/>
    </row>
    <row r="12" spans="1:21" s="4" customFormat="1" ht="30" customHeight="1" x14ac:dyDescent="0.25">
      <c r="A12" s="3" t="s">
        <v>31</v>
      </c>
      <c r="B12" s="98" t="s">
        <v>32</v>
      </c>
      <c r="C12" s="99"/>
      <c r="D12" s="100"/>
      <c r="F12" s="101" t="s">
        <v>33</v>
      </c>
      <c r="G12" s="102"/>
      <c r="H12" s="103"/>
      <c r="J12" s="104" t="s">
        <v>34</v>
      </c>
      <c r="K12" s="105"/>
      <c r="L12" s="106"/>
      <c r="N12" s="107" t="s">
        <v>35</v>
      </c>
      <c r="O12" s="108"/>
      <c r="P12" s="109"/>
      <c r="R12" s="104" t="s">
        <v>36</v>
      </c>
      <c r="S12" s="105"/>
      <c r="T12" s="106"/>
    </row>
    <row r="13" spans="1:21" x14ac:dyDescent="0.25">
      <c r="A13" s="2" t="s">
        <v>65</v>
      </c>
      <c r="B13" s="113">
        <v>15700826.039999999</v>
      </c>
      <c r="C13" s="114"/>
      <c r="D13" s="115"/>
      <c r="E13" s="5"/>
      <c r="F13" s="113">
        <v>8484848.3000000007</v>
      </c>
      <c r="G13" s="114"/>
      <c r="H13" s="115"/>
      <c r="J13" s="113">
        <v>208171653.19</v>
      </c>
      <c r="K13" s="114"/>
      <c r="L13" s="115"/>
      <c r="N13" s="113">
        <v>1493000</v>
      </c>
      <c r="O13" s="114"/>
      <c r="P13" s="115"/>
      <c r="R13" s="113">
        <v>3224490.78</v>
      </c>
      <c r="S13" s="114"/>
      <c r="T13" s="115"/>
    </row>
    <row r="14" spans="1:21" x14ac:dyDescent="0.25">
      <c r="A14" s="2" t="s">
        <v>37</v>
      </c>
      <c r="B14" s="110">
        <f>SUM(B18:B29)</f>
        <v>0</v>
      </c>
      <c r="C14" s="111"/>
      <c r="D14" s="112"/>
      <c r="E14" s="5"/>
      <c r="F14" s="110">
        <f>SUM(F18:F29)</f>
        <v>0</v>
      </c>
      <c r="G14" s="111"/>
      <c r="H14" s="112"/>
      <c r="J14" s="110">
        <f>SUM(J18:J29)</f>
        <v>0</v>
      </c>
      <c r="K14" s="111"/>
      <c r="L14" s="112"/>
      <c r="N14" s="110">
        <f>SUM(N18:N29)</f>
        <v>0</v>
      </c>
      <c r="O14" s="111"/>
      <c r="P14" s="112"/>
      <c r="R14" s="110">
        <f>SUM(R18:R29)</f>
        <v>0</v>
      </c>
      <c r="S14" s="111"/>
      <c r="T14" s="112"/>
    </row>
    <row r="15" spans="1:21" x14ac:dyDescent="0.25">
      <c r="A15" s="2" t="s">
        <v>38</v>
      </c>
      <c r="B15" s="110">
        <f>IF(C30&gt;D32, "La amortización es mayor al saldo de la deuda",SUM(C18:C29))</f>
        <v>2355123.87</v>
      </c>
      <c r="C15" s="111"/>
      <c r="D15" s="112"/>
      <c r="F15" s="110">
        <f>IF(G30&gt;H32, "La amortización es mayor al saldo de la deuda",SUM(G18:G29))</f>
        <v>3393939.4</v>
      </c>
      <c r="G15" s="111"/>
      <c r="H15" s="112"/>
      <c r="J15" s="110">
        <f>IF(K30&gt;L32, "La amortización es mayor al saldo de la deuda",SUM(K18:K29))</f>
        <v>756081.21</v>
      </c>
      <c r="K15" s="111"/>
      <c r="L15" s="112"/>
      <c r="N15" s="110">
        <f>IF(O30&gt;P32, "La amortización es mayor al saldo de la deuda",SUM(O18:O29))</f>
        <v>501000</v>
      </c>
      <c r="O15" s="111"/>
      <c r="P15" s="112"/>
      <c r="R15" s="110">
        <f>IF(S30&gt;T32, "La amortización es mayor al saldo de la deuda",SUM(S18:S29))</f>
        <v>363958.34</v>
      </c>
      <c r="S15" s="111"/>
      <c r="T15" s="112"/>
      <c r="U15" s="5"/>
    </row>
    <row r="16" spans="1:21" x14ac:dyDescent="0.25">
      <c r="A16" s="2" t="s">
        <v>39</v>
      </c>
      <c r="B16" s="110">
        <f>SUM(D18:D29)</f>
        <v>149226.72</v>
      </c>
      <c r="C16" s="111"/>
      <c r="D16" s="112"/>
      <c r="F16" s="110">
        <f>SUM(H18:H29)</f>
        <v>66415.63</v>
      </c>
      <c r="G16" s="111"/>
      <c r="H16" s="112"/>
      <c r="J16" s="110">
        <f>SUM(L18:L29)</f>
        <v>1502175.99</v>
      </c>
      <c r="K16" s="111"/>
      <c r="L16" s="112"/>
      <c r="N16" s="110">
        <f>SUM(P18:P29)</f>
        <v>30995.730000000003</v>
      </c>
      <c r="O16" s="111"/>
      <c r="P16" s="112"/>
      <c r="R16" s="110">
        <f>SUM(T18:T29)</f>
        <v>53479.98</v>
      </c>
      <c r="S16" s="111"/>
      <c r="T16" s="112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18:D29 F18:H29 N18:P29 R18:T29 J18:L29">
    <cfRule type="cellIs" dxfId="27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26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85" t="s">
        <v>1</v>
      </c>
      <c r="C1" s="85"/>
      <c r="D1" s="85"/>
      <c r="F1" s="85" t="s">
        <v>2</v>
      </c>
      <c r="G1" s="85"/>
      <c r="H1" s="85"/>
    </row>
    <row r="2" spans="1:10" x14ac:dyDescent="0.25">
      <c r="A2" s="2" t="s">
        <v>6</v>
      </c>
      <c r="B2" s="82" t="s">
        <v>68</v>
      </c>
      <c r="C2" s="83"/>
      <c r="D2" s="84"/>
      <c r="F2" s="82" t="s">
        <v>69</v>
      </c>
      <c r="G2" s="83"/>
      <c r="H2" s="84"/>
    </row>
    <row r="3" spans="1:10" x14ac:dyDescent="0.25">
      <c r="A3" s="2" t="s">
        <v>12</v>
      </c>
      <c r="B3" s="86" t="s">
        <v>13</v>
      </c>
      <c r="C3" s="87"/>
      <c r="D3" s="88"/>
      <c r="F3" s="86" t="s">
        <v>13</v>
      </c>
      <c r="G3" s="87"/>
      <c r="H3" s="88"/>
    </row>
    <row r="4" spans="1:10" ht="15.75" customHeight="1" x14ac:dyDescent="0.25">
      <c r="A4" s="2" t="s">
        <v>15</v>
      </c>
      <c r="B4" s="86" t="s">
        <v>16</v>
      </c>
      <c r="C4" s="87"/>
      <c r="D4" s="88"/>
      <c r="F4" s="86" t="s">
        <v>16</v>
      </c>
      <c r="G4" s="87"/>
      <c r="H4" s="88"/>
    </row>
    <row r="5" spans="1:10" ht="15.75" customHeight="1" x14ac:dyDescent="0.25">
      <c r="A5" s="2" t="s">
        <v>18</v>
      </c>
      <c r="B5" s="86" t="s">
        <v>19</v>
      </c>
      <c r="C5" s="87"/>
      <c r="D5" s="88"/>
      <c r="F5" s="86" t="s">
        <v>19</v>
      </c>
      <c r="G5" s="87"/>
      <c r="H5" s="88"/>
    </row>
    <row r="6" spans="1:10" x14ac:dyDescent="0.25">
      <c r="A6" s="2" t="s">
        <v>20</v>
      </c>
      <c r="B6" s="89">
        <v>209935889</v>
      </c>
      <c r="C6" s="90"/>
      <c r="D6" s="91"/>
      <c r="F6" s="89">
        <v>176000000</v>
      </c>
      <c r="G6" s="90"/>
      <c r="H6" s="91"/>
    </row>
    <row r="7" spans="1:10" x14ac:dyDescent="0.25">
      <c r="A7" s="2" t="s">
        <v>21</v>
      </c>
      <c r="B7" s="89">
        <v>209935889</v>
      </c>
      <c r="C7" s="90"/>
      <c r="D7" s="91"/>
      <c r="F7" s="89">
        <f>F22+F26+F28+F29</f>
        <v>101150818.94</v>
      </c>
      <c r="G7" s="90"/>
      <c r="H7" s="91"/>
    </row>
    <row r="8" spans="1:10" x14ac:dyDescent="0.25">
      <c r="A8" s="2" t="s">
        <v>22</v>
      </c>
      <c r="B8" s="92">
        <v>40366</v>
      </c>
      <c r="C8" s="93"/>
      <c r="D8" s="94"/>
      <c r="F8" s="122">
        <v>43539</v>
      </c>
      <c r="G8" s="123"/>
      <c r="H8" s="124"/>
    </row>
    <row r="9" spans="1:10" x14ac:dyDescent="0.25">
      <c r="A9" s="2" t="s">
        <v>23</v>
      </c>
      <c r="B9" s="92">
        <v>45863</v>
      </c>
      <c r="C9" s="93"/>
      <c r="D9" s="94"/>
      <c r="F9" s="122">
        <v>47144</v>
      </c>
      <c r="G9" s="123"/>
      <c r="H9" s="124"/>
    </row>
    <row r="10" spans="1:10" x14ac:dyDescent="0.25">
      <c r="A10" s="2" t="s">
        <v>24</v>
      </c>
      <c r="B10" s="95">
        <v>12</v>
      </c>
      <c r="C10" s="96"/>
      <c r="D10" s="97"/>
      <c r="F10" s="125">
        <v>0</v>
      </c>
      <c r="G10" s="126"/>
      <c r="H10" s="127"/>
    </row>
    <row r="11" spans="1:10" x14ac:dyDescent="0.25">
      <c r="A11" s="2" t="s">
        <v>25</v>
      </c>
      <c r="B11" s="86" t="s">
        <v>28</v>
      </c>
      <c r="C11" s="87"/>
      <c r="D11" s="88"/>
      <c r="F11" s="116" t="s">
        <v>70</v>
      </c>
      <c r="G11" s="117"/>
      <c r="H11" s="118"/>
    </row>
    <row r="12" spans="1:10" s="4" customFormat="1" ht="30" customHeight="1" x14ac:dyDescent="0.25">
      <c r="A12" s="3" t="s">
        <v>31</v>
      </c>
      <c r="B12" s="104" t="s">
        <v>34</v>
      </c>
      <c r="C12" s="105"/>
      <c r="D12" s="106"/>
      <c r="F12" s="119" t="s">
        <v>71</v>
      </c>
      <c r="G12" s="120"/>
      <c r="H12" s="121"/>
      <c r="J12" s="19"/>
    </row>
    <row r="13" spans="1:10" x14ac:dyDescent="0.25">
      <c r="A13" s="2" t="s">
        <v>67</v>
      </c>
      <c r="B13" s="113">
        <v>141837192.15000001</v>
      </c>
      <c r="C13" s="114"/>
      <c r="D13" s="115"/>
      <c r="F13" s="113">
        <v>0</v>
      </c>
      <c r="G13" s="114"/>
      <c r="H13" s="115"/>
    </row>
    <row r="14" spans="1:10" x14ac:dyDescent="0.25">
      <c r="A14" s="2" t="s">
        <v>37</v>
      </c>
      <c r="B14" s="110">
        <f>SUM(B18:B29)</f>
        <v>0</v>
      </c>
      <c r="C14" s="111"/>
      <c r="D14" s="112"/>
      <c r="F14" s="110">
        <f>SUM(F18:F29)</f>
        <v>101150818.94</v>
      </c>
      <c r="G14" s="111"/>
      <c r="H14" s="112"/>
    </row>
    <row r="15" spans="1:10" x14ac:dyDescent="0.25">
      <c r="A15" s="2" t="s">
        <v>38</v>
      </c>
      <c r="B15" s="110">
        <f>SUM(C18:C29)</f>
        <v>17193937.400000002</v>
      </c>
      <c r="C15" s="111"/>
      <c r="D15" s="112"/>
      <c r="F15" s="110">
        <f>IF(G30&gt;H32, "La amortización es mayor al saldo de la deuda",SUM(G18:G29))</f>
        <v>0</v>
      </c>
      <c r="G15" s="111"/>
      <c r="H15" s="112"/>
    </row>
    <row r="16" spans="1:10" x14ac:dyDescent="0.25">
      <c r="A16" s="2" t="s">
        <v>39</v>
      </c>
      <c r="B16" s="110">
        <f>SUM(D18:D29)</f>
        <v>14287052.499999998</v>
      </c>
      <c r="C16" s="111"/>
      <c r="D16" s="112"/>
      <c r="F16" s="110">
        <f>SUM(H18:H29)</f>
        <v>697531.5</v>
      </c>
      <c r="G16" s="111"/>
      <c r="H16" s="112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128" t="s">
        <v>62</v>
      </c>
      <c r="B35" s="128"/>
      <c r="C35" s="128"/>
      <c r="D35" s="128"/>
    </row>
    <row r="36" spans="1:4" x14ac:dyDescent="0.25">
      <c r="A36" s="17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18:D29">
    <cfRule type="cellIs" dxfId="25" priority="16" operator="equal">
      <formula>0</formula>
    </cfRule>
  </conditionalFormatting>
  <conditionalFormatting sqref="B12 B13:D13 B10 B11:D11 B2:D9">
    <cfRule type="containsBlanks" dxfId="24" priority="15">
      <formula>LEN(TRIM(B2))=0</formula>
    </cfRule>
  </conditionalFormatting>
  <conditionalFormatting sqref="F18:H29">
    <cfRule type="cellIs" dxfId="23" priority="14" operator="equal">
      <formula>0</formula>
    </cfRule>
  </conditionalFormatting>
  <conditionalFormatting sqref="F11:H13 F10 F2:H9">
    <cfRule type="containsBlanks" dxfId="22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85" t="s">
        <v>1</v>
      </c>
      <c r="D1" s="85"/>
      <c r="E1" s="85"/>
      <c r="G1" s="85" t="s">
        <v>2</v>
      </c>
      <c r="H1" s="85"/>
      <c r="I1" s="85"/>
    </row>
    <row r="2" spans="2:15" x14ac:dyDescent="0.25">
      <c r="B2" s="2" t="s">
        <v>6</v>
      </c>
      <c r="C2" s="82" t="s">
        <v>68</v>
      </c>
      <c r="D2" s="83"/>
      <c r="E2" s="84"/>
      <c r="G2" s="82" t="s">
        <v>80</v>
      </c>
      <c r="H2" s="83"/>
      <c r="I2" s="84"/>
    </row>
    <row r="3" spans="2:15" x14ac:dyDescent="0.25">
      <c r="B3" s="2" t="s">
        <v>12</v>
      </c>
      <c r="C3" s="86" t="s">
        <v>13</v>
      </c>
      <c r="D3" s="87"/>
      <c r="E3" s="88"/>
      <c r="G3" s="86" t="s">
        <v>13</v>
      </c>
      <c r="H3" s="87"/>
      <c r="I3" s="88"/>
    </row>
    <row r="4" spans="2:15" ht="15.75" customHeight="1" x14ac:dyDescent="0.25">
      <c r="B4" s="2" t="s">
        <v>15</v>
      </c>
      <c r="C4" s="86" t="s">
        <v>16</v>
      </c>
      <c r="D4" s="87"/>
      <c r="E4" s="88"/>
      <c r="G4" s="86" t="s">
        <v>16</v>
      </c>
      <c r="H4" s="87"/>
      <c r="I4" s="88"/>
    </row>
    <row r="5" spans="2:15" ht="15.75" customHeight="1" x14ac:dyDescent="0.25">
      <c r="B5" s="2" t="s">
        <v>18</v>
      </c>
      <c r="C5" s="86" t="s">
        <v>19</v>
      </c>
      <c r="D5" s="87"/>
      <c r="E5" s="88"/>
      <c r="G5" s="86" t="s">
        <v>19</v>
      </c>
      <c r="H5" s="87"/>
      <c r="I5" s="88"/>
    </row>
    <row r="6" spans="2:15" x14ac:dyDescent="0.25">
      <c r="B6" s="2" t="s">
        <v>20</v>
      </c>
      <c r="C6" s="89">
        <v>209935889</v>
      </c>
      <c r="D6" s="90"/>
      <c r="E6" s="91"/>
      <c r="G6" s="89">
        <v>176000000</v>
      </c>
      <c r="H6" s="90"/>
      <c r="I6" s="91"/>
    </row>
    <row r="7" spans="2:15" x14ac:dyDescent="0.25">
      <c r="B7" s="2" t="s">
        <v>21</v>
      </c>
      <c r="C7" s="89">
        <v>209935889</v>
      </c>
      <c r="D7" s="90"/>
      <c r="E7" s="91"/>
      <c r="G7" s="89">
        <f>101150818.94+G14</f>
        <v>176000000</v>
      </c>
      <c r="H7" s="90"/>
      <c r="I7" s="91"/>
    </row>
    <row r="8" spans="2:15" x14ac:dyDescent="0.25">
      <c r="B8" s="2" t="s">
        <v>22</v>
      </c>
      <c r="C8" s="92">
        <v>40366</v>
      </c>
      <c r="D8" s="93"/>
      <c r="E8" s="94"/>
      <c r="G8" s="122">
        <v>43539</v>
      </c>
      <c r="H8" s="123"/>
      <c r="I8" s="124"/>
    </row>
    <row r="9" spans="2:15" x14ac:dyDescent="0.25">
      <c r="B9" s="2" t="s">
        <v>23</v>
      </c>
      <c r="C9" s="92">
        <v>45863</v>
      </c>
      <c r="D9" s="93"/>
      <c r="E9" s="94"/>
      <c r="G9" s="122">
        <v>47144</v>
      </c>
      <c r="H9" s="123"/>
      <c r="I9" s="124"/>
    </row>
    <row r="10" spans="2:15" x14ac:dyDescent="0.25">
      <c r="B10" s="2" t="s">
        <v>24</v>
      </c>
      <c r="C10" s="95">
        <v>12</v>
      </c>
      <c r="D10" s="96"/>
      <c r="E10" s="97"/>
      <c r="G10" s="125">
        <v>0</v>
      </c>
      <c r="H10" s="126"/>
      <c r="I10" s="127"/>
    </row>
    <row r="11" spans="2:15" x14ac:dyDescent="0.25">
      <c r="B11" s="2" t="s">
        <v>25</v>
      </c>
      <c r="C11" s="86" t="s">
        <v>28</v>
      </c>
      <c r="D11" s="87"/>
      <c r="E11" s="88"/>
      <c r="G11" s="116" t="s">
        <v>70</v>
      </c>
      <c r="H11" s="117"/>
      <c r="I11" s="118"/>
    </row>
    <row r="12" spans="2:15" s="4" customFormat="1" ht="30" customHeight="1" x14ac:dyDescent="0.25">
      <c r="B12" s="3" t="s">
        <v>31</v>
      </c>
      <c r="C12" s="104" t="s">
        <v>34</v>
      </c>
      <c r="D12" s="105"/>
      <c r="E12" s="106"/>
      <c r="G12" s="129" t="s">
        <v>71</v>
      </c>
      <c r="H12" s="130"/>
      <c r="I12" s="131"/>
      <c r="K12" s="19"/>
      <c r="O12" s="19"/>
    </row>
    <row r="13" spans="2:15" x14ac:dyDescent="0.25">
      <c r="B13" s="2" t="s">
        <v>76</v>
      </c>
      <c r="C13" s="113">
        <v>122462633.11</v>
      </c>
      <c r="D13" s="114"/>
      <c r="E13" s="115"/>
      <c r="G13" s="113">
        <f>101150818.94</f>
        <v>101150818.94</v>
      </c>
      <c r="H13" s="114"/>
      <c r="I13" s="115"/>
    </row>
    <row r="14" spans="2:15" x14ac:dyDescent="0.25">
      <c r="B14" s="2" t="s">
        <v>37</v>
      </c>
      <c r="C14" s="110">
        <f>SUM(C18:C29)</f>
        <v>0</v>
      </c>
      <c r="D14" s="111"/>
      <c r="E14" s="112"/>
      <c r="G14" s="110">
        <f>SUM(G18:G29)</f>
        <v>74849181.060000002</v>
      </c>
      <c r="H14" s="111"/>
      <c r="I14" s="112"/>
    </row>
    <row r="15" spans="2:15" x14ac:dyDescent="0.25">
      <c r="B15" s="2" t="s">
        <v>38</v>
      </c>
      <c r="C15" s="110">
        <f>SUM(D18:D29)</f>
        <v>19374559.040000003</v>
      </c>
      <c r="D15" s="111"/>
      <c r="E15" s="112"/>
      <c r="G15" s="110">
        <f>SUM(H18:H29)</f>
        <v>8522937.2799999993</v>
      </c>
      <c r="H15" s="111"/>
      <c r="I15" s="112"/>
    </row>
    <row r="16" spans="2:15" x14ac:dyDescent="0.25">
      <c r="B16" s="2" t="s">
        <v>39</v>
      </c>
      <c r="C16" s="110">
        <f>SUM(E18:E29)</f>
        <v>9345044.3300000001</v>
      </c>
      <c r="D16" s="111"/>
      <c r="E16" s="112"/>
      <c r="G16" s="110">
        <f>SUM(I18:I29)</f>
        <v>11124945.25</v>
      </c>
      <c r="H16" s="111"/>
      <c r="I16" s="112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">
    <cfRule type="cellIs" dxfId="21" priority="6" operator="equal">
      <formula>0</formula>
    </cfRule>
  </conditionalFormatting>
  <conditionalFormatting sqref="C12 C13:E13 C10 C11:E11 C2:E9">
    <cfRule type="containsBlanks" dxfId="20" priority="5">
      <formula>LEN(TRIM(C2))=0</formula>
    </cfRule>
  </conditionalFormatting>
  <conditionalFormatting sqref="G18:H19 G21:G22 G23:I29">
    <cfRule type="cellIs" dxfId="19" priority="4" operator="equal">
      <formula>0</formula>
    </cfRule>
  </conditionalFormatting>
  <conditionalFormatting sqref="G11:I13 G10 G2:I9">
    <cfRule type="containsBlanks" dxfId="18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G13" sqref="G13:I1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85" t="s">
        <v>1</v>
      </c>
      <c r="D1" s="85"/>
      <c r="E1" s="85"/>
      <c r="G1" s="85" t="s">
        <v>2</v>
      </c>
      <c r="H1" s="85"/>
      <c r="I1" s="85"/>
    </row>
    <row r="2" spans="2:15" x14ac:dyDescent="0.25">
      <c r="B2" s="2" t="s">
        <v>6</v>
      </c>
      <c r="C2" s="82" t="s">
        <v>68</v>
      </c>
      <c r="D2" s="83"/>
      <c r="E2" s="84"/>
      <c r="G2" s="82" t="s">
        <v>80</v>
      </c>
      <c r="H2" s="83"/>
      <c r="I2" s="84"/>
    </row>
    <row r="3" spans="2:15" x14ac:dyDescent="0.25">
      <c r="B3" s="2" t="s">
        <v>12</v>
      </c>
      <c r="C3" s="86" t="s">
        <v>13</v>
      </c>
      <c r="D3" s="87"/>
      <c r="E3" s="88"/>
      <c r="G3" s="86" t="s">
        <v>13</v>
      </c>
      <c r="H3" s="87"/>
      <c r="I3" s="88"/>
    </row>
    <row r="4" spans="2:15" ht="15.75" customHeight="1" x14ac:dyDescent="0.25">
      <c r="B4" s="2" t="s">
        <v>15</v>
      </c>
      <c r="C4" s="86" t="s">
        <v>16</v>
      </c>
      <c r="D4" s="87"/>
      <c r="E4" s="88"/>
      <c r="G4" s="86" t="s">
        <v>16</v>
      </c>
      <c r="H4" s="87"/>
      <c r="I4" s="88"/>
    </row>
    <row r="5" spans="2:15" ht="15.75" customHeight="1" x14ac:dyDescent="0.25">
      <c r="B5" s="2" t="s">
        <v>18</v>
      </c>
      <c r="C5" s="86" t="s">
        <v>19</v>
      </c>
      <c r="D5" s="87"/>
      <c r="E5" s="88"/>
      <c r="G5" s="86" t="s">
        <v>19</v>
      </c>
      <c r="H5" s="87"/>
      <c r="I5" s="88"/>
    </row>
    <row r="6" spans="2:15" x14ac:dyDescent="0.25">
      <c r="B6" s="2" t="s">
        <v>20</v>
      </c>
      <c r="C6" s="89">
        <v>209935889</v>
      </c>
      <c r="D6" s="90"/>
      <c r="E6" s="91"/>
      <c r="G6" s="89">
        <v>176000000</v>
      </c>
      <c r="H6" s="90"/>
      <c r="I6" s="91"/>
    </row>
    <row r="7" spans="2:15" x14ac:dyDescent="0.25">
      <c r="B7" s="2" t="s">
        <v>21</v>
      </c>
      <c r="C7" s="89">
        <v>209935889</v>
      </c>
      <c r="D7" s="90"/>
      <c r="E7" s="91"/>
      <c r="G7" s="89">
        <v>176000000</v>
      </c>
      <c r="H7" s="90"/>
      <c r="I7" s="91"/>
    </row>
    <row r="8" spans="2:15" x14ac:dyDescent="0.25">
      <c r="B8" s="2" t="s">
        <v>22</v>
      </c>
      <c r="C8" s="92">
        <v>40366</v>
      </c>
      <c r="D8" s="93"/>
      <c r="E8" s="94"/>
      <c r="G8" s="122">
        <v>43539</v>
      </c>
      <c r="H8" s="123"/>
      <c r="I8" s="124"/>
    </row>
    <row r="9" spans="2:15" x14ac:dyDescent="0.25">
      <c r="B9" s="2" t="s">
        <v>23</v>
      </c>
      <c r="C9" s="92">
        <v>45863</v>
      </c>
      <c r="D9" s="93"/>
      <c r="E9" s="94"/>
      <c r="G9" s="122">
        <v>47144</v>
      </c>
      <c r="H9" s="123"/>
      <c r="I9" s="124"/>
    </row>
    <row r="10" spans="2:15" x14ac:dyDescent="0.25">
      <c r="B10" s="2" t="s">
        <v>24</v>
      </c>
      <c r="C10" s="95">
        <v>12</v>
      </c>
      <c r="D10" s="96"/>
      <c r="E10" s="97"/>
      <c r="G10" s="125">
        <v>0</v>
      </c>
      <c r="H10" s="126"/>
      <c r="I10" s="127"/>
    </row>
    <row r="11" spans="2:15" x14ac:dyDescent="0.25">
      <c r="B11" s="2" t="s">
        <v>25</v>
      </c>
      <c r="C11" s="86" t="s">
        <v>28</v>
      </c>
      <c r="D11" s="87"/>
      <c r="E11" s="88"/>
      <c r="G11" s="116" t="s">
        <v>70</v>
      </c>
      <c r="H11" s="117"/>
      <c r="I11" s="118"/>
    </row>
    <row r="12" spans="2:15" s="4" customFormat="1" ht="30" customHeight="1" x14ac:dyDescent="0.25">
      <c r="B12" s="3" t="s">
        <v>31</v>
      </c>
      <c r="C12" s="104" t="s">
        <v>34</v>
      </c>
      <c r="D12" s="105"/>
      <c r="E12" s="106"/>
      <c r="G12" s="129" t="s">
        <v>71</v>
      </c>
      <c r="H12" s="130"/>
      <c r="I12" s="131"/>
      <c r="K12" s="19"/>
      <c r="O12" s="19"/>
    </row>
    <row r="13" spans="2:15" x14ac:dyDescent="0.25">
      <c r="B13" s="2" t="s">
        <v>82</v>
      </c>
      <c r="C13" s="113">
        <v>122462633.11</v>
      </c>
      <c r="D13" s="114"/>
      <c r="E13" s="115"/>
      <c r="G13" s="113">
        <v>167477062.72</v>
      </c>
      <c r="H13" s="114"/>
      <c r="I13" s="115"/>
      <c r="K13" s="37"/>
    </row>
    <row r="14" spans="2:15" x14ac:dyDescent="0.25">
      <c r="B14" s="2" t="s">
        <v>37</v>
      </c>
      <c r="C14" s="110">
        <f>SUM(C18:C29)</f>
        <v>0</v>
      </c>
      <c r="D14" s="111"/>
      <c r="E14" s="112"/>
      <c r="G14" s="110">
        <f>SUM(G18:G29)</f>
        <v>0</v>
      </c>
      <c r="H14" s="111"/>
      <c r="I14" s="112"/>
    </row>
    <row r="15" spans="2:15" x14ac:dyDescent="0.25">
      <c r="B15" s="2" t="s">
        <v>38</v>
      </c>
      <c r="C15" s="110">
        <f>SUM(D18:D29)</f>
        <v>21831738.060000002</v>
      </c>
      <c r="D15" s="111"/>
      <c r="E15" s="112"/>
      <c r="G15" s="110">
        <f>SUM(H18:H29)</f>
        <v>11728398.66</v>
      </c>
      <c r="H15" s="111"/>
      <c r="I15" s="112"/>
    </row>
    <row r="16" spans="2:15" x14ac:dyDescent="0.25">
      <c r="B16" s="2" t="s">
        <v>39</v>
      </c>
      <c r="C16" s="110">
        <f>SUM(E18:E29)</f>
        <v>6679493.9400000004</v>
      </c>
      <c r="D16" s="111"/>
      <c r="E16" s="112"/>
      <c r="G16" s="110">
        <f>SUM(I18:I29)</f>
        <v>9484746.3300000019</v>
      </c>
      <c r="H16" s="111"/>
      <c r="I16" s="112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57">
        <v>610471.31999999995</v>
      </c>
      <c r="G26" s="8">
        <v>0</v>
      </c>
      <c r="H26" s="56">
        <v>1007269.77</v>
      </c>
      <c r="I26" s="58">
        <v>792609.02</v>
      </c>
      <c r="L26" s="26"/>
    </row>
    <row r="27" spans="2:15" x14ac:dyDescent="0.25">
      <c r="B27" s="11" t="s">
        <v>53</v>
      </c>
      <c r="C27" s="8"/>
      <c r="D27" s="60">
        <v>1882676.5</v>
      </c>
      <c r="E27" s="60">
        <v>508431.82</v>
      </c>
      <c r="G27" s="8">
        <v>0</v>
      </c>
      <c r="H27" s="59">
        <v>1019860.64</v>
      </c>
      <c r="I27" s="60">
        <v>839938.73</v>
      </c>
      <c r="L27" s="26"/>
    </row>
    <row r="28" spans="2:15" x14ac:dyDescent="0.25">
      <c r="B28" s="11" t="s">
        <v>54</v>
      </c>
      <c r="C28" s="8"/>
      <c r="D28" s="60">
        <v>1901503.27</v>
      </c>
      <c r="E28" s="60">
        <v>574860.11</v>
      </c>
      <c r="G28" s="8">
        <v>0</v>
      </c>
      <c r="H28" s="60">
        <v>1032608.9</v>
      </c>
      <c r="I28" s="60">
        <v>787774.01</v>
      </c>
      <c r="L28" s="26"/>
    </row>
    <row r="29" spans="2:15" x14ac:dyDescent="0.25">
      <c r="B29" s="12" t="s">
        <v>55</v>
      </c>
      <c r="C29" s="8"/>
      <c r="D29" s="62">
        <v>1920518.3</v>
      </c>
      <c r="E29" s="64">
        <v>605053.32999999996</v>
      </c>
      <c r="G29" s="8">
        <v>0</v>
      </c>
      <c r="H29" s="63">
        <v>1045516.51</v>
      </c>
      <c r="I29" s="65">
        <v>868498.21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D18:D23 C23:E29">
    <cfRule type="cellIs" dxfId="17" priority="9" operator="equal">
      <formula>0</formula>
    </cfRule>
  </conditionalFormatting>
  <conditionalFormatting sqref="C12 C13:E13 C10 C11:E11 C2:E9">
    <cfRule type="containsBlanks" dxfId="16" priority="8">
      <formula>LEN(TRIM(C2))=0</formula>
    </cfRule>
  </conditionalFormatting>
  <conditionalFormatting sqref="G18:H19 G21:G22 G23:I29">
    <cfRule type="cellIs" dxfId="15" priority="7" operator="equal">
      <formula>0</formula>
    </cfRule>
  </conditionalFormatting>
  <conditionalFormatting sqref="G11:I13 G10 G2:I9">
    <cfRule type="containsBlanks" dxfId="14" priority="6">
      <formula>LEN(TRIM(G2))=0</formula>
    </cfRule>
  </conditionalFormatting>
  <conditionalFormatting sqref="H21:H22">
    <cfRule type="cellIs" dxfId="13" priority="5" operator="equal">
      <formula>0</formula>
    </cfRule>
  </conditionalFormatting>
  <conditionalFormatting sqref="I18:I22">
    <cfRule type="cellIs" dxfId="12" priority="4" operator="equal">
      <formula>0</formula>
    </cfRule>
  </conditionalFormatting>
  <conditionalFormatting sqref="E18:E22">
    <cfRule type="cellIs" dxfId="11" priority="3" operator="equal">
      <formula>0</formula>
    </cfRule>
  </conditionalFormatting>
  <conditionalFormatting sqref="G20">
    <cfRule type="cellIs" dxfId="10" priority="2" operator="equal">
      <formula>0</formula>
    </cfRule>
  </conditionalFormatting>
  <conditionalFormatting sqref="H20">
    <cfRule type="cellIs" dxfId="9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workbookViewId="0">
      <selection activeCell="F28" sqref="F28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61" t="s">
        <v>0</v>
      </c>
      <c r="C1" s="85" t="s">
        <v>1</v>
      </c>
      <c r="D1" s="85"/>
      <c r="E1" s="85"/>
      <c r="G1" s="85" t="s">
        <v>2</v>
      </c>
      <c r="H1" s="85"/>
      <c r="I1" s="85"/>
    </row>
    <row r="2" spans="2:15" x14ac:dyDescent="0.25">
      <c r="B2" s="2" t="s">
        <v>6</v>
      </c>
      <c r="C2" s="82" t="s">
        <v>86</v>
      </c>
      <c r="D2" s="83"/>
      <c r="E2" s="84"/>
      <c r="G2" s="82" t="s">
        <v>87</v>
      </c>
      <c r="H2" s="83"/>
      <c r="I2" s="84"/>
    </row>
    <row r="3" spans="2:15" x14ac:dyDescent="0.25">
      <c r="B3" s="2" t="s">
        <v>12</v>
      </c>
      <c r="C3" s="86" t="s">
        <v>13</v>
      </c>
      <c r="D3" s="87"/>
      <c r="E3" s="88"/>
      <c r="G3" s="86" t="s">
        <v>13</v>
      </c>
      <c r="H3" s="87"/>
      <c r="I3" s="88"/>
    </row>
    <row r="4" spans="2:15" ht="15.75" customHeight="1" x14ac:dyDescent="0.25">
      <c r="B4" s="2" t="s">
        <v>15</v>
      </c>
      <c r="C4" s="86" t="s">
        <v>16</v>
      </c>
      <c r="D4" s="87"/>
      <c r="E4" s="88"/>
      <c r="G4" s="86" t="s">
        <v>16</v>
      </c>
      <c r="H4" s="87"/>
      <c r="I4" s="88"/>
    </row>
    <row r="5" spans="2:15" ht="15.75" customHeight="1" x14ac:dyDescent="0.25">
      <c r="B5" s="2" t="s">
        <v>18</v>
      </c>
      <c r="C5" s="86" t="s">
        <v>19</v>
      </c>
      <c r="D5" s="87"/>
      <c r="E5" s="88"/>
      <c r="G5" s="86" t="s">
        <v>19</v>
      </c>
      <c r="H5" s="87"/>
      <c r="I5" s="88"/>
    </row>
    <row r="6" spans="2:15" x14ac:dyDescent="0.25">
      <c r="B6" s="2" t="s">
        <v>20</v>
      </c>
      <c r="C6" s="89">
        <v>209935889</v>
      </c>
      <c r="D6" s="90"/>
      <c r="E6" s="91"/>
      <c r="G6" s="89">
        <v>176000000</v>
      </c>
      <c r="H6" s="90"/>
      <c r="I6" s="91"/>
    </row>
    <row r="7" spans="2:15" x14ac:dyDescent="0.25">
      <c r="B7" s="2" t="s">
        <v>21</v>
      </c>
      <c r="C7" s="89">
        <v>209935889</v>
      </c>
      <c r="D7" s="90"/>
      <c r="E7" s="91"/>
      <c r="G7" s="89">
        <v>176000000</v>
      </c>
      <c r="H7" s="90"/>
      <c r="I7" s="91"/>
    </row>
    <row r="8" spans="2:15" x14ac:dyDescent="0.25">
      <c r="B8" s="2" t="s">
        <v>22</v>
      </c>
      <c r="C8" s="92">
        <v>40366</v>
      </c>
      <c r="D8" s="93"/>
      <c r="E8" s="94"/>
      <c r="G8" s="122">
        <v>43539</v>
      </c>
      <c r="H8" s="123"/>
      <c r="I8" s="124"/>
    </row>
    <row r="9" spans="2:15" x14ac:dyDescent="0.25">
      <c r="B9" s="2" t="s">
        <v>23</v>
      </c>
      <c r="C9" s="92">
        <v>45863</v>
      </c>
      <c r="D9" s="93"/>
      <c r="E9" s="94"/>
      <c r="G9" s="122">
        <v>47144</v>
      </c>
      <c r="H9" s="123"/>
      <c r="I9" s="124"/>
    </row>
    <row r="10" spans="2:15" x14ac:dyDescent="0.25">
      <c r="B10" s="2" t="s">
        <v>24</v>
      </c>
      <c r="C10" s="95">
        <v>12</v>
      </c>
      <c r="D10" s="96"/>
      <c r="E10" s="97"/>
      <c r="G10" s="125">
        <v>0</v>
      </c>
      <c r="H10" s="126"/>
      <c r="I10" s="127"/>
    </row>
    <row r="11" spans="2:15" x14ac:dyDescent="0.25">
      <c r="B11" s="2" t="s">
        <v>25</v>
      </c>
      <c r="C11" s="86" t="s">
        <v>28</v>
      </c>
      <c r="D11" s="87"/>
      <c r="E11" s="88"/>
      <c r="G11" s="116" t="s">
        <v>70</v>
      </c>
      <c r="H11" s="117"/>
      <c r="I11" s="118"/>
    </row>
    <row r="12" spans="2:15" s="4" customFormat="1" ht="30" customHeight="1" x14ac:dyDescent="0.25">
      <c r="B12" s="3" t="s">
        <v>31</v>
      </c>
      <c r="C12" s="104" t="s">
        <v>34</v>
      </c>
      <c r="D12" s="105"/>
      <c r="E12" s="106"/>
      <c r="G12" s="129" t="s">
        <v>71</v>
      </c>
      <c r="H12" s="130"/>
      <c r="I12" s="131"/>
      <c r="K12" s="19"/>
      <c r="O12" s="19"/>
    </row>
    <row r="13" spans="2:15" x14ac:dyDescent="0.25">
      <c r="B13" s="2" t="s">
        <v>84</v>
      </c>
      <c r="C13" s="113">
        <v>100630895.05</v>
      </c>
      <c r="D13" s="114"/>
      <c r="E13" s="115"/>
      <c r="G13" s="113">
        <v>155748664.06</v>
      </c>
      <c r="H13" s="114"/>
      <c r="I13" s="115"/>
      <c r="K13" s="37"/>
    </row>
    <row r="14" spans="2:15" x14ac:dyDescent="0.25">
      <c r="B14" s="2" t="s">
        <v>37</v>
      </c>
      <c r="C14" s="110">
        <f>SUM(C18:C29)</f>
        <v>0</v>
      </c>
      <c r="D14" s="111"/>
      <c r="E14" s="112"/>
      <c r="G14" s="110">
        <f>SUM(G18:G29)</f>
        <v>0</v>
      </c>
      <c r="H14" s="111"/>
      <c r="I14" s="112"/>
    </row>
    <row r="15" spans="2:15" x14ac:dyDescent="0.25">
      <c r="B15" s="2" t="s">
        <v>38</v>
      </c>
      <c r="C15" s="110">
        <f>SUM(D18:D29)</f>
        <v>13992263.639999999</v>
      </c>
      <c r="D15" s="111"/>
      <c r="E15" s="112"/>
      <c r="G15" s="110">
        <f>SUM(H18:H29)</f>
        <v>7693839.0199999996</v>
      </c>
      <c r="H15" s="111"/>
      <c r="I15" s="112"/>
    </row>
    <row r="16" spans="2:15" x14ac:dyDescent="0.25">
      <c r="B16" s="2" t="s">
        <v>39</v>
      </c>
      <c r="C16" s="110">
        <f>SUM(E18:E29)</f>
        <v>4090684.0599999996</v>
      </c>
      <c r="D16" s="111"/>
      <c r="E16" s="112"/>
      <c r="G16" s="110">
        <f>SUM(I18:I29)</f>
        <v>7066349.1300000008</v>
      </c>
      <c r="H16" s="111"/>
      <c r="I16" s="112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65">
        <v>1939723.48</v>
      </c>
      <c r="E18" s="67">
        <v>540873.72</v>
      </c>
      <c r="G18" s="8">
        <v>0</v>
      </c>
      <c r="H18" s="66">
        <v>1058585.47</v>
      </c>
      <c r="I18" s="68">
        <v>927418.4</v>
      </c>
    </row>
    <row r="19" spans="2:15" x14ac:dyDescent="0.25">
      <c r="B19" s="11" t="s">
        <v>45</v>
      </c>
      <c r="C19" s="8"/>
      <c r="D19" s="65">
        <v>1959120.72</v>
      </c>
      <c r="E19" s="65">
        <v>568347.92000000004</v>
      </c>
      <c r="G19" s="8">
        <v>0</v>
      </c>
      <c r="H19" s="65">
        <v>1071817.79</v>
      </c>
      <c r="I19" s="65">
        <v>834140.47</v>
      </c>
    </row>
    <row r="20" spans="2:15" x14ac:dyDescent="0.25">
      <c r="B20" s="11" t="s">
        <v>46</v>
      </c>
      <c r="C20" s="8"/>
      <c r="D20" s="68">
        <v>1978711.93</v>
      </c>
      <c r="E20" s="68">
        <v>540269.99</v>
      </c>
      <c r="G20" s="8">
        <v>0</v>
      </c>
      <c r="H20" s="68">
        <v>1085215.51</v>
      </c>
      <c r="I20" s="68">
        <v>982593.6</v>
      </c>
    </row>
    <row r="21" spans="2:15" x14ac:dyDescent="0.25">
      <c r="B21" s="11" t="s">
        <v>47</v>
      </c>
      <c r="C21" s="8"/>
      <c r="D21" s="71">
        <v>1998499.04</v>
      </c>
      <c r="E21" s="73">
        <v>590938.41</v>
      </c>
      <c r="G21" s="8">
        <v>0</v>
      </c>
      <c r="H21" s="72">
        <v>1098780.7</v>
      </c>
      <c r="I21" s="74">
        <v>1074713.94</v>
      </c>
    </row>
    <row r="22" spans="2:15" x14ac:dyDescent="0.25">
      <c r="B22" s="11" t="s">
        <v>48</v>
      </c>
      <c r="C22" s="8"/>
      <c r="D22" s="74">
        <v>2018484.03</v>
      </c>
      <c r="E22" s="76">
        <v>594790.40000000002</v>
      </c>
      <c r="G22" s="8">
        <v>0</v>
      </c>
      <c r="H22" s="75">
        <v>1112515.46</v>
      </c>
      <c r="I22" s="77">
        <v>969883.46</v>
      </c>
    </row>
    <row r="23" spans="2:15" x14ac:dyDescent="0.25">
      <c r="B23" s="11" t="s">
        <v>49</v>
      </c>
      <c r="C23" s="8"/>
      <c r="D23" s="78">
        <v>2038668.88</v>
      </c>
      <c r="E23" s="80">
        <v>679331.74</v>
      </c>
      <c r="G23" s="8">
        <v>0</v>
      </c>
      <c r="H23" s="79">
        <v>1126421.9099999999</v>
      </c>
      <c r="I23" s="81">
        <v>1054131.27</v>
      </c>
    </row>
    <row r="24" spans="2:15" x14ac:dyDescent="0.25">
      <c r="B24" s="11" t="s">
        <v>50</v>
      </c>
      <c r="C24" s="8"/>
      <c r="D24" s="65">
        <v>2059055.56</v>
      </c>
      <c r="E24" s="65">
        <v>576131.88</v>
      </c>
      <c r="G24" s="8">
        <v>0</v>
      </c>
      <c r="H24" s="65">
        <v>1140502.18</v>
      </c>
      <c r="I24" s="65">
        <v>1223467.99</v>
      </c>
    </row>
    <row r="25" spans="2:15" x14ac:dyDescent="0.25">
      <c r="B25" s="11" t="s">
        <v>51</v>
      </c>
      <c r="C25" s="8"/>
      <c r="D25" s="65"/>
      <c r="E25" s="65"/>
      <c r="G25" s="8">
        <v>0</v>
      </c>
      <c r="H25" s="65"/>
      <c r="I25" s="65"/>
    </row>
    <row r="26" spans="2:15" x14ac:dyDescent="0.25">
      <c r="B26" s="11" t="s">
        <v>52</v>
      </c>
      <c r="C26" s="8"/>
      <c r="D26" s="65"/>
      <c r="E26" s="65"/>
      <c r="G26" s="8">
        <v>0</v>
      </c>
      <c r="H26" s="65"/>
      <c r="I26" s="65"/>
      <c r="L26" s="26"/>
    </row>
    <row r="27" spans="2:15" x14ac:dyDescent="0.25">
      <c r="B27" s="11" t="s">
        <v>53</v>
      </c>
      <c r="C27" s="8"/>
      <c r="D27" s="65"/>
      <c r="E27" s="65"/>
      <c r="G27" s="8">
        <v>0</v>
      </c>
      <c r="H27" s="65"/>
      <c r="I27" s="65"/>
      <c r="L27" s="26"/>
    </row>
    <row r="28" spans="2:15" x14ac:dyDescent="0.25">
      <c r="B28" s="11" t="s">
        <v>54</v>
      </c>
      <c r="C28" s="8"/>
      <c r="D28" s="65"/>
      <c r="E28" s="65"/>
      <c r="G28" s="8">
        <v>0</v>
      </c>
      <c r="H28" s="65"/>
      <c r="I28" s="65"/>
      <c r="L28" s="26"/>
    </row>
    <row r="29" spans="2:15" x14ac:dyDescent="0.25">
      <c r="B29" s="12" t="s">
        <v>55</v>
      </c>
      <c r="C29" s="8"/>
      <c r="D29" s="65"/>
      <c r="E29" s="65"/>
      <c r="G29" s="8">
        <v>0</v>
      </c>
      <c r="H29" s="65"/>
      <c r="I29" s="65"/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13992263.639999999</v>
      </c>
      <c r="E30" s="14">
        <f>SUM(E18:E29)</f>
        <v>4090684.0599999996</v>
      </c>
      <c r="G30" s="14">
        <f>SUM(G18:G29)</f>
        <v>0</v>
      </c>
      <c r="H30" s="14">
        <f>SUM(H18:H29)</f>
        <v>7693839.0199999996</v>
      </c>
      <c r="I30" s="14">
        <f>SUM(I18:I29)</f>
        <v>7066349.1300000008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zoomScale="130" zoomScaleNormal="130" workbookViewId="0">
      <selection activeCell="D12" sqref="D12"/>
    </sheetView>
  </sheetViews>
  <sheetFormatPr baseColWidth="10" defaultRowHeight="15" x14ac:dyDescent="0.25"/>
  <cols>
    <col min="2" max="2" width="33.140625" customWidth="1"/>
    <col min="3" max="3" width="8.42578125" customWidth="1"/>
    <col min="4" max="4" width="38.140625" bestFit="1" customWidth="1"/>
    <col min="5" max="5" width="5.7109375" customWidth="1"/>
    <col min="6" max="6" width="15.140625" bestFit="1" customWidth="1"/>
    <col min="7" max="7" width="22.85546875" style="17" bestFit="1" customWidth="1"/>
    <col min="8" max="8" width="11.42578125" style="17"/>
  </cols>
  <sheetData>
    <row r="3" spans="2:7" x14ac:dyDescent="0.25">
      <c r="B3" s="69" t="s">
        <v>90</v>
      </c>
      <c r="C3" s="70"/>
    </row>
    <row r="5" spans="2:7" x14ac:dyDescent="0.25">
      <c r="B5" s="17" t="s">
        <v>88</v>
      </c>
      <c r="D5" s="17" t="s">
        <v>89</v>
      </c>
    </row>
    <row r="6" spans="2:7" x14ac:dyDescent="0.25">
      <c r="B6" t="s">
        <v>85</v>
      </c>
      <c r="D6" t="s">
        <v>72</v>
      </c>
      <c r="F6" s="17" t="s">
        <v>73</v>
      </c>
      <c r="G6" s="17" t="s">
        <v>79</v>
      </c>
    </row>
    <row r="7" spans="2:7" x14ac:dyDescent="0.25">
      <c r="F7" s="17"/>
    </row>
    <row r="8" spans="2:7" x14ac:dyDescent="0.25">
      <c r="F8" s="17"/>
    </row>
    <row r="9" spans="2:7" x14ac:dyDescent="0.25">
      <c r="B9" t="s">
        <v>69</v>
      </c>
      <c r="D9" t="s">
        <v>77</v>
      </c>
      <c r="F9" s="17" t="s">
        <v>73</v>
      </c>
      <c r="G9" s="17" t="s">
        <v>78</v>
      </c>
    </row>
    <row r="10" spans="2:7" x14ac:dyDescent="0.25">
      <c r="F10" s="17"/>
    </row>
    <row r="11" spans="2:7" x14ac:dyDescent="0.25">
      <c r="F11" s="17"/>
    </row>
    <row r="12" spans="2:7" x14ac:dyDescent="0.25">
      <c r="D12" t="s">
        <v>74</v>
      </c>
      <c r="F12" s="17" t="s">
        <v>75</v>
      </c>
    </row>
    <row r="16" spans="2:7" x14ac:dyDescent="0.25">
      <c r="F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2015</vt:lpstr>
      <vt:lpstr>2019</vt:lpstr>
      <vt:lpstr>2020</vt:lpstr>
      <vt:lpstr>2021</vt:lpstr>
      <vt:lpstr>2022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BEATRIZ ADRIANA GUTIERREZ CARRANSA</cp:lastModifiedBy>
  <cp:lastPrinted>2022-08-11T22:26:17Z</cp:lastPrinted>
  <dcterms:created xsi:type="dcterms:W3CDTF">2015-02-23T17:09:58Z</dcterms:created>
  <dcterms:modified xsi:type="dcterms:W3CDTF">2022-08-11T22:26:34Z</dcterms:modified>
</cp:coreProperties>
</file>