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"/>
    </mc:Choice>
  </mc:AlternateContent>
  <xr:revisionPtr revIDLastSave="0" documentId="13_ncr:1_{1C0DAAE6-553F-444C-9A2C-3A29020DB199}" xr6:coauthVersionLast="47" xr6:coauthVersionMax="47" xr10:uidLastSave="{00000000-0000-0000-0000-000000000000}"/>
  <bookViews>
    <workbookView xWindow="-28920" yWindow="-120" windowWidth="29040" windowHeight="15840" activeTab="5" xr2:uid="{00000000-000D-0000-FFFF-FFFF00000000}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2023" sheetId="8" r:id="rId6"/>
    <sheet name="CUENTAS CONTABLES" sheetId="2" r:id="rId7"/>
    <sheet name="Hoja3" sheetId="3" r:id="rId8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  <definedName name="_xlnm.Print_Area" localSheetId="5">'2023'!$B$1:$I$39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G20" i="3"/>
  <c r="I30" i="8"/>
  <c r="H30" i="8"/>
  <c r="G30" i="8"/>
  <c r="E30" i="8"/>
  <c r="D30" i="8"/>
  <c r="C30" i="8"/>
  <c r="G16" i="8"/>
  <c r="C16" i="8"/>
  <c r="G15" i="8"/>
  <c r="C15" i="8"/>
  <c r="G14" i="8"/>
  <c r="C14" i="8"/>
  <c r="D30" i="7"/>
  <c r="G16" i="7"/>
  <c r="C16" i="7" l="1"/>
  <c r="I30" i="7"/>
  <c r="H30" i="7"/>
  <c r="G30" i="7"/>
  <c r="E30" i="7"/>
  <c r="C30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<sst xmlns="http://schemas.openxmlformats.org/spreadsheetml/2006/main" count="401" uniqueCount="96">
  <si>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</si>
  <si>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</si>
  <si>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</si>
  <si>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</si>
  <si>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</si>
  <si>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</si>
  <si>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</si>
  <si>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</si>
  <si>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</si>
  <si>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</si>
  <si>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</si>
  <si>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</si>
  <si>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</si>
  <si>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</si>
  <si>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</si>
  <si>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</si>
  <si>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</si>
  <si>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</si>
  <si>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</si>
  <si>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</si>
  <si>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</si>
  <si>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</si>
  <si>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</si>
  <si>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</si>
  <si>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</si>
  <si>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</si>
  <si>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</si>
  <si>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</si>
  <si>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</si>
  <si>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</si>
  <si>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</si>
  <si>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</si>
  <si>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</si>
  <si>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</si>
  <si>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</si>
  <si>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</si>
  <si>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</si>
  <si>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</si>
  <si>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</si>
  <si>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</si>
  <si>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</si>
  <si>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</si>
  <si>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</si>
  <si>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</si>
  <si>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</si>
  <si>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</si>
  <si>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</si>
  <si>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</si>
  <si>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</si>
  <si>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</si>
  <si>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</si>
  <si>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</si>
  <si>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</si>
  <si>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</si>
  <si>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</si>
  <si>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</si>
  <si>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</si>
  <si>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</si>
  <si>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</si>
  <si>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</si>
  <si>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</si>
  <si>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</si>
  <si>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</si>
  <si>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</si>
  <si>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</si>
  <si>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</si>
  <si>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</si>
  <si>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</si>
  <si>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</si>
  <si>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</si>
  <si>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</si>
  <si>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</si>
  <si>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</si>
  <si>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</si>
  <si>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</si>
  <si>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</si>
  <si>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</si>
  <si>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</si>
  <si>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</si>
  <si>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</si>
  <si>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</si>
  <si>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</si>
  <si>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</si>
  <si>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</si>
  <si>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</si>
  <si>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</si>
  <si>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</si>
  <si>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</si>
  <si>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</si>
  <si>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</si>
  <si>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</si>
  <si>
    <t>CARGO</t>
  </si>
  <si>
    <t>ABONO</t>
  </si>
  <si>
    <t>Saldo al 31 de Dic. de 2022</t>
  </si>
  <si>
    <t>176 MDP</t>
  </si>
  <si>
    <t>250 o 209 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</si>
</sst>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43" fontId="0" fillId="0" borderId="0" xfId="1" applyFont="1" applyAlignment="1"/>
    <xf numFmtId="8" fontId="5" fillId="0" borderId="0" xfId="0" applyNumberFormat="1" applyFont="1"/>
    <xf numFmtId="8" fontId="0" fillId="0" borderId="0" xfId="0" applyNumberFormat="1"/>
    <xf numFmtId="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6" fontId="0" fillId="0" borderId="0" xfId="1" applyNumberFormat="1" applyFont="1"/>
    <xf numFmtId="43" fontId="1" fillId="0" borderId="0" xfId="1" applyFont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0" xfId="0" applyFill="1"/>
  </cellXfs>
  <cellStyles count="2">
    <cellStyle name="Millares" xfId="1" builtinId="3"/>
    <cellStyle name="Normal" xfId="0" builtinId="0"/>
  </cellStyles>
  <dxfs count="21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29" t="s">
        <v>1</v>
      </c>
      <c r="C1" s="29"/>
      <c r="D1" s="29"/>
      <c r="F1" s="29" t="s">
        <v>2</v>
      </c>
      <c r="G1" s="29"/>
      <c r="H1" s="29"/>
      <c r="J1" s="29" t="s">
        <v>3</v>
      </c>
      <c r="K1" s="29"/>
      <c r="L1" s="29"/>
      <c r="N1" s="29" t="s">
        <v>4</v>
      </c>
      <c r="O1" s="29"/>
      <c r="P1" s="29"/>
      <c r="R1" s="29" t="s">
        <v>5</v>
      </c>
      <c r="S1" s="29"/>
      <c r="T1" s="29"/>
    </row>
    <row r="2" spans="1:21" x14ac:dyDescent="0.25">
      <c r="A2" s="2" t="s">
        <v>6</v>
      </c>
      <c r="B2" s="26" t="s">
        <v>7</v>
      </c>
      <c r="C2" s="27"/>
      <c r="D2" s="28"/>
      <c r="F2" s="26" t="s">
        <v>8</v>
      </c>
      <c r="G2" s="27"/>
      <c r="H2" s="28"/>
      <c r="J2" s="26" t="s">
        <v>9</v>
      </c>
      <c r="K2" s="27"/>
      <c r="L2" s="28"/>
      <c r="N2" s="26" t="s">
        <v>10</v>
      </c>
      <c r="O2" s="27"/>
      <c r="P2" s="28"/>
      <c r="R2" s="26" t="s">
        <v>11</v>
      </c>
      <c r="S2" s="27"/>
      <c r="T2" s="28"/>
    </row>
    <row r="3" spans="1:21" x14ac:dyDescent="0.25">
      <c r="A3" s="2" t="s">
        <v>12</v>
      </c>
      <c r="B3" s="30" t="s">
        <v>13</v>
      </c>
      <c r="C3" s="31"/>
      <c r="D3" s="32"/>
      <c r="F3" s="30" t="s">
        <v>13</v>
      </c>
      <c r="G3" s="31"/>
      <c r="H3" s="32"/>
      <c r="J3" s="30" t="s">
        <v>13</v>
      </c>
      <c r="K3" s="31"/>
      <c r="L3" s="32"/>
      <c r="N3" s="30" t="s">
        <v>14</v>
      </c>
      <c r="O3" s="31"/>
      <c r="P3" s="32"/>
      <c r="R3" s="30" t="s">
        <v>13</v>
      </c>
      <c r="S3" s="31"/>
      <c r="T3" s="32"/>
    </row>
    <row r="4" spans="1:21" x14ac:dyDescent="0.25">
      <c r="A4" s="2" t="s">
        <v>15</v>
      </c>
      <c r="B4" s="30" t="s">
        <v>16</v>
      </c>
      <c r="C4" s="31"/>
      <c r="D4" s="32"/>
      <c r="F4" s="30" t="s">
        <v>16</v>
      </c>
      <c r="G4" s="31"/>
      <c r="H4" s="32"/>
      <c r="J4" s="30" t="s">
        <v>16</v>
      </c>
      <c r="K4" s="31"/>
      <c r="L4" s="32"/>
      <c r="N4" s="30" t="s">
        <v>17</v>
      </c>
      <c r="O4" s="31"/>
      <c r="P4" s="32"/>
      <c r="R4" s="30" t="s">
        <v>16</v>
      </c>
      <c r="S4" s="31"/>
      <c r="T4" s="32"/>
    </row>
    <row r="5" spans="1:21" x14ac:dyDescent="0.25">
      <c r="A5" s="2" t="s">
        <v>18</v>
      </c>
      <c r="B5" s="30" t="s">
        <v>19</v>
      </c>
      <c r="C5" s="31"/>
      <c r="D5" s="32"/>
      <c r="F5" s="30" t="s">
        <v>19</v>
      </c>
      <c r="G5" s="31"/>
      <c r="H5" s="32"/>
      <c r="J5" s="30" t="s">
        <v>19</v>
      </c>
      <c r="K5" s="31"/>
      <c r="L5" s="32"/>
      <c r="N5" s="30" t="s">
        <v>19</v>
      </c>
      <c r="O5" s="31"/>
      <c r="P5" s="32"/>
      <c r="R5" s="30" t="s">
        <v>19</v>
      </c>
      <c r="S5" s="31"/>
      <c r="T5" s="32"/>
    </row>
    <row r="6" spans="1:21" x14ac:dyDescent="0.25">
      <c r="A6" s="2" t="s">
        <v>20</v>
      </c>
      <c r="B6" s="33">
        <v>76300000</v>
      </c>
      <c r="C6" s="34"/>
      <c r="D6" s="35"/>
      <c r="F6" s="33">
        <v>150000000</v>
      </c>
      <c r="G6" s="34"/>
      <c r="H6" s="35"/>
      <c r="J6" s="33">
        <v>209935889</v>
      </c>
      <c r="K6" s="34"/>
      <c r="L6" s="35"/>
      <c r="N6" s="33">
        <v>5000000</v>
      </c>
      <c r="O6" s="34"/>
      <c r="P6" s="35"/>
      <c r="R6" s="33">
        <v>10732999.59</v>
      </c>
      <c r="S6" s="34"/>
      <c r="T6" s="35"/>
    </row>
    <row r="7" spans="1:21" x14ac:dyDescent="0.25">
      <c r="A7" s="2" t="s">
        <v>21</v>
      </c>
      <c r="B7" s="33">
        <v>75363963.950000003</v>
      </c>
      <c r="C7" s="34"/>
      <c r="D7" s="35"/>
      <c r="F7" s="33">
        <v>112000000</v>
      </c>
      <c r="G7" s="34"/>
      <c r="H7" s="35"/>
      <c r="J7" s="33">
        <v>209935889</v>
      </c>
      <c r="K7" s="34"/>
      <c r="L7" s="35"/>
      <c r="N7" s="33">
        <v>5000000</v>
      </c>
      <c r="O7" s="34"/>
      <c r="P7" s="35"/>
      <c r="R7" s="33">
        <v>10732999.59</v>
      </c>
      <c r="S7" s="34"/>
      <c r="T7" s="35"/>
    </row>
    <row r="8" spans="1:21" x14ac:dyDescent="0.25">
      <c r="A8" s="2" t="s">
        <v>22</v>
      </c>
      <c r="B8" s="36">
        <v>39631</v>
      </c>
      <c r="C8" s="37"/>
      <c r="D8" s="38"/>
      <c r="F8" s="36">
        <v>39974</v>
      </c>
      <c r="G8" s="37"/>
      <c r="H8" s="38"/>
      <c r="J8" s="36">
        <v>40366</v>
      </c>
      <c r="K8" s="37"/>
      <c r="L8" s="38"/>
      <c r="N8" s="36">
        <v>41333</v>
      </c>
      <c r="O8" s="37"/>
      <c r="P8" s="38"/>
      <c r="R8" s="36">
        <v>41275</v>
      </c>
      <c r="S8" s="37"/>
      <c r="T8" s="38"/>
    </row>
    <row r="9" spans="1:21" x14ac:dyDescent="0.25">
      <c r="A9" s="2" t="s">
        <v>23</v>
      </c>
      <c r="B9" s="36">
        <v>42576</v>
      </c>
      <c r="C9" s="37"/>
      <c r="D9" s="38"/>
      <c r="F9" s="36">
        <v>42149</v>
      </c>
      <c r="G9" s="37"/>
      <c r="H9" s="38"/>
      <c r="J9" s="36">
        <v>45833</v>
      </c>
      <c r="K9" s="37"/>
      <c r="L9" s="38"/>
      <c r="N9" s="36">
        <v>42217</v>
      </c>
      <c r="O9" s="37"/>
      <c r="P9" s="38"/>
      <c r="R9" s="36">
        <v>42248</v>
      </c>
      <c r="S9" s="37"/>
      <c r="T9" s="38"/>
    </row>
    <row r="10" spans="1:21" x14ac:dyDescent="0.25">
      <c r="A10" s="2" t="s">
        <v>24</v>
      </c>
      <c r="B10" s="39">
        <v>0</v>
      </c>
      <c r="C10" s="40"/>
      <c r="D10" s="41"/>
      <c r="F10" s="39">
        <v>6</v>
      </c>
      <c r="G10" s="40"/>
      <c r="H10" s="41"/>
      <c r="J10" s="39">
        <v>12</v>
      </c>
      <c r="K10" s="40"/>
      <c r="L10" s="41"/>
      <c r="N10" s="39">
        <v>0</v>
      </c>
      <c r="O10" s="40"/>
      <c r="P10" s="41"/>
      <c r="R10" s="39">
        <v>0</v>
      </c>
      <c r="S10" s="40"/>
      <c r="T10" s="41"/>
    </row>
    <row r="11" spans="1:21" x14ac:dyDescent="0.25">
      <c r="A11" s="2" t="s">
        <v>25</v>
      </c>
      <c r="B11" s="30" t="s">
        <v>26</v>
      </c>
      <c r="C11" s="31"/>
      <c r="D11" s="32"/>
      <c r="F11" s="30" t="s">
        <v>27</v>
      </c>
      <c r="G11" s="31"/>
      <c r="H11" s="32"/>
      <c r="J11" s="30" t="s">
        <v>28</v>
      </c>
      <c r="K11" s="31"/>
      <c r="L11" s="32"/>
      <c r="N11" s="30" t="s">
        <v>29</v>
      </c>
      <c r="O11" s="31"/>
      <c r="P11" s="32"/>
      <c r="R11" s="30" t="s">
        <v>30</v>
      </c>
      <c r="S11" s="31"/>
      <c r="T11" s="32"/>
    </row>
    <row r="12" spans="1:21" s="4" customFormat="1" ht="30" customHeight="1" x14ac:dyDescent="0.25">
      <c r="A12" s="3" t="s">
        <v>31</v>
      </c>
      <c r="B12" s="42" t="s">
        <v>32</v>
      </c>
      <c r="C12" s="43"/>
      <c r="D12" s="44"/>
      <c r="F12" s="45" t="s">
        <v>33</v>
      </c>
      <c r="G12" s="46"/>
      <c r="H12" s="47"/>
      <c r="J12" s="48" t="s">
        <v>34</v>
      </c>
      <c r="K12" s="49"/>
      <c r="L12" s="50"/>
      <c r="N12" s="51" t="s">
        <v>35</v>
      </c>
      <c r="O12" s="52"/>
      <c r="P12" s="53"/>
      <c r="R12" s="48" t="s">
        <v>36</v>
      </c>
      <c r="S12" s="49"/>
      <c r="T12" s="50"/>
    </row>
    <row r="13" spans="1:21" x14ac:dyDescent="0.25">
      <c r="A13" s="2" t="s">
        <v>65</v>
      </c>
      <c r="B13" s="33">
        <v>15700826.039999999</v>
      </c>
      <c r="C13" s="34"/>
      <c r="D13" s="35"/>
      <c r="E13" s="5"/>
      <c r="F13" s="33">
        <v>8484848.3000000007</v>
      </c>
      <c r="G13" s="34"/>
      <c r="H13" s="35"/>
      <c r="J13" s="33">
        <v>208171653.19</v>
      </c>
      <c r="K13" s="34"/>
      <c r="L13" s="35"/>
      <c r="N13" s="33">
        <v>1493000</v>
      </c>
      <c r="O13" s="34"/>
      <c r="P13" s="35"/>
      <c r="R13" s="33">
        <v>3224490.78</v>
      </c>
      <c r="S13" s="34"/>
      <c r="T13" s="35"/>
    </row>
    <row r="14" spans="1:21" x14ac:dyDescent="0.25">
      <c r="A14" s="2" t="s">
        <v>37</v>
      </c>
      <c r="B14" s="54">
        <f>SUM(B18:B29)</f>
        <v>0</v>
      </c>
      <c r="C14" s="55"/>
      <c r="D14" s="56"/>
      <c r="E14" s="5"/>
      <c r="F14" s="54">
        <f>SUM(F18:F29)</f>
        <v>0</v>
      </c>
      <c r="G14" s="55"/>
      <c r="H14" s="56"/>
      <c r="J14" s="54">
        <f>SUM(J18:J29)</f>
        <v>0</v>
      </c>
      <c r="K14" s="55"/>
      <c r="L14" s="56"/>
      <c r="N14" s="54">
        <f>SUM(N18:N29)</f>
        <v>0</v>
      </c>
      <c r="O14" s="55"/>
      <c r="P14" s="56"/>
      <c r="R14" s="54">
        <f>SUM(R18:R29)</f>
        <v>0</v>
      </c>
      <c r="S14" s="55"/>
      <c r="T14" s="56"/>
    </row>
    <row r="15" spans="1:21" x14ac:dyDescent="0.25">
      <c r="A15" s="2" t="s">
        <v>38</v>
      </c>
      <c r="B15" s="54">
        <f>IF(C30&gt;D32, "La amortización es mayor al saldo de la deuda",SUM(C18:C29))</f>
        <v>2355123.87</v>
      </c>
      <c r="C15" s="55"/>
      <c r="D15" s="56"/>
      <c r="F15" s="54">
        <f>IF(G30&gt;H32, "La amortización es mayor al saldo de la deuda",SUM(G18:G29))</f>
        <v>3393939.4</v>
      </c>
      <c r="G15" s="55"/>
      <c r="H15" s="56"/>
      <c r="J15" s="54">
        <f>IF(K30&gt;L32, "La amortización es mayor al saldo de la deuda",SUM(K18:K29))</f>
        <v>756081.21</v>
      </c>
      <c r="K15" s="55"/>
      <c r="L15" s="56"/>
      <c r="N15" s="54">
        <f>IF(O30&gt;P32, "La amortización es mayor al saldo de la deuda",SUM(O18:O29))</f>
        <v>501000</v>
      </c>
      <c r="O15" s="55"/>
      <c r="P15" s="56"/>
      <c r="R15" s="54">
        <f>IF(S30&gt;T32, "La amortización es mayor al saldo de la deuda",SUM(S18:S29))</f>
        <v>363958.34</v>
      </c>
      <c r="S15" s="55"/>
      <c r="T15" s="56"/>
      <c r="U15" s="5"/>
    </row>
    <row r="16" spans="1:21" x14ac:dyDescent="0.25">
      <c r="A16" s="2" t="s">
        <v>39</v>
      </c>
      <c r="B16" s="54">
        <f>SUM(D18:D29)</f>
        <v>149226.72</v>
      </c>
      <c r="C16" s="55"/>
      <c r="D16" s="56"/>
      <c r="F16" s="54">
        <f>SUM(H18:H29)</f>
        <v>66415.63</v>
      </c>
      <c r="G16" s="55"/>
      <c r="H16" s="56"/>
      <c r="J16" s="54">
        <f>SUM(L18:L29)</f>
        <v>1502175.99</v>
      </c>
      <c r="K16" s="55"/>
      <c r="L16" s="56"/>
      <c r="N16" s="54">
        <f>SUM(P18:P29)</f>
        <v>30995.730000000003</v>
      </c>
      <c r="O16" s="55"/>
      <c r="P16" s="56"/>
      <c r="R16" s="54">
        <f>SUM(T18:T29)</f>
        <v>53479.98</v>
      </c>
      <c r="S16" s="55"/>
      <c r="T16" s="56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10 B2:D9 B11:D13 F10 F2:H9 F11:H13 J10 J12 J2:L9 J11:L11 J13:L13 N10 N12 N2:P9 N11:P11 N13:P13 R10 R12 R2:T9 R11:T11 R13:T13">
    <cfRule type="containsBlanks" dxfId="20" priority="16">
      <formula>LEN(TRIM(B2))=0</formula>
    </cfRule>
  </conditionalFormatting>
  <conditionalFormatting sqref="B18:D29 F18:H29 J18:L29 N18:P29 R18:T29">
    <cfRule type="cellIs" dxfId="19" priority="17" operator="equal">
      <formula>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 xr:uid="{00000000-0002-0000-0000-000000000000}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 xr:uid="{00000000-0002-0000-0000-000001000000}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 xr:uid="{00000000-0002-0000-0000-000002000000}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 xr:uid="{00000000-0002-0000-0000-000003000000}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 xr:uid="{00000000-0002-0000-0000-000004000000}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 xr:uid="{00000000-0002-0000-0000-000005000000}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 xr:uid="{00000000-0002-0000-0000-000006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 xr:uid="{00000000-0002-0000-0000-000007000000}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 xr:uid="{00000000-0002-0000-0000-000008000000}"/>
    <dataValidation allowBlank="1" showInputMessage="1" showErrorMessage="1" promptTitle="Descripción:" prompt="Relación general de la aplicación o destino del empréstito." sqref="B12:D12 F12:H12 J12 R12 N12" xr:uid="{00000000-0002-0000-0000-000009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 xr:uid="{00000000-0002-0000-0000-00000A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 xr:uid="{00000000-0002-0000-00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 xr:uid="{00000000-0002-0000-00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 xr:uid="{00000000-0002-0000-00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 xr:uid="{00000000-0002-0000-00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 xr:uid="{00000000-0002-0000-00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 xr:uid="{00000000-0002-0000-00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 xr:uid="{00000000-0002-0000-00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 xr:uid="{00000000-0002-0000-00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 xr:uid="{00000000-0002-0000-00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 xr:uid="{00000000-0002-0000-00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 xr:uid="{00000000-0002-0000-00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 xr:uid="{00000000-0002-0000-00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 xr:uid="{00000000-0002-0000-0000-000017000000}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 xr:uid="{00000000-0002-0000-0000-000018000000}">
      <formula1>0</formula1>
    </dataValidation>
    <dataValidation allowBlank="1" showInputMessage="1" showErrorMessage="1" promptTitle="Descripción:" prompt="Día, mes y año de recepción del empréstito." sqref="B8:D8 F8:H8 J8:L8 N8:P8 R8:T8" xr:uid="{00000000-0002-0000-0000-000019000000}"/>
    <dataValidation allowBlank="1" showInputMessage="1" showErrorMessage="1" promptTitle="Descripción:" prompt="Tipo de tasa contratada y especificaciones en el pago de intereses del crédito." sqref="B11:D11 F11:H11 N11:P11 R11:T11 J11:L11" xr:uid="{00000000-0002-0000-00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 xr:uid="{00000000-0002-0000-00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 xr:uid="{00000000-0002-0000-00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 xr:uid="{00000000-0002-0000-00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 xr:uid="{00000000-0002-0000-00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 xr:uid="{00000000-0002-0000-00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 xr:uid="{00000000-0002-0000-00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 xr:uid="{00000000-0002-0000-00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 xr:uid="{00000000-0002-0000-00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 xr:uid="{00000000-0002-0000-00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 xr:uid="{00000000-0002-0000-00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 xr:uid="{00000000-0002-0000-00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 xr:uid="{00000000-0002-0000-00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 xr:uid="{00000000-0002-0000-00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 xr:uid="{00000000-0002-0000-00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 xr:uid="{00000000-0002-0000-00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 xr:uid="{00000000-0002-0000-00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 xr:uid="{00000000-0002-0000-00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 xr:uid="{00000000-0002-0000-00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 xr:uid="{00000000-0002-0000-00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 xr:uid="{00000000-0002-0000-00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 xr:uid="{00000000-0002-0000-00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 xr:uid="{00000000-0002-0000-0000-000030000000}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 xr:uid="{00000000-0002-0000-0000-000031000000}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7" bestFit="1" customWidth="1"/>
  </cols>
  <sheetData>
    <row r="1" spans="1:10" x14ac:dyDescent="0.25">
      <c r="A1" s="1" t="s">
        <v>0</v>
      </c>
      <c r="B1" s="29" t="s">
        <v>1</v>
      </c>
      <c r="C1" s="29"/>
      <c r="D1" s="29"/>
      <c r="F1" s="29" t="s">
        <v>2</v>
      </c>
      <c r="G1" s="29"/>
      <c r="H1" s="29"/>
    </row>
    <row r="2" spans="1:10" x14ac:dyDescent="0.25">
      <c r="A2" s="2" t="s">
        <v>6</v>
      </c>
      <c r="B2" s="26" t="s">
        <v>68</v>
      </c>
      <c r="C2" s="27"/>
      <c r="D2" s="28"/>
      <c r="F2" s="26" t="s">
        <v>69</v>
      </c>
      <c r="G2" s="27"/>
      <c r="H2" s="28"/>
    </row>
    <row r="3" spans="1:10" x14ac:dyDescent="0.25">
      <c r="A3" s="2" t="s">
        <v>12</v>
      </c>
      <c r="B3" s="30" t="s">
        <v>13</v>
      </c>
      <c r="C3" s="31"/>
      <c r="D3" s="32"/>
      <c r="F3" s="30" t="s">
        <v>13</v>
      </c>
      <c r="G3" s="31"/>
      <c r="H3" s="32"/>
    </row>
    <row r="4" spans="1:10" ht="15.75" customHeight="1" x14ac:dyDescent="0.25">
      <c r="A4" s="2" t="s">
        <v>15</v>
      </c>
      <c r="B4" s="30" t="s">
        <v>16</v>
      </c>
      <c r="C4" s="31"/>
      <c r="D4" s="32"/>
      <c r="F4" s="30" t="s">
        <v>16</v>
      </c>
      <c r="G4" s="31"/>
      <c r="H4" s="32"/>
    </row>
    <row r="5" spans="1:10" ht="15.75" customHeight="1" x14ac:dyDescent="0.25">
      <c r="A5" s="2" t="s">
        <v>18</v>
      </c>
      <c r="B5" s="30" t="s">
        <v>19</v>
      </c>
      <c r="C5" s="31"/>
      <c r="D5" s="32"/>
      <c r="F5" s="30" t="s">
        <v>19</v>
      </c>
      <c r="G5" s="31"/>
      <c r="H5" s="32"/>
    </row>
    <row r="6" spans="1:10" x14ac:dyDescent="0.25">
      <c r="A6" s="2" t="s">
        <v>20</v>
      </c>
      <c r="B6" s="33">
        <v>209935889</v>
      </c>
      <c r="C6" s="34"/>
      <c r="D6" s="35"/>
      <c r="F6" s="33">
        <v>176000000</v>
      </c>
      <c r="G6" s="34"/>
      <c r="H6" s="35"/>
    </row>
    <row r="7" spans="1:10" x14ac:dyDescent="0.25">
      <c r="A7" s="2" t="s">
        <v>21</v>
      </c>
      <c r="B7" s="33">
        <v>209935889</v>
      </c>
      <c r="C7" s="34"/>
      <c r="D7" s="35"/>
      <c r="F7" s="33">
        <f>F22+F26+F28+F29</f>
        <v>101150818.94</v>
      </c>
      <c r="G7" s="34"/>
      <c r="H7" s="35"/>
    </row>
    <row r="8" spans="1:10" x14ac:dyDescent="0.25">
      <c r="A8" s="2" t="s">
        <v>22</v>
      </c>
      <c r="B8" s="36">
        <v>40366</v>
      </c>
      <c r="C8" s="37"/>
      <c r="D8" s="38"/>
      <c r="F8" s="36">
        <v>43539</v>
      </c>
      <c r="G8" s="37"/>
      <c r="H8" s="38"/>
    </row>
    <row r="9" spans="1:10" x14ac:dyDescent="0.25">
      <c r="A9" s="2" t="s">
        <v>23</v>
      </c>
      <c r="B9" s="36">
        <v>45863</v>
      </c>
      <c r="C9" s="37"/>
      <c r="D9" s="38"/>
      <c r="F9" s="36">
        <v>47144</v>
      </c>
      <c r="G9" s="37"/>
      <c r="H9" s="38"/>
    </row>
    <row r="10" spans="1:10" x14ac:dyDescent="0.25">
      <c r="A10" s="2" t="s">
        <v>24</v>
      </c>
      <c r="B10" s="39">
        <v>12</v>
      </c>
      <c r="C10" s="40"/>
      <c r="D10" s="41"/>
      <c r="F10" s="39">
        <v>0</v>
      </c>
      <c r="G10" s="40"/>
      <c r="H10" s="41"/>
    </row>
    <row r="11" spans="1:10" x14ac:dyDescent="0.25">
      <c r="A11" s="2" t="s">
        <v>25</v>
      </c>
      <c r="B11" s="30" t="s">
        <v>28</v>
      </c>
      <c r="C11" s="31"/>
      <c r="D11" s="32"/>
      <c r="F11" s="30" t="s">
        <v>70</v>
      </c>
      <c r="G11" s="31"/>
      <c r="H11" s="32"/>
    </row>
    <row r="12" spans="1:10" s="4" customFormat="1" ht="30" customHeight="1" x14ac:dyDescent="0.25">
      <c r="A12" s="3" t="s">
        <v>31</v>
      </c>
      <c r="B12" s="48" t="s">
        <v>34</v>
      </c>
      <c r="C12" s="49"/>
      <c r="D12" s="50"/>
      <c r="F12" s="45" t="s">
        <v>71</v>
      </c>
      <c r="G12" s="46"/>
      <c r="H12" s="47"/>
      <c r="J12" s="18"/>
    </row>
    <row r="13" spans="1:10" x14ac:dyDescent="0.25">
      <c r="A13" s="2" t="s">
        <v>67</v>
      </c>
      <c r="B13" s="33">
        <v>141837192.15000001</v>
      </c>
      <c r="C13" s="34"/>
      <c r="D13" s="35"/>
      <c r="F13" s="33">
        <v>0</v>
      </c>
      <c r="G13" s="34"/>
      <c r="H13" s="35"/>
    </row>
    <row r="14" spans="1:10" x14ac:dyDescent="0.25">
      <c r="A14" s="2" t="s">
        <v>37</v>
      </c>
      <c r="B14" s="54">
        <f>SUM(B18:B29)</f>
        <v>0</v>
      </c>
      <c r="C14" s="55"/>
      <c r="D14" s="56"/>
      <c r="F14" s="54">
        <f>SUM(F18:F29)</f>
        <v>101150818.94</v>
      </c>
      <c r="G14" s="55"/>
      <c r="H14" s="56"/>
    </row>
    <row r="15" spans="1:10" x14ac:dyDescent="0.25">
      <c r="A15" s="2" t="s">
        <v>38</v>
      </c>
      <c r="B15" s="54">
        <f>SUM(C18:C29)</f>
        <v>17193937.400000002</v>
      </c>
      <c r="C15" s="55"/>
      <c r="D15" s="56"/>
      <c r="F15" s="54">
        <f>IF(G30&gt;H32, "La amortización es mayor al saldo de la deuda",SUM(G18:G29))</f>
        <v>0</v>
      </c>
      <c r="G15" s="55"/>
      <c r="H15" s="56"/>
    </row>
    <row r="16" spans="1:10" x14ac:dyDescent="0.25">
      <c r="A16" s="2" t="s">
        <v>39</v>
      </c>
      <c r="B16" s="54">
        <f>SUM(D18:D29)</f>
        <v>14287052.499999998</v>
      </c>
      <c r="C16" s="55"/>
      <c r="D16" s="56"/>
      <c r="F16" s="54">
        <f>SUM(H18:H29)</f>
        <v>697531.5</v>
      </c>
      <c r="G16" s="55"/>
      <c r="H16" s="56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57" t="s">
        <v>62</v>
      </c>
      <c r="B35" s="57"/>
      <c r="C35" s="57"/>
      <c r="D35" s="57"/>
    </row>
    <row r="36" spans="1:4" x14ac:dyDescent="0.25">
      <c r="A36" s="16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10 B12 B2:D9 B11:D11 B13:D13">
    <cfRule type="containsBlanks" dxfId="18" priority="15">
      <formula>LEN(TRIM(B2))=0</formula>
    </cfRule>
  </conditionalFormatting>
  <conditionalFormatting sqref="B18:D29">
    <cfRule type="cellIs" dxfId="17" priority="16" operator="equal">
      <formula>0</formula>
    </cfRule>
  </conditionalFormatting>
  <conditionalFormatting sqref="F10 F2:H9 F11:H13">
    <cfRule type="containsBlanks" dxfId="16" priority="13">
      <formula>LEN(TRIM(F2))=0</formula>
    </cfRule>
  </conditionalFormatting>
  <conditionalFormatting sqref="F18:H29">
    <cfRule type="cellIs" dxfId="15" priority="14" operator="equal">
      <formula>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 xr:uid="{00000000-0002-0000-0100-000000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 xr:uid="{00000000-0002-0000-0100-000001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 xr:uid="{00000000-0002-0000-01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 xr:uid="{00000000-0002-0000-01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 xr:uid="{00000000-0002-0000-01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 xr:uid="{00000000-0002-0000-01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 xr:uid="{00000000-0002-0000-01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 xr:uid="{00000000-0002-0000-01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 xr:uid="{00000000-0002-0000-01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 xr:uid="{00000000-0002-0000-01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 xr:uid="{00000000-0002-0000-0100-00000A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 xr:uid="{00000000-0002-0000-0100-00000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 xr:uid="{00000000-0002-0000-01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 xr:uid="{00000000-0002-0000-01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 xr:uid="{00000000-0002-0000-01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 xr:uid="{00000000-0002-0000-01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 xr:uid="{00000000-0002-0000-01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 xr:uid="{00000000-0002-0000-01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 xr:uid="{00000000-0002-0000-01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 xr:uid="{00000000-0002-0000-01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 xr:uid="{00000000-0002-0000-01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 xr:uid="{00000000-0002-0000-0100-000015000000}">
      <formula1>0</formula1>
    </dataValidation>
    <dataValidation allowBlank="1" showInputMessage="1" showErrorMessage="1" promptTitle="Descripción:" prompt="Tipo de tasa contratada y especificaciones en el pago de intereses del crédito." sqref="B11:D11 F11:H11" xr:uid="{00000000-0002-0000-0100-000016000000}"/>
    <dataValidation allowBlank="1" showInputMessage="1" showErrorMessage="1" promptTitle="Descripción:" prompt="Día, mes y año de recepción del empréstito." sqref="B8:D8 F8:H8" xr:uid="{00000000-0002-0000-0100-000017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 xr:uid="{00000000-0002-0000-0100-000018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 xr:uid="{00000000-0002-0000-0100-000019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 xr:uid="{00000000-0002-0000-0100-00001A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 xr:uid="{00000000-0002-0000-0100-00001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 xr:uid="{00000000-0002-0000-0100-00001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 xr:uid="{00000000-0002-0000-01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 xr:uid="{00000000-0002-0000-01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 xr:uid="{00000000-0002-0000-01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 xr:uid="{00000000-0002-0000-01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 xr:uid="{00000000-0002-0000-01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 xr:uid="{00000000-0002-0000-01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 xr:uid="{00000000-0002-0000-01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 xr:uid="{00000000-0002-0000-01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 xr:uid="{00000000-0002-0000-0100-000025000000}">
      <formula1>0</formula1>
    </dataValidation>
    <dataValidation allowBlank="1" showInputMessage="1" showErrorMessage="1" promptTitle="Descripción:" prompt="Relación general de la aplicación o destino del empréstito." sqref="B12 F12:H12" xr:uid="{00000000-0002-0000-0100-000026000000}"/>
    <dataValidation allowBlank="1" showInputMessage="1" showErrorMessage="1" promptTitle="Descripción:" prompt="Nombre o razón social de la institución con la cual se tiene la contratación del crédito." sqref="B4:D4 F4:H4" xr:uid="{00000000-0002-0000-0100-000027000000}"/>
    <dataValidation type="decimal" operator="greaterThanOrEqual" allowBlank="1" showInputMessage="1" showErrorMessage="1" errorTitle="NÚMERO INVALIDO" error="El interés pagado no debe de ser un número negativo" sqref="B16:D16 F16:H16" xr:uid="{00000000-0002-0000-0100-000028000000}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 xr:uid="{00000000-0002-0000-0100-000029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 xr:uid="{00000000-0002-0000-0100-00002A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 xr:uid="{00000000-0002-0000-0100-00002B000000}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 xr:uid="{00000000-0002-0000-0100-00002C000000}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 xr:uid="{00000000-0002-0000-0100-00002D000000}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 xr:uid="{00000000-0002-0000-0100-00002E000000}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 xr:uid="{00000000-0002-0000-0100-00002F000000}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 xr:uid="{00000000-0002-0000-0100-000030000000}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 xr:uid="{00000000-0002-0000-0100-000031000000}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 xr:uid="{00000000-0002-0000-01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2"/>
  <sheetViews>
    <sheetView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29" t="s">
        <v>1</v>
      </c>
      <c r="D1" s="29"/>
      <c r="E1" s="29"/>
      <c r="G1" s="29" t="s">
        <v>2</v>
      </c>
      <c r="H1" s="29"/>
      <c r="I1" s="29"/>
    </row>
    <row r="2" spans="2:15" x14ac:dyDescent="0.25">
      <c r="B2" s="2" t="s">
        <v>6</v>
      </c>
      <c r="C2" s="26" t="s">
        <v>68</v>
      </c>
      <c r="D2" s="27"/>
      <c r="E2" s="28"/>
      <c r="G2" s="26" t="s">
        <v>80</v>
      </c>
      <c r="H2" s="27"/>
      <c r="I2" s="28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33">
        <v>209935889</v>
      </c>
      <c r="D6" s="34"/>
      <c r="E6" s="35"/>
      <c r="G6" s="33">
        <v>176000000</v>
      </c>
      <c r="H6" s="34"/>
      <c r="I6" s="35"/>
    </row>
    <row r="7" spans="2:15" x14ac:dyDescent="0.25">
      <c r="B7" s="2" t="s">
        <v>21</v>
      </c>
      <c r="C7" s="33">
        <v>209935889</v>
      </c>
      <c r="D7" s="34"/>
      <c r="E7" s="35"/>
      <c r="G7" s="33">
        <f>101150818.94+G14</f>
        <v>176000000</v>
      </c>
      <c r="H7" s="34"/>
      <c r="I7" s="35"/>
    </row>
    <row r="8" spans="2:15" x14ac:dyDescent="0.25">
      <c r="B8" s="2" t="s">
        <v>22</v>
      </c>
      <c r="C8" s="36">
        <v>40366</v>
      </c>
      <c r="D8" s="37"/>
      <c r="E8" s="38"/>
      <c r="G8" s="36">
        <v>43539</v>
      </c>
      <c r="H8" s="37"/>
      <c r="I8" s="38"/>
    </row>
    <row r="9" spans="2:15" x14ac:dyDescent="0.25">
      <c r="B9" s="2" t="s">
        <v>23</v>
      </c>
      <c r="C9" s="36">
        <v>45863</v>
      </c>
      <c r="D9" s="37"/>
      <c r="E9" s="38"/>
      <c r="G9" s="36">
        <v>47144</v>
      </c>
      <c r="H9" s="37"/>
      <c r="I9" s="38"/>
    </row>
    <row r="10" spans="2:15" x14ac:dyDescent="0.25">
      <c r="B10" s="2" t="s">
        <v>24</v>
      </c>
      <c r="C10" s="39">
        <v>12</v>
      </c>
      <c r="D10" s="40"/>
      <c r="E10" s="41"/>
      <c r="G10" s="39">
        <v>0</v>
      </c>
      <c r="H10" s="40"/>
      <c r="I10" s="41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48" t="s">
        <v>34</v>
      </c>
      <c r="D12" s="49"/>
      <c r="E12" s="50"/>
      <c r="G12" s="51" t="s">
        <v>71</v>
      </c>
      <c r="H12" s="52"/>
      <c r="I12" s="53"/>
      <c r="K12" s="18"/>
      <c r="O12" s="18"/>
    </row>
    <row r="13" spans="2:15" x14ac:dyDescent="0.25">
      <c r="B13" s="2" t="s">
        <v>76</v>
      </c>
      <c r="C13" s="33">
        <v>122462633.11</v>
      </c>
      <c r="D13" s="34"/>
      <c r="E13" s="35"/>
      <c r="G13" s="33">
        <f>101150818.94</f>
        <v>101150818.94</v>
      </c>
      <c r="H13" s="34"/>
      <c r="I13" s="35"/>
    </row>
    <row r="14" spans="2:15" x14ac:dyDescent="0.25">
      <c r="B14" s="2" t="s">
        <v>37</v>
      </c>
      <c r="C14" s="54">
        <f>SUM(C18:C29)</f>
        <v>0</v>
      </c>
      <c r="D14" s="55"/>
      <c r="E14" s="56"/>
      <c r="G14" s="54">
        <f>SUM(G18:G29)</f>
        <v>74849181.060000002</v>
      </c>
      <c r="H14" s="55"/>
      <c r="I14" s="56"/>
    </row>
    <row r="15" spans="2:15" x14ac:dyDescent="0.25">
      <c r="B15" s="2" t="s">
        <v>38</v>
      </c>
      <c r="C15" s="54">
        <f>SUM(D18:D29)</f>
        <v>19374559.040000003</v>
      </c>
      <c r="D15" s="55"/>
      <c r="E15" s="56"/>
      <c r="G15" s="54">
        <f>SUM(H18:H29)</f>
        <v>8522937.2799999993</v>
      </c>
      <c r="H15" s="55"/>
      <c r="I15" s="56"/>
    </row>
    <row r="16" spans="2:15" x14ac:dyDescent="0.25">
      <c r="B16" s="2" t="s">
        <v>39</v>
      </c>
      <c r="C16" s="54">
        <f>SUM(E18:E29)</f>
        <v>9345044.3300000001</v>
      </c>
      <c r="D16" s="55"/>
      <c r="E16" s="56"/>
      <c r="G16" s="54">
        <f>SUM(I18:I29)</f>
        <v>11124945.25</v>
      </c>
      <c r="H16" s="55"/>
      <c r="I16" s="5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2">
        <v>1527660.51</v>
      </c>
      <c r="E18" s="22">
        <v>1072604.3600000001</v>
      </c>
      <c r="G18" s="8">
        <v>0</v>
      </c>
      <c r="H18" s="9">
        <v>0</v>
      </c>
      <c r="I18" s="22">
        <v>763145</v>
      </c>
    </row>
    <row r="19" spans="2:15" x14ac:dyDescent="0.25">
      <c r="B19" s="11" t="s">
        <v>45</v>
      </c>
      <c r="C19" s="8"/>
      <c r="D19" s="22">
        <v>1542937.12</v>
      </c>
      <c r="E19" s="22">
        <v>956492.02</v>
      </c>
      <c r="G19" s="8">
        <v>0</v>
      </c>
      <c r="H19" s="9">
        <v>0</v>
      </c>
      <c r="I19" s="22">
        <v>758005.97</v>
      </c>
    </row>
    <row r="20" spans="2:15" x14ac:dyDescent="0.25">
      <c r="B20" s="11" t="s">
        <v>46</v>
      </c>
      <c r="C20" s="8"/>
      <c r="D20" s="22">
        <v>1558366.49</v>
      </c>
      <c r="E20" s="22">
        <v>921437.16</v>
      </c>
      <c r="G20" s="22">
        <v>74849181.060000002</v>
      </c>
      <c r="H20" s="22">
        <v>805443.77</v>
      </c>
      <c r="I20" s="22">
        <v>1078305.05</v>
      </c>
    </row>
    <row r="21" spans="2:15" x14ac:dyDescent="0.25">
      <c r="B21" s="11" t="s">
        <v>47</v>
      </c>
      <c r="C21" s="8"/>
      <c r="D21" s="22">
        <v>1573950.15</v>
      </c>
      <c r="E21" s="22">
        <v>975378.98</v>
      </c>
      <c r="G21" s="8">
        <v>0</v>
      </c>
      <c r="H21" s="22">
        <v>815511.82</v>
      </c>
      <c r="I21" s="22">
        <v>1160474.1399999999</v>
      </c>
    </row>
    <row r="22" spans="2:15" x14ac:dyDescent="0.25">
      <c r="B22" s="11" t="s">
        <v>48</v>
      </c>
      <c r="C22" s="8"/>
      <c r="D22" s="22">
        <v>1589689.65</v>
      </c>
      <c r="E22" s="22">
        <v>760206.01</v>
      </c>
      <c r="G22" s="8">
        <v>0</v>
      </c>
      <c r="H22" s="22">
        <v>825705.72</v>
      </c>
      <c r="I22" s="22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0 C12 C2:E9 C11:E11 C13:E13">
    <cfRule type="containsBlanks" dxfId="14" priority="5">
      <formula>LEN(TRIM(C2))=0</formula>
    </cfRule>
  </conditionalFormatting>
  <conditionalFormatting sqref="C18:C22 C23:E29">
    <cfRule type="cellIs" dxfId="13" priority="6" operator="equal">
      <formula>0</formula>
    </cfRule>
  </conditionalFormatting>
  <conditionalFormatting sqref="G10 G2:I9 G11:I13">
    <cfRule type="containsBlanks" dxfId="12" priority="3">
      <formula>LEN(TRIM(G2))=0</formula>
    </cfRule>
  </conditionalFormatting>
  <conditionalFormatting sqref="G21:G22 G18:H19 G23:I29">
    <cfRule type="cellIs" dxfId="11" priority="4" operator="equal">
      <formula>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2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2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2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2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2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2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2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2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2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200-000009000000}"/>
    <dataValidation allowBlank="1" showInputMessage="1" showErrorMessage="1" promptTitle="Descripción:" prompt="Relación general de la aplicación o destino del empréstito." sqref="C12 G12:I12" xr:uid="{00000000-0002-0000-02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2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2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 xr:uid="{00000000-0002-0000-02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 xr:uid="{00000000-0002-0000-02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2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2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2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2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2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2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2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2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2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2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200-000019000000}"/>
    <dataValidation allowBlank="1" showInputMessage="1" showErrorMessage="1" promptTitle="Descripción:" prompt="Tipo de tasa contratada y especificaciones en el pago de intereses del crédito." sqref="C11:E11 G11:I11" xr:uid="{00000000-0002-0000-02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2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2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2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2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2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2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2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2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2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2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2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 xr:uid="{00000000-0002-0000-02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 xr:uid="{00000000-0002-0000-02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 xr:uid="{00000000-0002-0000-02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 xr:uid="{00000000-0002-0000-02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 xr:uid="{00000000-0002-0000-02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 xr:uid="{00000000-0002-0000-02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2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2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2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2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2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2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2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2"/>
  <sheetViews>
    <sheetView topLeftCell="A9" zoomScale="120" zoomScaleNormal="12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29" t="s">
        <v>1</v>
      </c>
      <c r="D1" s="29"/>
      <c r="E1" s="29"/>
      <c r="G1" s="29" t="s">
        <v>2</v>
      </c>
      <c r="H1" s="29"/>
      <c r="I1" s="29"/>
    </row>
    <row r="2" spans="2:15" x14ac:dyDescent="0.25">
      <c r="B2" s="2" t="s">
        <v>6</v>
      </c>
      <c r="C2" s="26" t="s">
        <v>68</v>
      </c>
      <c r="D2" s="27"/>
      <c r="E2" s="28"/>
      <c r="G2" s="26" t="s">
        <v>80</v>
      </c>
      <c r="H2" s="27"/>
      <c r="I2" s="28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33">
        <v>209935889</v>
      </c>
      <c r="D6" s="34"/>
      <c r="E6" s="35"/>
      <c r="G6" s="33">
        <v>176000000</v>
      </c>
      <c r="H6" s="34"/>
      <c r="I6" s="35"/>
    </row>
    <row r="7" spans="2:15" x14ac:dyDescent="0.25">
      <c r="B7" s="2" t="s">
        <v>21</v>
      </c>
      <c r="C7" s="33">
        <v>209935889</v>
      </c>
      <c r="D7" s="34"/>
      <c r="E7" s="35"/>
      <c r="G7" s="33">
        <v>176000000</v>
      </c>
      <c r="H7" s="34"/>
      <c r="I7" s="35"/>
    </row>
    <row r="8" spans="2:15" x14ac:dyDescent="0.25">
      <c r="B8" s="2" t="s">
        <v>22</v>
      </c>
      <c r="C8" s="36">
        <v>40366</v>
      </c>
      <c r="D8" s="37"/>
      <c r="E8" s="38"/>
      <c r="G8" s="36">
        <v>43539</v>
      </c>
      <c r="H8" s="37"/>
      <c r="I8" s="38"/>
    </row>
    <row r="9" spans="2:15" x14ac:dyDescent="0.25">
      <c r="B9" s="2" t="s">
        <v>23</v>
      </c>
      <c r="C9" s="36">
        <v>45863</v>
      </c>
      <c r="D9" s="37"/>
      <c r="E9" s="38"/>
      <c r="G9" s="36">
        <v>47144</v>
      </c>
      <c r="H9" s="37"/>
      <c r="I9" s="38"/>
    </row>
    <row r="10" spans="2:15" x14ac:dyDescent="0.25">
      <c r="B10" s="2" t="s">
        <v>24</v>
      </c>
      <c r="C10" s="39">
        <v>12</v>
      </c>
      <c r="D10" s="40"/>
      <c r="E10" s="41"/>
      <c r="G10" s="39">
        <v>0</v>
      </c>
      <c r="H10" s="40"/>
      <c r="I10" s="41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48" t="s">
        <v>34</v>
      </c>
      <c r="D12" s="49"/>
      <c r="E12" s="50"/>
      <c r="G12" s="51" t="s">
        <v>71</v>
      </c>
      <c r="H12" s="52"/>
      <c r="I12" s="53"/>
      <c r="K12" s="18"/>
      <c r="O12" s="18"/>
    </row>
    <row r="13" spans="2:15" x14ac:dyDescent="0.25">
      <c r="B13" s="2" t="s">
        <v>82</v>
      </c>
      <c r="C13" s="33">
        <v>122462633.11</v>
      </c>
      <c r="D13" s="34"/>
      <c r="E13" s="35"/>
      <c r="G13" s="33">
        <v>167477062.72</v>
      </c>
      <c r="H13" s="34"/>
      <c r="I13" s="35"/>
      <c r="K13" s="21"/>
    </row>
    <row r="14" spans="2:15" x14ac:dyDescent="0.25">
      <c r="B14" s="2" t="s">
        <v>37</v>
      </c>
      <c r="C14" s="54">
        <f>SUM(C18:C29)</f>
        <v>0</v>
      </c>
      <c r="D14" s="55"/>
      <c r="E14" s="56"/>
      <c r="G14" s="54">
        <f>SUM(G18:G29)</f>
        <v>0</v>
      </c>
      <c r="H14" s="55"/>
      <c r="I14" s="56"/>
    </row>
    <row r="15" spans="2:15" x14ac:dyDescent="0.25">
      <c r="B15" s="2" t="s">
        <v>38</v>
      </c>
      <c r="C15" s="54">
        <f>SUM(D18:D29)</f>
        <v>21831738.060000002</v>
      </c>
      <c r="D15" s="55"/>
      <c r="E15" s="56"/>
      <c r="G15" s="54">
        <f>SUM(H18:H29)</f>
        <v>11728398.66</v>
      </c>
      <c r="H15" s="55"/>
      <c r="I15" s="56"/>
    </row>
    <row r="16" spans="2:15" x14ac:dyDescent="0.25">
      <c r="B16" s="2" t="s">
        <v>39</v>
      </c>
      <c r="C16" s="54">
        <f>SUM(E18:E29)</f>
        <v>6679493.9400000004</v>
      </c>
      <c r="D16" s="55"/>
      <c r="E16" s="56"/>
      <c r="G16" s="54">
        <f>SUM(I18:I29)</f>
        <v>9484746.3300000019</v>
      </c>
      <c r="H16" s="55"/>
      <c r="I16" s="5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1">
        <v>1721406.1</v>
      </c>
      <c r="E18" s="21">
        <v>518934.05</v>
      </c>
      <c r="G18" s="8">
        <v>0</v>
      </c>
      <c r="H18" s="21">
        <v>911980.49</v>
      </c>
      <c r="I18" s="21">
        <v>872764.84</v>
      </c>
    </row>
    <row r="19" spans="2:15" x14ac:dyDescent="0.25">
      <c r="B19" s="11" t="s">
        <v>45</v>
      </c>
      <c r="C19" s="8"/>
      <c r="D19" s="21">
        <v>1738620.16</v>
      </c>
      <c r="E19" s="21">
        <v>563682.09</v>
      </c>
      <c r="G19" s="8">
        <v>0</v>
      </c>
      <c r="H19" s="21">
        <v>923380.24</v>
      </c>
      <c r="I19" s="21">
        <v>706069.39</v>
      </c>
    </row>
    <row r="20" spans="2:15" x14ac:dyDescent="0.25">
      <c r="B20" s="11" t="s">
        <v>46</v>
      </c>
      <c r="C20" s="8"/>
      <c r="D20" s="21">
        <v>1756006.36</v>
      </c>
      <c r="E20" s="21">
        <v>485575.59</v>
      </c>
      <c r="G20" s="8">
        <v>0</v>
      </c>
      <c r="H20" s="21">
        <v>934922.5</v>
      </c>
      <c r="I20" s="21">
        <v>756775.53</v>
      </c>
    </row>
    <row r="21" spans="2:15" x14ac:dyDescent="0.25">
      <c r="B21" s="11" t="s">
        <v>47</v>
      </c>
      <c r="C21" s="8"/>
      <c r="D21" s="21">
        <v>1773566.43</v>
      </c>
      <c r="E21" s="21">
        <v>638082.04</v>
      </c>
      <c r="G21" s="8">
        <v>0</v>
      </c>
      <c r="H21" s="21">
        <v>946609.03</v>
      </c>
      <c r="I21" s="21">
        <v>752847.24</v>
      </c>
    </row>
    <row r="22" spans="2:15" x14ac:dyDescent="0.25">
      <c r="B22" s="11" t="s">
        <v>48</v>
      </c>
      <c r="C22" s="8"/>
      <c r="D22" s="21">
        <v>1791302.09</v>
      </c>
      <c r="E22" s="21">
        <v>528446.29</v>
      </c>
      <c r="G22" s="8">
        <v>0</v>
      </c>
      <c r="H22" s="21">
        <v>958441.64</v>
      </c>
      <c r="I22" s="21">
        <v>772907.06</v>
      </c>
    </row>
    <row r="23" spans="2:15" x14ac:dyDescent="0.25">
      <c r="B23" s="11" t="s">
        <v>49</v>
      </c>
      <c r="C23" s="8"/>
      <c r="D23" s="21">
        <v>1809215.11</v>
      </c>
      <c r="E23" s="21">
        <v>556176.81999999995</v>
      </c>
      <c r="G23" s="8">
        <v>0</v>
      </c>
      <c r="H23" s="21">
        <v>970422.16</v>
      </c>
      <c r="I23" s="21">
        <v>744139.57</v>
      </c>
    </row>
    <row r="24" spans="2:15" x14ac:dyDescent="0.25">
      <c r="B24" s="11" t="s">
        <v>50</v>
      </c>
      <c r="C24" s="8"/>
      <c r="D24" s="21">
        <v>1827307.26</v>
      </c>
      <c r="E24" s="21">
        <v>547441.01</v>
      </c>
      <c r="G24" s="8">
        <v>0</v>
      </c>
      <c r="H24" s="21">
        <v>982552.44</v>
      </c>
      <c r="I24" s="21">
        <v>850018.94</v>
      </c>
    </row>
    <row r="25" spans="2:15" x14ac:dyDescent="0.25">
      <c r="B25" s="11" t="s">
        <v>51</v>
      </c>
      <c r="C25" s="8"/>
      <c r="D25" s="21">
        <v>1845580.34</v>
      </c>
      <c r="E25" s="21">
        <v>542339.47</v>
      </c>
      <c r="G25" s="8">
        <v>0</v>
      </c>
      <c r="H25" s="21">
        <v>994834.34</v>
      </c>
      <c r="I25" s="21">
        <v>740403.79</v>
      </c>
    </row>
    <row r="26" spans="2:15" x14ac:dyDescent="0.25">
      <c r="B26" s="11" t="s">
        <v>52</v>
      </c>
      <c r="C26" s="8"/>
      <c r="D26" s="21">
        <v>1864036.14</v>
      </c>
      <c r="E26" s="21">
        <v>610471.31999999995</v>
      </c>
      <c r="G26" s="8">
        <v>0</v>
      </c>
      <c r="H26" s="21">
        <v>1007269.77</v>
      </c>
      <c r="I26" s="21">
        <v>792609.02</v>
      </c>
    </row>
    <row r="27" spans="2:15" x14ac:dyDescent="0.25">
      <c r="B27" s="11" t="s">
        <v>53</v>
      </c>
      <c r="C27" s="8"/>
      <c r="D27" s="21">
        <v>1882676.5</v>
      </c>
      <c r="E27" s="21">
        <v>508431.82</v>
      </c>
      <c r="G27" s="8">
        <v>0</v>
      </c>
      <c r="H27" s="21">
        <v>1019860.64</v>
      </c>
      <c r="I27" s="21">
        <v>839938.73</v>
      </c>
    </row>
    <row r="28" spans="2:15" x14ac:dyDescent="0.25">
      <c r="B28" s="11" t="s">
        <v>54</v>
      </c>
      <c r="C28" s="8"/>
      <c r="D28" s="21">
        <v>1901503.27</v>
      </c>
      <c r="E28" s="21">
        <v>574860.11</v>
      </c>
      <c r="G28" s="8">
        <v>0</v>
      </c>
      <c r="H28" s="21">
        <v>1032608.9</v>
      </c>
      <c r="I28" s="21">
        <v>787774.01</v>
      </c>
    </row>
    <row r="29" spans="2:15" x14ac:dyDescent="0.25">
      <c r="B29" s="12" t="s">
        <v>55</v>
      </c>
      <c r="C29" s="8"/>
      <c r="D29" s="21">
        <v>1920518.3</v>
      </c>
      <c r="E29" s="21">
        <v>605053.32999999996</v>
      </c>
      <c r="G29" s="8">
        <v>0</v>
      </c>
      <c r="H29" s="21">
        <v>1045516.51</v>
      </c>
      <c r="I29" s="21">
        <v>868498.21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0 C12 C2:E9 C11:E11 C13:E13">
    <cfRule type="containsBlanks" dxfId="10" priority="8">
      <formula>LEN(TRIM(C2))=0</formula>
    </cfRule>
  </conditionalFormatting>
  <conditionalFormatting sqref="C18:C22 C23:E29 D18:D23">
    <cfRule type="cellIs" dxfId="9" priority="9" operator="equal">
      <formula>0</formula>
    </cfRule>
  </conditionalFormatting>
  <conditionalFormatting sqref="E18:E22">
    <cfRule type="cellIs" dxfId="8" priority="3" operator="equal">
      <formula>0</formula>
    </cfRule>
  </conditionalFormatting>
  <conditionalFormatting sqref="G10 G2:I9 G11:I13">
    <cfRule type="containsBlanks" dxfId="7" priority="6">
      <formula>LEN(TRIM(G2))=0</formula>
    </cfRule>
  </conditionalFormatting>
  <conditionalFormatting sqref="G18:I29">
    <cfRule type="cellIs" dxfId="6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300-000000000000}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300-000001000000}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3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3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3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3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3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3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3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3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300-00000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300-00000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3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3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3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3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3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3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3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3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3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300-000015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300-000016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300-000017000000}">
      <formula1>0</formula1>
    </dataValidation>
    <dataValidation allowBlank="1" showInputMessage="1" showErrorMessage="1" promptTitle="Descripción:" prompt="Tipo de tasa contratada y especificaciones en el pago de intereses del crédito." sqref="C11:E11 G11:I11" xr:uid="{00000000-0002-0000-0300-000018000000}"/>
    <dataValidation allowBlank="1" showInputMessage="1" showErrorMessage="1" promptTitle="Descripción:" prompt="Día, mes y año de recepción del empréstito." sqref="C8:E8 G8:I8" xr:uid="{00000000-0002-0000-0300-000019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300-00001A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300-00001B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300-00001C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3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3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3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3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3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3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3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3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300-000025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300-000026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300-000027000000}">
      <formula1>0</formula1>
    </dataValidation>
    <dataValidation allowBlank="1" showInputMessage="1" showErrorMessage="1" promptTitle="Descripción:" prompt="Relación general de la aplicación o destino del empréstito." sqref="C12 G12:I12" xr:uid="{00000000-0002-0000-0300-000028000000}"/>
    <dataValidation allowBlank="1" showInputMessage="1" showErrorMessage="1" promptTitle="Descripción:" prompt="Nombre o razón social de la institución con la cual se tiene la contratación del crédito." sqref="C4:E4 G4:I4" xr:uid="{00000000-0002-0000-0300-000029000000}"/>
    <dataValidation type="decimal" operator="greaterThanOrEqual" allowBlank="1" showInputMessage="1" showErrorMessage="1" errorTitle="NÚMERO INVALIDO" error="El interés pagado no debe de ser un número negativo" sqref="C16:E16 G16:I16" xr:uid="{00000000-0002-0000-0300-00002A000000}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300-00002B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300-00002C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300-00002D000000}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300-00002E000000}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300-00002F000000}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300-000030000000}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300-00003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3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2"/>
  <sheetViews>
    <sheetView zoomScale="120" zoomScaleNormal="120" workbookViewId="0">
      <selection activeCell="C30" sqref="C30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0" max="10" width="13.7109375" bestFit="1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29" t="s">
        <v>1</v>
      </c>
      <c r="D1" s="29"/>
      <c r="E1" s="29"/>
      <c r="G1" s="29" t="s">
        <v>2</v>
      </c>
      <c r="H1" s="29"/>
      <c r="I1" s="29"/>
    </row>
    <row r="2" spans="2:15" x14ac:dyDescent="0.25">
      <c r="B2" s="2" t="s">
        <v>6</v>
      </c>
      <c r="C2" s="26" t="s">
        <v>86</v>
      </c>
      <c r="D2" s="27"/>
      <c r="E2" s="28"/>
      <c r="G2" s="26" t="s">
        <v>87</v>
      </c>
      <c r="H2" s="27"/>
      <c r="I2" s="28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33">
        <v>209935889</v>
      </c>
      <c r="D6" s="34"/>
      <c r="E6" s="35"/>
      <c r="G6" s="33">
        <v>176000000</v>
      </c>
      <c r="H6" s="34"/>
      <c r="I6" s="35"/>
    </row>
    <row r="7" spans="2:15" x14ac:dyDescent="0.25">
      <c r="B7" s="2" t="s">
        <v>21</v>
      </c>
      <c r="C7" s="33">
        <v>209935889</v>
      </c>
      <c r="D7" s="34"/>
      <c r="E7" s="35"/>
      <c r="G7" s="33">
        <v>176000000</v>
      </c>
      <c r="H7" s="34"/>
      <c r="I7" s="35"/>
    </row>
    <row r="8" spans="2:15" x14ac:dyDescent="0.25">
      <c r="B8" s="2" t="s">
        <v>22</v>
      </c>
      <c r="C8" s="36">
        <v>40366</v>
      </c>
      <c r="D8" s="37"/>
      <c r="E8" s="38"/>
      <c r="G8" s="36">
        <v>43539</v>
      </c>
      <c r="H8" s="37"/>
      <c r="I8" s="38"/>
    </row>
    <row r="9" spans="2:15" x14ac:dyDescent="0.25">
      <c r="B9" s="2" t="s">
        <v>23</v>
      </c>
      <c r="C9" s="36">
        <v>45863</v>
      </c>
      <c r="D9" s="37"/>
      <c r="E9" s="38"/>
      <c r="G9" s="36">
        <v>47144</v>
      </c>
      <c r="H9" s="37"/>
      <c r="I9" s="38"/>
    </row>
    <row r="10" spans="2:15" x14ac:dyDescent="0.25">
      <c r="B10" s="2" t="s">
        <v>24</v>
      </c>
      <c r="C10" s="39">
        <v>12</v>
      </c>
      <c r="D10" s="40"/>
      <c r="E10" s="41"/>
      <c r="G10" s="39">
        <v>0</v>
      </c>
      <c r="H10" s="40"/>
      <c r="I10" s="41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48" t="s">
        <v>34</v>
      </c>
      <c r="D12" s="49"/>
      <c r="E12" s="50"/>
      <c r="G12" s="51" t="s">
        <v>71</v>
      </c>
      <c r="H12" s="52"/>
      <c r="I12" s="53"/>
      <c r="K12" s="18"/>
      <c r="O12" s="18"/>
    </row>
    <row r="13" spans="2:15" x14ac:dyDescent="0.25">
      <c r="B13" s="2" t="s">
        <v>84</v>
      </c>
      <c r="C13" s="33">
        <v>100630895.05</v>
      </c>
      <c r="D13" s="34"/>
      <c r="E13" s="35"/>
      <c r="G13" s="33">
        <v>155748664.06</v>
      </c>
      <c r="H13" s="34"/>
      <c r="I13" s="35"/>
      <c r="K13" s="21"/>
    </row>
    <row r="14" spans="2:15" x14ac:dyDescent="0.25">
      <c r="B14" s="2" t="s">
        <v>37</v>
      </c>
      <c r="C14" s="54">
        <f>SUM(C18:C29)</f>
        <v>0</v>
      </c>
      <c r="D14" s="55"/>
      <c r="E14" s="56"/>
      <c r="G14" s="54">
        <f>SUM(G18:G29)</f>
        <v>0</v>
      </c>
      <c r="H14" s="55"/>
      <c r="I14" s="56"/>
    </row>
    <row r="15" spans="2:15" x14ac:dyDescent="0.25">
      <c r="B15" s="2" t="s">
        <v>38</v>
      </c>
      <c r="C15" s="54">
        <f>SUM(D18:D29)</f>
        <v>24600548.919999994</v>
      </c>
      <c r="D15" s="55"/>
      <c r="E15" s="56"/>
      <c r="G15" s="54">
        <f>SUM(H18:H29)</f>
        <v>13613791.739999998</v>
      </c>
      <c r="H15" s="55"/>
      <c r="I15" s="56"/>
    </row>
    <row r="16" spans="2:15" x14ac:dyDescent="0.25">
      <c r="B16" s="2" t="s">
        <v>39</v>
      </c>
      <c r="C16" s="54">
        <f>SUM(E18:E29)</f>
        <v>7636163.9900000002</v>
      </c>
      <c r="D16" s="55"/>
      <c r="E16" s="56"/>
      <c r="G16" s="54">
        <f>SUM(I18:I29)</f>
        <v>13522089.350000001</v>
      </c>
      <c r="H16" s="55"/>
      <c r="I16" s="5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>
        <v>0</v>
      </c>
      <c r="D18" s="21">
        <v>1939723.48</v>
      </c>
      <c r="E18" s="21">
        <v>540873.72</v>
      </c>
      <c r="G18" s="8">
        <v>0</v>
      </c>
      <c r="H18" s="21">
        <v>1058585.47</v>
      </c>
      <c r="I18" s="21">
        <v>927418.4</v>
      </c>
    </row>
    <row r="19" spans="2:15" x14ac:dyDescent="0.25">
      <c r="B19" s="11" t="s">
        <v>45</v>
      </c>
      <c r="C19" s="8">
        <v>0</v>
      </c>
      <c r="D19" s="21">
        <v>1959120.72</v>
      </c>
      <c r="E19" s="21">
        <v>568347.92000000004</v>
      </c>
      <c r="G19" s="8">
        <v>0</v>
      </c>
      <c r="H19" s="21">
        <v>1071817.79</v>
      </c>
      <c r="I19" s="21">
        <v>834140.47</v>
      </c>
    </row>
    <row r="20" spans="2:15" x14ac:dyDescent="0.25">
      <c r="B20" s="11" t="s">
        <v>46</v>
      </c>
      <c r="C20" s="8">
        <v>0</v>
      </c>
      <c r="D20" s="21">
        <v>1978711.93</v>
      </c>
      <c r="E20" s="21">
        <v>540269.99</v>
      </c>
      <c r="G20" s="8">
        <v>0</v>
      </c>
      <c r="H20" s="21">
        <v>1085215.51</v>
      </c>
      <c r="I20" s="21">
        <v>982593.6</v>
      </c>
    </row>
    <row r="21" spans="2:15" x14ac:dyDescent="0.25">
      <c r="B21" s="11" t="s">
        <v>47</v>
      </c>
      <c r="C21" s="8">
        <v>0</v>
      </c>
      <c r="D21" s="21">
        <v>1998499.04</v>
      </c>
      <c r="E21" s="21">
        <v>590938.41</v>
      </c>
      <c r="G21" s="8">
        <v>0</v>
      </c>
      <c r="H21" s="21">
        <v>1098780.7</v>
      </c>
      <c r="I21" s="21">
        <v>1074713.94</v>
      </c>
    </row>
    <row r="22" spans="2:15" x14ac:dyDescent="0.25">
      <c r="B22" s="11" t="s">
        <v>48</v>
      </c>
      <c r="C22" s="8">
        <v>0</v>
      </c>
      <c r="D22" s="21">
        <v>2018484.03</v>
      </c>
      <c r="E22" s="21">
        <v>594790.40000000002</v>
      </c>
      <c r="G22" s="8">
        <v>0</v>
      </c>
      <c r="H22" s="21">
        <v>1112515.46</v>
      </c>
      <c r="I22" s="21">
        <v>969883.46</v>
      </c>
    </row>
    <row r="23" spans="2:15" x14ac:dyDescent="0.25">
      <c r="B23" s="11" t="s">
        <v>49</v>
      </c>
      <c r="C23" s="8">
        <v>0</v>
      </c>
      <c r="D23" s="21">
        <v>2038668.88</v>
      </c>
      <c r="E23" s="21">
        <v>679331.74</v>
      </c>
      <c r="G23" s="8">
        <v>0</v>
      </c>
      <c r="H23" s="21">
        <v>1126421.9099999999</v>
      </c>
      <c r="I23" s="21">
        <v>1054131.27</v>
      </c>
    </row>
    <row r="24" spans="2:15" x14ac:dyDescent="0.25">
      <c r="B24" s="11" t="s">
        <v>50</v>
      </c>
      <c r="C24" s="8">
        <v>0</v>
      </c>
      <c r="D24" s="21">
        <v>2059055.56</v>
      </c>
      <c r="E24" s="21">
        <v>576131.88</v>
      </c>
      <c r="G24" s="8">
        <v>0</v>
      </c>
      <c r="H24" s="21">
        <v>1140502.18</v>
      </c>
      <c r="I24" s="21">
        <v>1223467.99</v>
      </c>
    </row>
    <row r="25" spans="2:15" x14ac:dyDescent="0.25">
      <c r="B25" s="11" t="s">
        <v>51</v>
      </c>
      <c r="C25" s="8">
        <v>0</v>
      </c>
      <c r="D25" s="21">
        <v>2079646.12</v>
      </c>
      <c r="E25" s="21">
        <v>671822.41</v>
      </c>
      <c r="G25" s="8">
        <v>0</v>
      </c>
      <c r="H25" s="21">
        <v>1154758.46</v>
      </c>
      <c r="I25" s="21">
        <v>1144340.42</v>
      </c>
    </row>
    <row r="26" spans="2:15" x14ac:dyDescent="0.25">
      <c r="B26" s="11" t="s">
        <v>52</v>
      </c>
      <c r="C26" s="8">
        <v>0</v>
      </c>
      <c r="D26" s="21">
        <v>2100442.58</v>
      </c>
      <c r="E26" s="21">
        <v>732318.39</v>
      </c>
      <c r="G26" s="8">
        <v>0</v>
      </c>
      <c r="H26" s="21">
        <v>1169192.94</v>
      </c>
      <c r="I26" s="21">
        <v>1225978.99</v>
      </c>
    </row>
    <row r="27" spans="2:15" x14ac:dyDescent="0.25">
      <c r="B27" s="11" t="s">
        <v>53</v>
      </c>
      <c r="C27" s="8">
        <v>0</v>
      </c>
      <c r="D27" s="21">
        <v>2121447.0099999998</v>
      </c>
      <c r="E27" s="21">
        <v>657573.65</v>
      </c>
      <c r="G27" s="8">
        <v>0</v>
      </c>
      <c r="H27" s="21">
        <v>1183807.8500000001</v>
      </c>
      <c r="I27" s="21">
        <v>1278967.74</v>
      </c>
    </row>
    <row r="28" spans="2:15" x14ac:dyDescent="0.25">
      <c r="B28" s="11" t="s">
        <v>54</v>
      </c>
      <c r="C28" s="8">
        <v>0</v>
      </c>
      <c r="D28" s="21">
        <v>2142661.48</v>
      </c>
      <c r="E28" s="21">
        <v>728283.66</v>
      </c>
      <c r="G28" s="8">
        <v>0</v>
      </c>
      <c r="H28" s="21">
        <v>1198605.45</v>
      </c>
      <c r="I28" s="21">
        <v>1298514.47</v>
      </c>
      <c r="J28" s="17"/>
    </row>
    <row r="29" spans="2:15" x14ac:dyDescent="0.25">
      <c r="B29" s="12" t="s">
        <v>55</v>
      </c>
      <c r="C29" s="8">
        <v>0</v>
      </c>
      <c r="D29" s="21">
        <v>2164088.09</v>
      </c>
      <c r="E29" s="21">
        <v>755481.82</v>
      </c>
      <c r="G29" s="8">
        <v>0</v>
      </c>
      <c r="H29" s="21">
        <v>1213588.02</v>
      </c>
      <c r="I29" s="21">
        <v>1507938.6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24600548.919999994</v>
      </c>
      <c r="E30" s="14">
        <f>SUM(E18:E29)</f>
        <v>7636163.9900000002</v>
      </c>
      <c r="G30" s="14">
        <f>SUM(G18:G29)</f>
        <v>0</v>
      </c>
      <c r="H30" s="14">
        <f>SUM(H18:H29)</f>
        <v>13613791.739999998</v>
      </c>
      <c r="I30" s="14">
        <f>SUM(I18:I29)</f>
        <v>13522089.350000001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0 C12 C2:E9 C11:E11 C13:E13">
    <cfRule type="containsBlanks" dxfId="5" priority="8">
      <formula>LEN(TRIM(C2))=0</formula>
    </cfRule>
  </conditionalFormatting>
  <conditionalFormatting sqref="C18:I29">
    <cfRule type="cellIs" dxfId="4" priority="1" operator="equal">
      <formula>0</formula>
    </cfRule>
  </conditionalFormatting>
  <conditionalFormatting sqref="G10 G2:I9 G11:I13">
    <cfRule type="containsBlanks" dxfId="3" priority="6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4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4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4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4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4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4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4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4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4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400-000009000000}"/>
    <dataValidation allowBlank="1" showInputMessage="1" showErrorMessage="1" promptTitle="Descripción:" prompt="Relación general de la aplicación o destino del empréstito." sqref="C12 G12:I12" xr:uid="{00000000-0002-0000-04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4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4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4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4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4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4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4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4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4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4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4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4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4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4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400-000019000000}"/>
    <dataValidation allowBlank="1" showInputMessage="1" showErrorMessage="1" promptTitle="Descripción:" prompt="Tipo de tasa contratada y especificaciones en el pago de intereses del crédito." sqref="C11:E11 G11:I11" xr:uid="{00000000-0002-0000-04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4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4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4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4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4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4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4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4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4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4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4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4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4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4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4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4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4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4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4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4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4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4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4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4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A014-8B4A-4CE8-98E9-F4E700716BA3}">
  <dimension ref="B1:O42"/>
  <sheetViews>
    <sheetView tabSelected="1" zoomScale="120" zoomScaleNormal="120" workbookViewId="0">
      <selection activeCell="K20" sqref="K20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0" max="10" width="13.7109375" bestFit="1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29" t="s">
        <v>1</v>
      </c>
      <c r="D1" s="29"/>
      <c r="E1" s="29"/>
      <c r="G1" s="29" t="s">
        <v>2</v>
      </c>
      <c r="H1" s="29"/>
      <c r="I1" s="29"/>
    </row>
    <row r="2" spans="2:15" x14ac:dyDescent="0.25">
      <c r="B2" s="2" t="s">
        <v>6</v>
      </c>
      <c r="C2" s="26" t="s">
        <v>86</v>
      </c>
      <c r="D2" s="27"/>
      <c r="E2" s="28"/>
      <c r="G2" s="26" t="s">
        <v>87</v>
      </c>
      <c r="H2" s="27"/>
      <c r="I2" s="28"/>
    </row>
    <row r="3" spans="2:15" x14ac:dyDescent="0.25">
      <c r="B3" s="2" t="s">
        <v>12</v>
      </c>
      <c r="C3" s="30" t="s">
        <v>13</v>
      </c>
      <c r="D3" s="31"/>
      <c r="E3" s="32"/>
      <c r="G3" s="30" t="s">
        <v>13</v>
      </c>
      <c r="H3" s="31"/>
      <c r="I3" s="32"/>
    </row>
    <row r="4" spans="2:15" ht="15.75" customHeight="1" x14ac:dyDescent="0.25">
      <c r="B4" s="2" t="s">
        <v>15</v>
      </c>
      <c r="C4" s="30" t="s">
        <v>16</v>
      </c>
      <c r="D4" s="31"/>
      <c r="E4" s="32"/>
      <c r="G4" s="30" t="s">
        <v>16</v>
      </c>
      <c r="H4" s="31"/>
      <c r="I4" s="32"/>
    </row>
    <row r="5" spans="2:15" ht="15.75" customHeight="1" x14ac:dyDescent="0.25">
      <c r="B5" s="2" t="s">
        <v>18</v>
      </c>
      <c r="C5" s="30" t="s">
        <v>19</v>
      </c>
      <c r="D5" s="31"/>
      <c r="E5" s="32"/>
      <c r="G5" s="30" t="s">
        <v>19</v>
      </c>
      <c r="H5" s="31"/>
      <c r="I5" s="32"/>
    </row>
    <row r="6" spans="2:15" x14ac:dyDescent="0.25">
      <c r="B6" s="2" t="s">
        <v>20</v>
      </c>
      <c r="C6" s="33">
        <v>209935889</v>
      </c>
      <c r="D6" s="34"/>
      <c r="E6" s="35"/>
      <c r="G6" s="33">
        <v>176000000</v>
      </c>
      <c r="H6" s="34"/>
      <c r="I6" s="35"/>
    </row>
    <row r="7" spans="2:15" x14ac:dyDescent="0.25">
      <c r="B7" s="2" t="s">
        <v>21</v>
      </c>
      <c r="C7" s="33">
        <v>209935889</v>
      </c>
      <c r="D7" s="34"/>
      <c r="E7" s="35"/>
      <c r="G7" s="33">
        <v>176000000</v>
      </c>
      <c r="H7" s="34"/>
      <c r="I7" s="35"/>
    </row>
    <row r="8" spans="2:15" x14ac:dyDescent="0.25">
      <c r="B8" s="2" t="s">
        <v>22</v>
      </c>
      <c r="C8" s="36">
        <v>40366</v>
      </c>
      <c r="D8" s="37"/>
      <c r="E8" s="38"/>
      <c r="G8" s="36">
        <v>43539</v>
      </c>
      <c r="H8" s="37"/>
      <c r="I8" s="38"/>
    </row>
    <row r="9" spans="2:15" x14ac:dyDescent="0.25">
      <c r="B9" s="2" t="s">
        <v>23</v>
      </c>
      <c r="C9" s="36">
        <v>45863</v>
      </c>
      <c r="D9" s="37"/>
      <c r="E9" s="38"/>
      <c r="G9" s="36">
        <v>47144</v>
      </c>
      <c r="H9" s="37"/>
      <c r="I9" s="38"/>
    </row>
    <row r="10" spans="2:15" x14ac:dyDescent="0.25">
      <c r="B10" s="2" t="s">
        <v>24</v>
      </c>
      <c r="C10" s="39">
        <v>12</v>
      </c>
      <c r="D10" s="40"/>
      <c r="E10" s="41"/>
      <c r="G10" s="39">
        <v>0</v>
      </c>
      <c r="H10" s="40"/>
      <c r="I10" s="41"/>
    </row>
    <row r="11" spans="2:15" x14ac:dyDescent="0.25">
      <c r="B11" s="2" t="s">
        <v>25</v>
      </c>
      <c r="C11" s="30" t="s">
        <v>28</v>
      </c>
      <c r="D11" s="31"/>
      <c r="E11" s="32"/>
      <c r="G11" s="30" t="s">
        <v>70</v>
      </c>
      <c r="H11" s="31"/>
      <c r="I11" s="32"/>
    </row>
    <row r="12" spans="2:15" s="4" customFormat="1" ht="30" customHeight="1" x14ac:dyDescent="0.25">
      <c r="B12" s="3" t="s">
        <v>31</v>
      </c>
      <c r="C12" s="48" t="s">
        <v>34</v>
      </c>
      <c r="D12" s="49"/>
      <c r="E12" s="50"/>
      <c r="G12" s="51" t="s">
        <v>71</v>
      </c>
      <c r="H12" s="52"/>
      <c r="I12" s="53"/>
      <c r="K12" s="18"/>
      <c r="O12" s="18"/>
    </row>
    <row r="13" spans="2:15" x14ac:dyDescent="0.25">
      <c r="B13" s="2" t="s">
        <v>93</v>
      </c>
      <c r="C13" s="33">
        <v>76030346.129999995</v>
      </c>
      <c r="D13" s="34"/>
      <c r="E13" s="35"/>
      <c r="G13" s="33">
        <v>142134872.31999999</v>
      </c>
      <c r="H13" s="34"/>
      <c r="I13" s="35"/>
      <c r="K13" s="21"/>
    </row>
    <row r="14" spans="2:15" x14ac:dyDescent="0.25">
      <c r="B14" s="2" t="s">
        <v>37</v>
      </c>
      <c r="C14" s="54">
        <f>SUM(C18:C29)</f>
        <v>0</v>
      </c>
      <c r="D14" s="55"/>
      <c r="E14" s="56"/>
      <c r="G14" s="54">
        <f>SUM(G18:G29)</f>
        <v>0</v>
      </c>
      <c r="H14" s="55"/>
      <c r="I14" s="56"/>
    </row>
    <row r="15" spans="2:15" x14ac:dyDescent="0.25">
      <c r="B15" s="2" t="s">
        <v>38</v>
      </c>
      <c r="C15" s="54">
        <f>SUM(D18:D29)</f>
        <v>8874936.1000000015</v>
      </c>
      <c r="D15" s="55"/>
      <c r="E15" s="56"/>
      <c r="G15" s="54">
        <f>SUM(H18:H29)</f>
        <v>5007958.6899999995</v>
      </c>
      <c r="H15" s="55"/>
      <c r="I15" s="56"/>
    </row>
    <row r="16" spans="2:15" x14ac:dyDescent="0.25">
      <c r="B16" s="2" t="s">
        <v>39</v>
      </c>
      <c r="C16" s="54">
        <f>SUM(E18:E29)</f>
        <v>2746598.7</v>
      </c>
      <c r="D16" s="55"/>
      <c r="E16" s="56"/>
      <c r="G16" s="54">
        <f>SUM(I18:I29)</f>
        <v>5218602.82</v>
      </c>
      <c r="H16" s="55"/>
      <c r="I16" s="56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>
        <v>0</v>
      </c>
      <c r="D18" s="21">
        <v>2185728.9700000002</v>
      </c>
      <c r="E18" s="21">
        <v>741137.47</v>
      </c>
      <c r="F18" s="61"/>
      <c r="G18" s="8">
        <v>0</v>
      </c>
      <c r="H18" s="21">
        <v>1228757.8700000001</v>
      </c>
      <c r="I18" s="21">
        <v>1368302.8</v>
      </c>
    </row>
    <row r="19" spans="2:15" x14ac:dyDescent="0.25">
      <c r="B19" s="11" t="s">
        <v>45</v>
      </c>
      <c r="C19" s="8">
        <v>0</v>
      </c>
      <c r="D19" s="21">
        <v>2207586.2599999998</v>
      </c>
      <c r="E19" s="21">
        <v>795530.51</v>
      </c>
      <c r="F19" s="61"/>
      <c r="G19" s="8">
        <v>0</v>
      </c>
      <c r="H19" s="21">
        <v>1244117.3400000001</v>
      </c>
      <c r="I19" s="21">
        <v>1314575.77</v>
      </c>
    </row>
    <row r="20" spans="2:15" x14ac:dyDescent="0.25">
      <c r="B20" s="11" t="s">
        <v>46</v>
      </c>
      <c r="C20" s="8">
        <v>0</v>
      </c>
      <c r="D20" s="21">
        <v>2229662.12</v>
      </c>
      <c r="E20" s="21">
        <v>681427.35</v>
      </c>
      <c r="F20" s="61"/>
      <c r="G20" s="8">
        <v>0</v>
      </c>
      <c r="H20" s="21">
        <v>1259668.81</v>
      </c>
      <c r="I20" s="21">
        <v>1499096.96</v>
      </c>
    </row>
    <row r="21" spans="2:15" x14ac:dyDescent="0.25">
      <c r="B21" s="11" t="s">
        <v>47</v>
      </c>
      <c r="C21" s="8">
        <v>0</v>
      </c>
      <c r="D21" s="21">
        <v>2251958.75</v>
      </c>
      <c r="E21" s="21">
        <v>528503.37</v>
      </c>
      <c r="F21" s="61"/>
      <c r="G21" s="8">
        <v>0</v>
      </c>
      <c r="H21" s="21">
        <v>1275414.67</v>
      </c>
      <c r="I21" s="21">
        <v>1036627.29</v>
      </c>
    </row>
    <row r="22" spans="2:15" x14ac:dyDescent="0.25">
      <c r="B22" s="11" t="s">
        <v>48</v>
      </c>
      <c r="C22" s="8">
        <v>0</v>
      </c>
      <c r="D22" s="21">
        <v>0</v>
      </c>
      <c r="E22" s="21">
        <v>0</v>
      </c>
      <c r="F22" s="61"/>
      <c r="G22" s="8">
        <v>0</v>
      </c>
      <c r="H22" s="21">
        <v>0</v>
      </c>
      <c r="I22" s="21">
        <v>0</v>
      </c>
    </row>
    <row r="23" spans="2:15" x14ac:dyDescent="0.25">
      <c r="B23" s="11" t="s">
        <v>49</v>
      </c>
      <c r="C23" s="8">
        <v>0</v>
      </c>
      <c r="D23" s="21">
        <v>0</v>
      </c>
      <c r="E23" s="21">
        <v>0</v>
      </c>
      <c r="F23" s="61"/>
      <c r="G23" s="8">
        <v>0</v>
      </c>
      <c r="H23" s="21">
        <v>0</v>
      </c>
      <c r="I23" s="21">
        <v>0</v>
      </c>
    </row>
    <row r="24" spans="2:15" x14ac:dyDescent="0.25">
      <c r="B24" s="11" t="s">
        <v>50</v>
      </c>
      <c r="C24" s="8">
        <v>0</v>
      </c>
      <c r="D24" s="21">
        <v>0</v>
      </c>
      <c r="E24" s="21">
        <v>0</v>
      </c>
      <c r="F24" s="61"/>
      <c r="G24" s="8">
        <v>0</v>
      </c>
      <c r="H24" s="21">
        <v>0</v>
      </c>
      <c r="I24" s="21">
        <v>0</v>
      </c>
    </row>
    <row r="25" spans="2:15" x14ac:dyDescent="0.25">
      <c r="B25" s="11" t="s">
        <v>51</v>
      </c>
      <c r="C25" s="8">
        <v>0</v>
      </c>
      <c r="D25" s="21">
        <v>0</v>
      </c>
      <c r="E25" s="21">
        <v>0</v>
      </c>
      <c r="F25" s="61"/>
      <c r="G25" s="8">
        <v>0</v>
      </c>
      <c r="H25" s="21">
        <v>0</v>
      </c>
      <c r="I25" s="21">
        <v>0</v>
      </c>
    </row>
    <row r="26" spans="2:15" x14ac:dyDescent="0.25">
      <c r="B26" s="11" t="s">
        <v>52</v>
      </c>
      <c r="C26" s="8">
        <v>0</v>
      </c>
      <c r="D26" s="21">
        <v>0</v>
      </c>
      <c r="E26" s="21">
        <v>0</v>
      </c>
      <c r="F26" s="61"/>
      <c r="G26" s="8">
        <v>0</v>
      </c>
      <c r="H26" s="21">
        <v>0</v>
      </c>
      <c r="I26" s="21">
        <v>0</v>
      </c>
    </row>
    <row r="27" spans="2:15" x14ac:dyDescent="0.25">
      <c r="B27" s="11" t="s">
        <v>53</v>
      </c>
      <c r="C27" s="8">
        <v>0</v>
      </c>
      <c r="D27" s="21">
        <v>0</v>
      </c>
      <c r="E27" s="21">
        <v>0</v>
      </c>
      <c r="F27" s="61"/>
      <c r="G27" s="8">
        <v>0</v>
      </c>
      <c r="H27" s="21">
        <v>0</v>
      </c>
      <c r="I27" s="21">
        <v>0</v>
      </c>
    </row>
    <row r="28" spans="2:15" x14ac:dyDescent="0.25">
      <c r="B28" s="11" t="s">
        <v>54</v>
      </c>
      <c r="C28" s="8">
        <v>0</v>
      </c>
      <c r="D28" s="21">
        <v>0</v>
      </c>
      <c r="E28" s="21">
        <v>0</v>
      </c>
      <c r="F28" s="61"/>
      <c r="G28" s="8">
        <v>0</v>
      </c>
      <c r="H28" s="21">
        <v>0</v>
      </c>
      <c r="I28" s="21">
        <v>0</v>
      </c>
      <c r="J28" s="17"/>
    </row>
    <row r="29" spans="2:15" x14ac:dyDescent="0.25">
      <c r="B29" s="12" t="s">
        <v>55</v>
      </c>
      <c r="C29" s="8">
        <v>0</v>
      </c>
      <c r="D29" s="21">
        <v>0</v>
      </c>
      <c r="E29" s="21">
        <v>0</v>
      </c>
      <c r="F29" s="61"/>
      <c r="G29" s="8">
        <v>0</v>
      </c>
      <c r="H29" s="21">
        <v>0</v>
      </c>
      <c r="I29" s="21">
        <v>0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8874936.1000000015</v>
      </c>
      <c r="E30" s="14">
        <f>SUM(E18:E29)</f>
        <v>2746598.7</v>
      </c>
      <c r="G30" s="14">
        <f>SUM(G18:G29)</f>
        <v>0</v>
      </c>
      <c r="H30" s="14">
        <f>SUM(H18:H29)</f>
        <v>5007958.6899999995</v>
      </c>
      <c r="I30" s="14">
        <f>SUM(I18:I29)</f>
        <v>5218602.82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0 C12 C2:E9 C11:E11 C13:E13">
    <cfRule type="containsBlanks" dxfId="2" priority="8">
      <formula>LEN(TRIM(C2))=0</formula>
    </cfRule>
  </conditionalFormatting>
  <conditionalFormatting sqref="C18:I29">
    <cfRule type="cellIs" dxfId="1" priority="1" operator="equal">
      <formula>0</formula>
    </cfRule>
  </conditionalFormatting>
  <conditionalFormatting sqref="G10 G2:I9 G11:I13">
    <cfRule type="containsBlanks" dxfId="0" priority="6">
      <formula>LEN(TRIM(G2))=0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4BB726AA-0635-4EF9-9EC3-217EB275631E}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4A6E0742-18A2-4472-AC5A-638CAAEE2037}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B4B73B4C-A461-4DA4-95A7-123A82872B88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9D1490C3-5344-41F6-A601-03A7CBE61C71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3D59FF0D-C13A-47CA-8E9D-4C743F61014B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CD5FBA49-419B-463C-ABA5-106D073BA701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568E93A4-B1A5-4D88-981F-0E196BAC9FF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4616A68D-548B-473D-A2CE-0F3AA31F9E57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13961130-CC3A-4666-BC40-3F5B74E841B2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1061FEFF-7936-4FC2-AB9A-9262CBA62058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44627A8-43F6-42AD-A810-C6BF4C4B41D6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2403105C-5E05-4030-AFD6-588D4B97A301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BC41EB20-6A9F-4DE2-B416-7AFD3F628C2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8350C7-4E0E-432B-BF6E-727F24E86D05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DD7A8B91-F348-474A-8C9C-498FDD2A8235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75A2C7F8-49D6-4671-800B-A984C736E544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9C045001-3327-411D-A907-5E28E0246ADA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A6E03035-2E07-4DA9-AB3B-14D959722826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EC27C1D3-D0FF-40C0-BBFC-2999E7E24E1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A3E51679-E1EA-4409-80DD-876D417D153B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A2DE17A6-4894-45C3-AE3A-D07A50017CB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6D6BB5C0-AC49-40DE-9118-C02D5D7E1BF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434CE5EA-0ED7-4D46-8F32-203CDD6C47A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8149C12A-538A-4F7B-9CED-D9D4873F1D92}">
      <formula1>0</formula1>
    </dataValidation>
    <dataValidation allowBlank="1" showInputMessage="1" showErrorMessage="1" promptTitle="Descripción:" prompt="Tipo de tasa contratada y especificaciones en el pago de intereses del crédito." sqref="C11:E11 G11:I11" xr:uid="{7CE53019-D149-4E84-A9F9-42722597D2DA}"/>
    <dataValidation allowBlank="1" showInputMessage="1" showErrorMessage="1" promptTitle="Descripción:" prompt="Día, mes y año de recepción del empréstito." sqref="C8:E8 G8:I8" xr:uid="{98F06EFA-7374-4C1C-88A5-FE0D7A4B9067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2A17ABF1-EAFD-4AE7-8C56-EC46F38B122C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57D600EB-4D13-4C3D-B1FA-7B5E1C1B2EBB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AF9B870C-7086-4C8F-9843-2E6C7D939C51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8E291DBA-BFE6-4797-9D66-B82AB5C56D48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18B75265-357D-4E25-ADF5-D5BA294BEECA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426121C5-6E7F-4581-BFE8-317B4E5B8161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831A33E8-A86F-4621-B0E6-00A450C71BD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4E4B03D6-E743-4AC5-9B47-EE54C3B74AE7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1FC77ADD-CA05-4DAA-B50B-C062BA424DEC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25DDC1E5-B8F0-43AB-AD0E-63624494E636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E24EAF16-5397-4CD5-AAD0-0CD041E97A0D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3863A759-7272-4208-8C20-99DA385BB585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7B433CAD-6312-4FFC-B330-0EF0085E9BBF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2D655026-3767-473F-8869-953D63836C74}">
      <formula1>0</formula1>
    </dataValidation>
    <dataValidation allowBlank="1" showInputMessage="1" showErrorMessage="1" promptTitle="Descripción:" prompt="Relación general de la aplicación o destino del empréstito." sqref="C12 G12:I12" xr:uid="{43302A08-29E6-41FD-93E0-FA14156D4B5A}"/>
    <dataValidation allowBlank="1" showInputMessage="1" showErrorMessage="1" promptTitle="Descripción:" prompt="Nombre o razón social de la institución con la cual se tiene la contratación del crédito." sqref="C4:E4 G4:I4" xr:uid="{7270A350-ADC0-44DF-B6D6-0588CDE6B575}"/>
    <dataValidation type="decimal" operator="greaterThanOrEqual" allowBlank="1" showInputMessage="1" showErrorMessage="1" errorTitle="NÚMERO INVALIDO" error="El interés pagado no debe de ser un número negativo" sqref="C16:E16 G16:I16" xr:uid="{17BF2112-E889-4F22-9D14-9DBDDA73D555}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 xr:uid="{727718F1-F8E1-41B2-8E7E-C25B890925D5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EBC7103C-13A1-40A8-871C-194302676194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60354262-DBEC-42A5-B7A1-510A6C92FFE1}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6708320D-ABFE-4C8E-9753-0841C53D09FA}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 xr:uid="{43EE374F-A313-4C92-912D-F31D4A42544F}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F31055F7-F13E-4585-A132-0410BB0773EE}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DC0FABAF-1258-4DE1-9C83-C17B2A9E3CD3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41CAC53B-1FDE-434D-8A53-DA8816158401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8"/>
  <sheetViews>
    <sheetView zoomScale="130" zoomScaleNormal="130" workbookViewId="0">
      <selection activeCell="D14" sqref="D14"/>
    </sheetView>
  </sheetViews>
  <sheetFormatPr baseColWidth="10" defaultRowHeight="15" x14ac:dyDescent="0.25"/>
  <cols>
    <col min="2" max="2" width="43.28515625" customWidth="1"/>
    <col min="3" max="3" width="4.42578125" customWidth="1"/>
    <col min="4" max="4" width="38.140625" bestFit="1" customWidth="1"/>
    <col min="5" max="5" width="5.7109375" customWidth="1"/>
    <col min="6" max="6" width="40.5703125" customWidth="1"/>
    <col min="7" max="7" width="22.85546875" style="16" bestFit="1" customWidth="1"/>
    <col min="8" max="8" width="18.85546875" style="16" customWidth="1"/>
  </cols>
  <sheetData>
    <row r="2" spans="2:8" ht="15.75" thickBot="1" x14ac:dyDescent="0.3"/>
    <row r="3" spans="2:8" ht="15.75" thickBot="1" x14ac:dyDescent="0.3">
      <c r="B3" s="58" t="s">
        <v>90</v>
      </c>
      <c r="C3" s="59"/>
      <c r="D3" s="60"/>
    </row>
    <row r="5" spans="2:8" x14ac:dyDescent="0.25">
      <c r="B5" s="23" t="s">
        <v>91</v>
      </c>
      <c r="C5" s="23"/>
      <c r="D5" s="23" t="s">
        <v>92</v>
      </c>
    </row>
    <row r="6" spans="2:8" x14ac:dyDescent="0.25">
      <c r="B6" s="23"/>
      <c r="C6" s="23"/>
      <c r="D6" s="23"/>
    </row>
    <row r="7" spans="2:8" x14ac:dyDescent="0.25">
      <c r="B7" s="16" t="s">
        <v>88</v>
      </c>
      <c r="D7" s="16" t="s">
        <v>89</v>
      </c>
    </row>
    <row r="8" spans="2:8" x14ac:dyDescent="0.25">
      <c r="B8" t="s">
        <v>85</v>
      </c>
      <c r="D8" t="s">
        <v>72</v>
      </c>
      <c r="F8" s="16" t="s">
        <v>73</v>
      </c>
      <c r="G8" s="16" t="s">
        <v>79</v>
      </c>
      <c r="H8" s="16" t="s">
        <v>95</v>
      </c>
    </row>
    <row r="9" spans="2:8" x14ac:dyDescent="0.25">
      <c r="F9" s="16"/>
    </row>
    <row r="10" spans="2:8" x14ac:dyDescent="0.25">
      <c r="F10" s="16"/>
    </row>
    <row r="11" spans="2:8" x14ac:dyDescent="0.25">
      <c r="B11" t="s">
        <v>69</v>
      </c>
      <c r="D11" t="s">
        <v>77</v>
      </c>
      <c r="F11" s="16" t="s">
        <v>73</v>
      </c>
      <c r="G11" s="16" t="s">
        <v>78</v>
      </c>
      <c r="H11" s="16" t="s">
        <v>94</v>
      </c>
    </row>
    <row r="12" spans="2:8" x14ac:dyDescent="0.25">
      <c r="F12" s="16"/>
    </row>
    <row r="13" spans="2:8" x14ac:dyDescent="0.25">
      <c r="F13" s="16"/>
    </row>
    <row r="14" spans="2:8" x14ac:dyDescent="0.25">
      <c r="D14" t="s">
        <v>74</v>
      </c>
      <c r="F14" s="16" t="s">
        <v>75</v>
      </c>
    </row>
    <row r="18" spans="6:6" x14ac:dyDescent="0.25">
      <c r="F18" s="16" t="s">
        <v>83</v>
      </c>
    </row>
  </sheetData>
  <mergeCells count="1">
    <mergeCell ref="B3:D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6:M20"/>
  <sheetViews>
    <sheetView workbookViewId="0">
      <selection activeCell="G20" sqref="G20:I20"/>
    </sheetView>
  </sheetViews>
  <sheetFormatPr baseColWidth="10" defaultRowHeight="15" x14ac:dyDescent="0.25"/>
  <cols>
    <col min="6" max="6" width="11.42578125" style="17"/>
    <col min="7" max="7" width="14.140625" style="17" bestFit="1" customWidth="1"/>
    <col min="8" max="8" width="11.42578125" style="17"/>
    <col min="9" max="9" width="14.140625" style="17" bestFit="1" customWidth="1"/>
    <col min="10" max="13" width="11.42578125" style="17"/>
  </cols>
  <sheetData>
    <row r="6" spans="7:9" x14ac:dyDescent="0.25">
      <c r="G6" s="24">
        <v>11629</v>
      </c>
      <c r="H6" s="24"/>
      <c r="I6" s="24">
        <v>13493</v>
      </c>
    </row>
    <row r="8" spans="7:9" x14ac:dyDescent="0.25">
      <c r="G8" s="17">
        <v>2185728.9700000002</v>
      </c>
      <c r="I8" s="17">
        <v>1228757.8700000001</v>
      </c>
    </row>
    <row r="9" spans="7:9" x14ac:dyDescent="0.25">
      <c r="G9" s="17">
        <v>2207586.2599999998</v>
      </c>
      <c r="I9" s="17">
        <v>1244117.3400000001</v>
      </c>
    </row>
    <row r="10" spans="7:9" x14ac:dyDescent="0.25">
      <c r="G10" s="17">
        <v>2229662.12</v>
      </c>
      <c r="I10" s="17">
        <v>1259668.81</v>
      </c>
    </row>
    <row r="11" spans="7:9" x14ac:dyDescent="0.25">
      <c r="G11" s="17">
        <v>2251958.75</v>
      </c>
      <c r="I11" s="17">
        <v>1275414.67</v>
      </c>
    </row>
    <row r="12" spans="7:9" x14ac:dyDescent="0.25">
      <c r="G12" s="17">
        <v>2274478.33</v>
      </c>
      <c r="I12" s="17">
        <v>1291357.3500000001</v>
      </c>
    </row>
    <row r="13" spans="7:9" x14ac:dyDescent="0.25">
      <c r="G13" s="17">
        <v>2297223.12</v>
      </c>
      <c r="I13" s="17">
        <v>1307499.32</v>
      </c>
    </row>
    <row r="14" spans="7:9" x14ac:dyDescent="0.25">
      <c r="G14" s="17">
        <v>2320195.35</v>
      </c>
      <c r="I14" s="17">
        <v>1323843.06</v>
      </c>
    </row>
    <row r="15" spans="7:9" x14ac:dyDescent="0.25">
      <c r="G15" s="17">
        <v>2343397.2999999998</v>
      </c>
      <c r="I15" s="17">
        <v>1340391.1000000001</v>
      </c>
    </row>
    <row r="16" spans="7:9" x14ac:dyDescent="0.25">
      <c r="G16" s="17">
        <v>2366831.27</v>
      </c>
      <c r="I16" s="17">
        <v>1357145.99</v>
      </c>
    </row>
    <row r="17" spans="7:9" x14ac:dyDescent="0.25">
      <c r="G17" s="17">
        <v>2390499.59</v>
      </c>
      <c r="I17" s="17">
        <v>1374110.31</v>
      </c>
    </row>
    <row r="18" spans="7:9" x14ac:dyDescent="0.25">
      <c r="G18" s="17">
        <v>2414404.58</v>
      </c>
      <c r="I18" s="17">
        <v>1391286.69</v>
      </c>
    </row>
    <row r="19" spans="7:9" x14ac:dyDescent="0.25">
      <c r="G19" s="17">
        <v>2438548.63</v>
      </c>
      <c r="I19" s="17">
        <v>1408677.77</v>
      </c>
    </row>
    <row r="20" spans="7:9" x14ac:dyDescent="0.25">
      <c r="G20" s="25">
        <f>SUM(G8:G19)</f>
        <v>27720514.27</v>
      </c>
      <c r="H20" s="25"/>
      <c r="I20" s="25">
        <f>SUM(I8:I19)</f>
        <v>15802270.279999999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2015</vt:lpstr>
      <vt:lpstr>2019</vt:lpstr>
      <vt:lpstr>2020</vt:lpstr>
      <vt:lpstr>2021</vt:lpstr>
      <vt:lpstr>2022</vt:lpstr>
      <vt:lpstr>2023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BEATRIZ ADRIANA GUTIERREZ CARRANZA - PC-0941</cp:lastModifiedBy>
  <cp:lastPrinted>2023-05-09T18:59:44Z</cp:lastPrinted>
  <dcterms:created xsi:type="dcterms:W3CDTF">2015-02-23T17:09:58Z</dcterms:created>
  <dcterms:modified xsi:type="dcterms:W3CDTF">2023-05-09T19:00:24Z</dcterms:modified>
</cp:coreProperties>
</file>