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010" windowWidth="21660" windowHeight="5070"/>
  </bookViews>
  <sheets>
    <sheet name="Deuda Pública Julio" sheetId="1" r:id="rId1"/>
  </sheets>
  <definedNames>
    <definedName name="_xlnm.Print_Area" localSheetId="0">'Deuda Pública Julio'!$A$1:$T$41</definedName>
  </definedNames>
  <calcPr calcId="125725"/>
</workbook>
</file>

<file path=xl/calcChain.xml><?xml version="1.0" encoding="utf-8"?>
<calcChain xmlns="http://schemas.openxmlformats.org/spreadsheetml/2006/main">
  <c r="T31" i="1"/>
  <c r="P31"/>
  <c r="L31"/>
  <c r="H31"/>
  <c r="D31"/>
  <c r="S30"/>
  <c r="R30"/>
  <c r="O30"/>
  <c r="N30"/>
  <c r="K30"/>
  <c r="J30"/>
  <c r="G30"/>
  <c r="F30"/>
  <c r="C30"/>
  <c r="B30"/>
  <c r="T21"/>
  <c r="T30" s="1"/>
  <c r="P21"/>
  <c r="P30" s="1"/>
  <c r="L21"/>
  <c r="L30" s="1"/>
  <c r="H21"/>
  <c r="H30" s="1"/>
  <c r="D21"/>
  <c r="D30" s="1"/>
  <c r="N16"/>
  <c r="R14"/>
  <c r="T32" s="1"/>
  <c r="N14"/>
  <c r="P32" s="1"/>
  <c r="J14"/>
  <c r="L32" s="1"/>
  <c r="J15" s="1"/>
  <c r="F14"/>
  <c r="H32" s="1"/>
  <c r="B14"/>
  <c r="D32" s="1"/>
  <c r="B15" s="1"/>
  <c r="R15" l="1"/>
  <c r="N15"/>
  <c r="F15"/>
  <c r="F16"/>
  <c r="B16"/>
  <c r="J16"/>
  <c r="R16"/>
</calcChain>
</file>

<file path=xl/sharedStrings.xml><?xml version="1.0" encoding="utf-8"?>
<sst xmlns="http://schemas.openxmlformats.org/spreadsheetml/2006/main" count="126" uniqueCount="66">
  <si>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</si>
  <si>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</si>
  <si>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</si>
  <si>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</si>
  <si>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</si>
  <si>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</si>
  <si>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</si>
  <si>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02233-001-001</t>
  </si>
  <si>
    <t>2233-001-0002-0000-0000</t>
  </si>
  <si>
    <t>2233-001-0003-0000-0000</t>
  </si>
  <si>
    <t>2233-001-0005-0000-0000</t>
  </si>
  <si>
    <t>2233-001-0006-0000-0000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</si>
  <si>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</si>
  <si>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</si>
  <si>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</si>
  <si>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</si>
  <si>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</si>
  <si>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</si>
  <si>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</si>
  <si>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</si>
  <si>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</si>
  <si>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</si>
  <si>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</si>
  <si>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</si>
  <si>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</si>
  <si>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</si>
  <si>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</si>
  <si>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</si>
  <si>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>TIIE + 1.60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</si>
  <si>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</si>
  <si>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</si>
  <si>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</si>
  <si>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</si>
  <si>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</si>
  <si>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</si>
  <si>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</si>
  <si>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</si>
  <si>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Saldo al 31 de Dic. de 2013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</si>
  <si>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</si>
  <si>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</si>
  <si>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</si>
  <si>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</si>
  <si>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</si>
  <si>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</si>
  <si>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</si>
  <si>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</si>
  <si>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</si>
  <si>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</si>
  <si>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</si>
  <si>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</si>
  <si>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</si>
  <si>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</si>
  <si>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</si>
  <si>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</si>
  <si>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</si>
  <si>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</si>
  <si>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</si>
  <si>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</si>
  <si>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</si>
  <si>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</si>
  <si>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</si>
  <si>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</si>
  <si>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</si>
  <si>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</si>
  <si>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</si>
  <si>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</t>
  </si>
</sst>
</file>

<file path=xl/styles.xml><?xml version="1.0" encoding="utf-8"?>
<styleSheet xmlns="http://schemas.openxmlformats.org/spreadsheetml/2006/main">
  <numFmts count="2">
    <numFmt numFmtId="164" formatCode="00000\-000\-000"/>
    <numFmt numFmtId="165" formatCode="dd/mm/yy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0" xfId="0" applyFont="1" applyFill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1" fillId="2" borderId="0" xfId="0" applyNumberFormat="1" applyFont="1" applyFill="1"/>
    <xf numFmtId="1" fontId="0" fillId="0" borderId="0" xfId="0" applyNumberFormat="1"/>
    <xf numFmtId="4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2"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0"/>
  <sheetViews>
    <sheetView tabSelected="1" view="pageLayout" zoomScaleNormal="100" workbookViewId="0">
      <selection activeCell="B7" sqref="B7:D7"/>
    </sheetView>
  </sheetViews>
  <sheetFormatPr baseColWidth="10" defaultRowHeight="15"/>
  <cols>
    <col min="1" max="1" width="24.140625" style="9" bestFit="1" customWidth="1"/>
    <col min="2" max="2" width="20.42578125" bestFit="1" customWidth="1"/>
    <col min="3" max="3" width="20.7109375" bestFit="1" customWidth="1"/>
    <col min="4" max="4" width="14.85546875" bestFit="1" customWidth="1"/>
    <col min="5" max="5" width="6.7109375" customWidth="1"/>
    <col min="6" max="6" width="20.42578125" bestFit="1" customWidth="1"/>
    <col min="7" max="7" width="20.7109375" bestFit="1" customWidth="1"/>
    <col min="8" max="8" width="14.85546875" bestFit="1" customWidth="1"/>
    <col min="9" max="9" width="6.7109375" customWidth="1"/>
    <col min="10" max="10" width="20.5703125" bestFit="1" customWidth="1"/>
    <col min="11" max="11" width="20.85546875" bestFit="1" customWidth="1"/>
    <col min="12" max="12" width="16.7109375" bestFit="1" customWidth="1"/>
    <col min="13" max="13" width="52.5703125" customWidth="1"/>
    <col min="14" max="14" width="20.42578125" bestFit="1" customWidth="1"/>
    <col min="15" max="15" width="20.7109375" bestFit="1" customWidth="1"/>
    <col min="16" max="16" width="14.42578125" bestFit="1" customWidth="1"/>
    <col min="17" max="17" width="6.7109375" customWidth="1"/>
    <col min="18" max="18" width="20.42578125" bestFit="1" customWidth="1"/>
    <col min="19" max="19" width="20.7109375" bestFit="1" customWidth="1"/>
    <col min="20" max="20" width="14.42578125" bestFit="1" customWidth="1"/>
    <col min="21" max="21" width="12.7109375" bestFit="1" customWidth="1"/>
  </cols>
  <sheetData>
    <row r="1" spans="1:21">
      <c r="A1" s="44" t="s">
        <v>0</v>
      </c>
      <c r="B1" s="40" t="s">
        <v>1</v>
      </c>
      <c r="C1" s="40"/>
      <c r="D1" s="40"/>
      <c r="F1" s="40" t="s">
        <v>2</v>
      </c>
      <c r="G1" s="40"/>
      <c r="H1" s="40"/>
      <c r="J1" s="40" t="s">
        <v>3</v>
      </c>
      <c r="K1" s="40"/>
      <c r="L1" s="40"/>
      <c r="N1" s="40" t="s">
        <v>4</v>
      </c>
      <c r="O1" s="40"/>
      <c r="P1" s="40"/>
      <c r="R1" s="40" t="s">
        <v>5</v>
      </c>
      <c r="S1" s="40"/>
      <c r="T1" s="40"/>
    </row>
    <row r="2" spans="1:21">
      <c r="A2" s="8" t="s">
        <v>6</v>
      </c>
      <c r="B2" s="41" t="s">
        <v>7</v>
      </c>
      <c r="C2" s="42"/>
      <c r="D2" s="43"/>
      <c r="F2" s="41" t="s">
        <v>8</v>
      </c>
      <c r="G2" s="42"/>
      <c r="H2" s="43"/>
      <c r="J2" s="41" t="s">
        <v>9</v>
      </c>
      <c r="K2" s="42"/>
      <c r="L2" s="43"/>
      <c r="N2" s="41" t="s">
        <v>10</v>
      </c>
      <c r="O2" s="42"/>
      <c r="P2" s="43"/>
      <c r="R2" s="41" t="s">
        <v>11</v>
      </c>
      <c r="S2" s="42"/>
      <c r="T2" s="43"/>
    </row>
    <row r="3" spans="1:21">
      <c r="A3" s="8" t="s">
        <v>12</v>
      </c>
      <c r="B3" s="16" t="s">
        <v>13</v>
      </c>
      <c r="C3" s="17"/>
      <c r="D3" s="18"/>
      <c r="F3" s="16" t="s">
        <v>13</v>
      </c>
      <c r="G3" s="17"/>
      <c r="H3" s="18"/>
      <c r="J3" s="16" t="s">
        <v>13</v>
      </c>
      <c r="K3" s="17"/>
      <c r="L3" s="18"/>
      <c r="N3" s="16" t="s">
        <v>14</v>
      </c>
      <c r="O3" s="17"/>
      <c r="P3" s="18"/>
      <c r="R3" s="16" t="s">
        <v>13</v>
      </c>
      <c r="S3" s="17"/>
      <c r="T3" s="18"/>
    </row>
    <row r="4" spans="1:21">
      <c r="A4" s="8" t="s">
        <v>15</v>
      </c>
      <c r="B4" s="16" t="s">
        <v>16</v>
      </c>
      <c r="C4" s="17"/>
      <c r="D4" s="18"/>
      <c r="F4" s="16" t="s">
        <v>16</v>
      </c>
      <c r="G4" s="17"/>
      <c r="H4" s="18"/>
      <c r="J4" s="16" t="s">
        <v>16</v>
      </c>
      <c r="K4" s="17"/>
      <c r="L4" s="18"/>
      <c r="N4" s="16" t="s">
        <v>17</v>
      </c>
      <c r="O4" s="17"/>
      <c r="P4" s="18"/>
      <c r="R4" s="16" t="s">
        <v>16</v>
      </c>
      <c r="S4" s="17"/>
      <c r="T4" s="18"/>
    </row>
    <row r="5" spans="1:21">
      <c r="A5" s="8" t="s">
        <v>18</v>
      </c>
      <c r="B5" s="16" t="s">
        <v>19</v>
      </c>
      <c r="C5" s="50"/>
      <c r="D5" s="51"/>
      <c r="F5" s="16" t="s">
        <v>19</v>
      </c>
      <c r="G5" s="17"/>
      <c r="H5" s="18"/>
      <c r="J5" s="16" t="s">
        <v>19</v>
      </c>
      <c r="K5" s="17"/>
      <c r="L5" s="18"/>
      <c r="N5" s="16" t="s">
        <v>19</v>
      </c>
      <c r="O5" s="17"/>
      <c r="P5" s="18"/>
      <c r="R5" s="16" t="s">
        <v>19</v>
      </c>
      <c r="S5" s="17"/>
      <c r="T5" s="18"/>
    </row>
    <row r="6" spans="1:21">
      <c r="A6" s="8" t="s">
        <v>20</v>
      </c>
      <c r="B6" s="37">
        <v>76300000</v>
      </c>
      <c r="C6" s="38"/>
      <c r="D6" s="39"/>
      <c r="F6" s="37">
        <v>150000000</v>
      </c>
      <c r="G6" s="38"/>
      <c r="H6" s="39"/>
      <c r="J6" s="37">
        <v>250000000</v>
      </c>
      <c r="K6" s="38"/>
      <c r="L6" s="39"/>
      <c r="N6" s="37">
        <v>5000000</v>
      </c>
      <c r="O6" s="38"/>
      <c r="P6" s="39"/>
      <c r="R6" s="37">
        <v>10732999.59</v>
      </c>
      <c r="S6" s="38"/>
      <c r="T6" s="39"/>
    </row>
    <row r="7" spans="1:21">
      <c r="A7" s="8" t="s">
        <v>21</v>
      </c>
      <c r="B7" s="37">
        <v>75363963.950000003</v>
      </c>
      <c r="C7" s="38"/>
      <c r="D7" s="39"/>
      <c r="F7" s="37">
        <v>112000000</v>
      </c>
      <c r="G7" s="38"/>
      <c r="H7" s="39"/>
      <c r="J7" s="37">
        <v>249999990</v>
      </c>
      <c r="K7" s="38"/>
      <c r="L7" s="39"/>
      <c r="N7" s="37">
        <v>5000000</v>
      </c>
      <c r="O7" s="38"/>
      <c r="P7" s="39"/>
      <c r="R7" s="37">
        <v>10732999.59</v>
      </c>
      <c r="S7" s="38"/>
      <c r="T7" s="39"/>
    </row>
    <row r="8" spans="1:21">
      <c r="A8" s="8" t="s">
        <v>22</v>
      </c>
      <c r="B8" s="31">
        <v>39631</v>
      </c>
      <c r="C8" s="32"/>
      <c r="D8" s="33"/>
      <c r="F8" s="31">
        <v>39974</v>
      </c>
      <c r="G8" s="32"/>
      <c r="H8" s="33"/>
      <c r="J8" s="31">
        <v>40366</v>
      </c>
      <c r="K8" s="32"/>
      <c r="L8" s="33"/>
      <c r="N8" s="31">
        <v>41333</v>
      </c>
      <c r="O8" s="32"/>
      <c r="P8" s="33"/>
      <c r="R8" s="31">
        <v>41275</v>
      </c>
      <c r="S8" s="32"/>
      <c r="T8" s="33"/>
    </row>
    <row r="9" spans="1:21">
      <c r="A9" s="8" t="s">
        <v>23</v>
      </c>
      <c r="B9" s="31">
        <v>42576</v>
      </c>
      <c r="C9" s="32"/>
      <c r="D9" s="33"/>
      <c r="F9" s="31">
        <v>42149</v>
      </c>
      <c r="G9" s="32"/>
      <c r="H9" s="33"/>
      <c r="J9" s="31">
        <v>45833</v>
      </c>
      <c r="K9" s="32"/>
      <c r="L9" s="33"/>
      <c r="N9" s="31">
        <v>42217</v>
      </c>
      <c r="O9" s="32"/>
      <c r="P9" s="33"/>
      <c r="R9" s="31">
        <v>42248</v>
      </c>
      <c r="S9" s="32"/>
      <c r="T9" s="33"/>
    </row>
    <row r="10" spans="1:21">
      <c r="A10" s="8" t="s">
        <v>24</v>
      </c>
      <c r="B10" s="34">
        <v>0</v>
      </c>
      <c r="C10" s="35"/>
      <c r="D10" s="36"/>
      <c r="F10" s="34">
        <v>6</v>
      </c>
      <c r="G10" s="35"/>
      <c r="H10" s="36"/>
      <c r="J10" s="34">
        <v>12</v>
      </c>
      <c r="K10" s="35"/>
      <c r="L10" s="36"/>
      <c r="N10" s="34">
        <v>0</v>
      </c>
      <c r="O10" s="35"/>
      <c r="P10" s="36"/>
      <c r="R10" s="34">
        <v>0</v>
      </c>
      <c r="S10" s="35"/>
      <c r="T10" s="36"/>
    </row>
    <row r="11" spans="1:21">
      <c r="A11" s="8" t="s">
        <v>25</v>
      </c>
      <c r="B11" s="16" t="s">
        <v>26</v>
      </c>
      <c r="C11" s="17"/>
      <c r="D11" s="18"/>
      <c r="F11" s="16" t="s">
        <v>27</v>
      </c>
      <c r="G11" s="17"/>
      <c r="H11" s="18"/>
      <c r="J11" s="16" t="s">
        <v>28</v>
      </c>
      <c r="K11" s="17"/>
      <c r="L11" s="18"/>
      <c r="N11" s="16" t="s">
        <v>29</v>
      </c>
      <c r="O11" s="17"/>
      <c r="P11" s="18"/>
      <c r="R11" s="16" t="s">
        <v>30</v>
      </c>
      <c r="S11" s="17"/>
      <c r="T11" s="18"/>
    </row>
    <row r="12" spans="1:21" s="9" customFormat="1" ht="30" customHeight="1">
      <c r="A12" s="8" t="s">
        <v>31</v>
      </c>
      <c r="B12" s="19" t="s">
        <v>32</v>
      </c>
      <c r="C12" s="20"/>
      <c r="D12" s="21"/>
      <c r="F12" s="22" t="s">
        <v>33</v>
      </c>
      <c r="G12" s="23"/>
      <c r="H12" s="24"/>
      <c r="J12" s="25" t="s">
        <v>34</v>
      </c>
      <c r="K12" s="26"/>
      <c r="L12" s="27"/>
      <c r="N12" s="28" t="s">
        <v>35</v>
      </c>
      <c r="O12" s="29"/>
      <c r="P12" s="30"/>
      <c r="R12" s="25" t="s">
        <v>36</v>
      </c>
      <c r="S12" s="26"/>
      <c r="T12" s="27"/>
    </row>
    <row r="13" spans="1:21">
      <c r="A13" s="8" t="s">
        <v>37</v>
      </c>
      <c r="B13" s="13">
        <v>24336280.23</v>
      </c>
      <c r="C13" s="14"/>
      <c r="D13" s="15"/>
      <c r="F13" s="13">
        <v>28848484.699999999</v>
      </c>
      <c r="G13" s="14"/>
      <c r="H13" s="15"/>
      <c r="J13" s="13">
        <v>221153837.28</v>
      </c>
      <c r="K13" s="14"/>
      <c r="L13" s="15"/>
      <c r="N13" s="13">
        <v>3330000</v>
      </c>
      <c r="O13" s="14"/>
      <c r="P13" s="15"/>
      <c r="R13" s="13">
        <v>7026289.3600000003</v>
      </c>
      <c r="S13" s="14"/>
      <c r="T13" s="15"/>
    </row>
    <row r="14" spans="1:21">
      <c r="A14" s="8" t="s">
        <v>38</v>
      </c>
      <c r="B14" s="10">
        <f>SUM(B18:B29)</f>
        <v>0</v>
      </c>
      <c r="C14" s="11"/>
      <c r="D14" s="12"/>
      <c r="F14" s="10">
        <f>SUM(F18:F29)</f>
        <v>0</v>
      </c>
      <c r="G14" s="11"/>
      <c r="H14" s="12"/>
      <c r="J14" s="10">
        <f>SUM(J18:J29)</f>
        <v>0</v>
      </c>
      <c r="K14" s="11"/>
      <c r="L14" s="12"/>
      <c r="N14" s="10">
        <f>SUM(N18:N29)</f>
        <v>0</v>
      </c>
      <c r="O14" s="11"/>
      <c r="P14" s="12"/>
      <c r="R14" s="10">
        <f>SUM(R18:R29)</f>
        <v>0</v>
      </c>
      <c r="S14" s="11"/>
      <c r="T14" s="12"/>
    </row>
    <row r="15" spans="1:21">
      <c r="A15" s="8" t="s">
        <v>39</v>
      </c>
      <c r="B15" s="10">
        <f>IF(C30&gt;D32, "La amortización es mayor al saldo de la deuda",SUM(C18:C29))</f>
        <v>5495289.0300000003</v>
      </c>
      <c r="C15" s="11"/>
      <c r="D15" s="12"/>
      <c r="F15" s="10">
        <f>IF(G30&gt;H32, "La amortización es mayor al saldo de la deuda",SUM(G18:G29))</f>
        <v>11878787.899999999</v>
      </c>
      <c r="G15" s="11"/>
      <c r="H15" s="12"/>
      <c r="J15" s="10">
        <f>IF(K30&gt;L32, "La amortización es mayor al saldo de la deuda",SUM(K18:K29))</f>
        <v>11217948.280000001</v>
      </c>
      <c r="K15" s="11"/>
      <c r="L15" s="12"/>
      <c r="N15" s="10">
        <f>IF(O30&gt;P32, "La amortización es mayor al saldo de la deuda",SUM(O18:O29))</f>
        <v>1169000</v>
      </c>
      <c r="O15" s="11"/>
      <c r="P15" s="12"/>
      <c r="R15" s="10">
        <f>IF(S30&gt;T32, "La amortización es mayor al saldo de la deuda",SUM(S18:S29))</f>
        <v>2617382.06</v>
      </c>
      <c r="S15" s="11"/>
      <c r="T15" s="12"/>
      <c r="U15" s="7"/>
    </row>
    <row r="16" spans="1:21">
      <c r="A16" s="8" t="s">
        <v>40</v>
      </c>
      <c r="B16" s="10">
        <f>SUM(D18:D29)</f>
        <v>562391.99</v>
      </c>
      <c r="C16" s="11"/>
      <c r="D16" s="12"/>
      <c r="F16" s="10">
        <f>SUM(H18:H29)</f>
        <v>778830.05999999994</v>
      </c>
      <c r="G16" s="11"/>
      <c r="H16" s="12"/>
      <c r="J16" s="10">
        <f>SUM(L18:L29)</f>
        <v>6783065.5099999998</v>
      </c>
      <c r="K16" s="11"/>
      <c r="L16" s="12"/>
      <c r="N16" s="10">
        <f>SUM(P18:P29)</f>
        <v>159347.44999999998</v>
      </c>
      <c r="O16" s="11"/>
      <c r="P16" s="12"/>
      <c r="R16" s="10">
        <f>SUM(T18:T29)</f>
        <v>304686.18</v>
      </c>
      <c r="S16" s="11"/>
      <c r="T16" s="12"/>
      <c r="U16" s="7"/>
    </row>
    <row r="17" spans="1:20">
      <c r="A17" s="45" t="s">
        <v>41</v>
      </c>
      <c r="B17" s="1" t="s">
        <v>42</v>
      </c>
      <c r="C17" s="1" t="s">
        <v>43</v>
      </c>
      <c r="D17" s="1" t="s">
        <v>44</v>
      </c>
      <c r="F17" s="1" t="s">
        <v>42</v>
      </c>
      <c r="G17" s="1" t="s">
        <v>43</v>
      </c>
      <c r="H17" s="1" t="s">
        <v>44</v>
      </c>
      <c r="J17" s="1" t="s">
        <v>42</v>
      </c>
      <c r="K17" s="1" t="s">
        <v>43</v>
      </c>
      <c r="L17" s="1" t="s">
        <v>44</v>
      </c>
      <c r="N17" s="1" t="s">
        <v>42</v>
      </c>
      <c r="O17" s="1" t="s">
        <v>43</v>
      </c>
      <c r="P17" s="1" t="s">
        <v>44</v>
      </c>
      <c r="R17" s="1" t="s">
        <v>42</v>
      </c>
      <c r="S17" s="1" t="s">
        <v>43</v>
      </c>
      <c r="T17" s="1" t="s">
        <v>44</v>
      </c>
    </row>
    <row r="18" spans="1:20">
      <c r="A18" s="46" t="s">
        <v>45</v>
      </c>
      <c r="B18" s="2"/>
      <c r="C18" s="3">
        <v>785041.29</v>
      </c>
      <c r="D18" s="4">
        <v>95618.87</v>
      </c>
      <c r="F18" s="2"/>
      <c r="G18" s="3">
        <v>1696969.7</v>
      </c>
      <c r="H18" s="4">
        <v>144632.20000000001</v>
      </c>
      <c r="J18" s="2"/>
      <c r="K18" s="3">
        <v>1602564.04</v>
      </c>
      <c r="L18" s="4">
        <v>1063543.55</v>
      </c>
      <c r="N18" s="2"/>
      <c r="O18" s="3">
        <v>167000</v>
      </c>
      <c r="P18" s="4">
        <v>29081.29</v>
      </c>
      <c r="R18" s="2"/>
      <c r="S18" s="3">
        <v>297103.34999999998</v>
      </c>
      <c r="T18" s="4">
        <v>120334.97</v>
      </c>
    </row>
    <row r="19" spans="1:20">
      <c r="A19" s="47" t="s">
        <v>46</v>
      </c>
      <c r="B19" s="2"/>
      <c r="C19" s="3">
        <v>0</v>
      </c>
      <c r="D19" s="4">
        <v>0</v>
      </c>
      <c r="F19" s="2"/>
      <c r="G19" s="3">
        <v>0</v>
      </c>
      <c r="H19" s="4">
        <v>0</v>
      </c>
      <c r="J19" s="2"/>
      <c r="K19" s="3">
        <v>0</v>
      </c>
      <c r="L19" s="4">
        <v>0</v>
      </c>
      <c r="N19" s="2"/>
      <c r="O19" s="3">
        <v>0</v>
      </c>
      <c r="P19" s="4">
        <v>0</v>
      </c>
      <c r="R19" s="2"/>
      <c r="S19" s="3">
        <v>0</v>
      </c>
      <c r="T19" s="4">
        <v>0</v>
      </c>
    </row>
    <row r="20" spans="1:20">
      <c r="A20" s="47" t="s">
        <v>47</v>
      </c>
      <c r="B20" s="2"/>
      <c r="C20" s="3">
        <v>0</v>
      </c>
      <c r="D20" s="4">
        <v>0</v>
      </c>
      <c r="F20" s="2"/>
      <c r="G20" s="3">
        <v>0</v>
      </c>
      <c r="H20" s="4">
        <v>0</v>
      </c>
      <c r="J20" s="2"/>
      <c r="K20" s="3">
        <v>0</v>
      </c>
      <c r="L20" s="4">
        <v>0</v>
      </c>
      <c r="N20" s="2"/>
      <c r="O20" s="3">
        <v>0</v>
      </c>
      <c r="P20" s="4">
        <v>0</v>
      </c>
      <c r="R20" s="2"/>
      <c r="S20" s="3">
        <v>0</v>
      </c>
      <c r="T20" s="4">
        <v>0</v>
      </c>
    </row>
    <row r="21" spans="1:20">
      <c r="A21" s="47" t="s">
        <v>48</v>
      </c>
      <c r="B21" s="2"/>
      <c r="C21" s="3">
        <v>2355123.87</v>
      </c>
      <c r="D21" s="4">
        <f>83371.72+78397.93+83969.36</f>
        <v>245739.01</v>
      </c>
      <c r="F21" s="2"/>
      <c r="G21" s="3">
        <v>5090909.0999999996</v>
      </c>
      <c r="H21" s="4">
        <f>122800.65+111809.09+115714.05</f>
        <v>350323.79</v>
      </c>
      <c r="J21" s="2"/>
      <c r="K21" s="3">
        <v>4807692.12</v>
      </c>
      <c r="L21" s="4">
        <f>952306.7+918351.1+1010890.58</f>
        <v>2881548.38</v>
      </c>
      <c r="N21" s="2"/>
      <c r="O21" s="3">
        <v>501000</v>
      </c>
      <c r="P21" s="4">
        <f>24914.94+22503.82+22787.01</f>
        <v>70205.76999999999</v>
      </c>
      <c r="R21" s="2"/>
      <c r="S21" s="3">
        <v>1153221.83</v>
      </c>
      <c r="T21" s="4">
        <f>32754.31+33169.41+33309.43</f>
        <v>99233.15</v>
      </c>
    </row>
    <row r="22" spans="1:20">
      <c r="A22" s="47" t="s">
        <v>49</v>
      </c>
      <c r="B22" s="2"/>
      <c r="C22" s="3">
        <v>785041.29</v>
      </c>
      <c r="D22" s="4">
        <v>81121.95</v>
      </c>
      <c r="F22" s="2"/>
      <c r="G22" s="3">
        <v>1696969.7</v>
      </c>
      <c r="H22" s="4">
        <v>107606.43</v>
      </c>
      <c r="J22" s="2"/>
      <c r="K22" s="3">
        <v>1602564.04</v>
      </c>
      <c r="L22" s="4">
        <v>1004937.33</v>
      </c>
      <c r="N22" s="2"/>
      <c r="O22" s="3">
        <v>167000</v>
      </c>
      <c r="P22" s="4">
        <v>21460.46</v>
      </c>
      <c r="R22" s="2"/>
      <c r="S22" s="3">
        <v>386135.62</v>
      </c>
      <c r="T22" s="4">
        <v>31162.68</v>
      </c>
    </row>
    <row r="23" spans="1:20">
      <c r="A23" s="47" t="s">
        <v>50</v>
      </c>
      <c r="B23" s="2"/>
      <c r="C23" s="3">
        <v>785041.29</v>
      </c>
      <c r="D23" s="4">
        <v>75473.350000000006</v>
      </c>
      <c r="F23" s="2"/>
      <c r="G23" s="3">
        <v>1696969.7</v>
      </c>
      <c r="H23" s="4">
        <v>96000.97</v>
      </c>
      <c r="J23" s="2"/>
      <c r="K23" s="3">
        <v>1602564.04</v>
      </c>
      <c r="L23" s="4">
        <v>963965.77</v>
      </c>
      <c r="N23" s="2"/>
      <c r="O23" s="3">
        <v>167000</v>
      </c>
      <c r="P23" s="4">
        <v>20782.5</v>
      </c>
      <c r="R23" s="2"/>
      <c r="S23" s="3">
        <v>390305.61</v>
      </c>
      <c r="T23" s="4">
        <v>27132.71</v>
      </c>
    </row>
    <row r="24" spans="1:20">
      <c r="A24" s="47" t="s">
        <v>51</v>
      </c>
      <c r="B24" s="2"/>
      <c r="C24" s="3">
        <v>785041.29</v>
      </c>
      <c r="D24" s="4">
        <v>64438.81</v>
      </c>
      <c r="F24" s="2"/>
      <c r="G24" s="3">
        <v>1696969.7</v>
      </c>
      <c r="H24" s="4">
        <v>80266.67</v>
      </c>
      <c r="J24" s="2"/>
      <c r="K24" s="3">
        <v>1602564.04</v>
      </c>
      <c r="L24" s="4">
        <v>869070.48</v>
      </c>
      <c r="N24" s="2"/>
      <c r="O24" s="3">
        <v>167000</v>
      </c>
      <c r="P24" s="4">
        <v>17817.43</v>
      </c>
      <c r="R24" s="2"/>
      <c r="S24" s="3">
        <v>390615.65</v>
      </c>
      <c r="T24" s="4">
        <v>26822.67</v>
      </c>
    </row>
    <row r="25" spans="1:20">
      <c r="A25" s="47" t="s">
        <v>52</v>
      </c>
      <c r="B25" s="2"/>
      <c r="C25" s="3"/>
      <c r="D25" s="4"/>
      <c r="F25" s="2"/>
      <c r="G25" s="3"/>
      <c r="H25" s="4"/>
      <c r="J25" s="2"/>
      <c r="K25" s="3"/>
      <c r="L25" s="4"/>
      <c r="N25" s="2"/>
      <c r="O25" s="3"/>
      <c r="P25" s="4"/>
      <c r="R25" s="2"/>
      <c r="S25" s="3"/>
      <c r="T25" s="4"/>
    </row>
    <row r="26" spans="1:20">
      <c r="A26" s="47" t="s">
        <v>53</v>
      </c>
      <c r="B26" s="2"/>
      <c r="C26" s="3"/>
      <c r="D26" s="4"/>
      <c r="F26" s="2"/>
      <c r="G26" s="3"/>
      <c r="H26" s="4"/>
      <c r="J26" s="2"/>
      <c r="K26" s="3"/>
      <c r="L26" s="4"/>
      <c r="N26" s="2"/>
      <c r="O26" s="3"/>
      <c r="P26" s="4"/>
      <c r="R26" s="2"/>
      <c r="S26" s="3"/>
      <c r="T26" s="4"/>
    </row>
    <row r="27" spans="1:20">
      <c r="A27" s="47" t="s">
        <v>54</v>
      </c>
      <c r="B27" s="2"/>
      <c r="C27" s="3"/>
      <c r="D27" s="4"/>
      <c r="F27" s="2"/>
      <c r="G27" s="3"/>
      <c r="H27" s="4"/>
      <c r="J27" s="2"/>
      <c r="K27" s="3"/>
      <c r="L27" s="4"/>
      <c r="N27" s="2"/>
      <c r="O27" s="3"/>
      <c r="P27" s="4"/>
      <c r="R27" s="2"/>
      <c r="S27" s="3"/>
      <c r="T27" s="4"/>
    </row>
    <row r="28" spans="1:20">
      <c r="A28" s="47" t="s">
        <v>55</v>
      </c>
      <c r="B28" s="2"/>
      <c r="C28" s="3"/>
      <c r="D28" s="4"/>
      <c r="F28" s="2"/>
      <c r="G28" s="3"/>
      <c r="H28" s="4"/>
      <c r="J28" s="2"/>
      <c r="K28" s="3"/>
      <c r="L28" s="4"/>
      <c r="N28" s="2"/>
      <c r="O28" s="3"/>
      <c r="P28" s="4"/>
      <c r="R28" s="2"/>
      <c r="S28" s="3"/>
      <c r="T28" s="4"/>
    </row>
    <row r="29" spans="1:20">
      <c r="A29" s="48" t="s">
        <v>56</v>
      </c>
      <c r="B29" s="2"/>
      <c r="C29" s="3"/>
      <c r="D29" s="4"/>
      <c r="F29" s="2"/>
      <c r="G29" s="3"/>
      <c r="H29" s="4"/>
      <c r="J29" s="2"/>
      <c r="K29" s="3"/>
      <c r="L29" s="4"/>
      <c r="N29" s="2"/>
      <c r="O29" s="3"/>
      <c r="P29" s="4"/>
      <c r="R29" s="2"/>
      <c r="S29" s="3"/>
      <c r="T29" s="4"/>
    </row>
    <row r="30" spans="1:20">
      <c r="A30" s="49" t="s">
        <v>57</v>
      </c>
      <c r="B30" s="5">
        <f>SUM(B18:B29)</f>
        <v>0</v>
      </c>
      <c r="C30" s="5">
        <f>SUM(C18:C29)</f>
        <v>5495289.0300000003</v>
      </c>
      <c r="D30" s="5">
        <f>SUM(D18:D29)</f>
        <v>562391.99</v>
      </c>
      <c r="F30" s="5">
        <f>SUM(F18:F29)</f>
        <v>0</v>
      </c>
      <c r="G30" s="5">
        <f>SUM(G18:G29)</f>
        <v>11878787.899999999</v>
      </c>
      <c r="H30" s="5">
        <f>SUM(H18:H29)</f>
        <v>778830.05999999994</v>
      </c>
      <c r="J30" s="5">
        <f>SUM(J18:J29)</f>
        <v>0</v>
      </c>
      <c r="K30" s="5">
        <f>SUM(K18:K29)</f>
        <v>11217948.280000001</v>
      </c>
      <c r="L30" s="5">
        <f>SUM(L18:L29)</f>
        <v>6783065.5099999998</v>
      </c>
      <c r="N30" s="5">
        <f>SUM(N18:N29)</f>
        <v>0</v>
      </c>
      <c r="O30" s="5">
        <f>SUM(O18:O29)</f>
        <v>1169000</v>
      </c>
      <c r="P30" s="5">
        <f>SUM(P18:P29)</f>
        <v>159347.44999999998</v>
      </c>
      <c r="R30" s="5">
        <f>SUM(R18:R29)</f>
        <v>0</v>
      </c>
      <c r="S30" s="5">
        <f>SUM(S18:S29)</f>
        <v>2617382.06</v>
      </c>
      <c r="T30" s="5">
        <f>SUM(T18:T29)</f>
        <v>304686.18</v>
      </c>
    </row>
    <row r="31" spans="1:20">
      <c r="B31" t="s">
        <v>13</v>
      </c>
      <c r="C31" t="s">
        <v>58</v>
      </c>
      <c r="D31" s="6">
        <f>(B9-B8)/30.4</f>
        <v>96.875</v>
      </c>
      <c r="F31" t="s">
        <v>13</v>
      </c>
      <c r="G31" t="s">
        <v>58</v>
      </c>
      <c r="H31" s="6">
        <f>(F9-F8)/30.4</f>
        <v>71.546052631578945</v>
      </c>
      <c r="J31" t="s">
        <v>13</v>
      </c>
      <c r="K31" t="s">
        <v>58</v>
      </c>
      <c r="L31" s="6">
        <f>(J9-J8)/30.4</f>
        <v>179.83552631578948</v>
      </c>
      <c r="N31" t="s">
        <v>13</v>
      </c>
      <c r="O31" t="s">
        <v>58</v>
      </c>
      <c r="P31" s="6">
        <f>(N9-N8)/30.4</f>
        <v>29.078947368421055</v>
      </c>
      <c r="R31" t="s">
        <v>13</v>
      </c>
      <c r="S31" t="s">
        <v>58</v>
      </c>
      <c r="T31" s="6">
        <f>(R9-R8)/30.4</f>
        <v>32.006578947368425</v>
      </c>
    </row>
    <row r="32" spans="1:20">
      <c r="B32" t="s">
        <v>59</v>
      </c>
      <c r="C32" t="s">
        <v>19</v>
      </c>
      <c r="D32" s="7">
        <f>B13+B14</f>
        <v>24336280.23</v>
      </c>
      <c r="F32" t="s">
        <v>59</v>
      </c>
      <c r="G32" t="s">
        <v>19</v>
      </c>
      <c r="H32" s="7">
        <f>F13+F14</f>
        <v>28848484.699999999</v>
      </c>
      <c r="J32" t="s">
        <v>59</v>
      </c>
      <c r="K32" t="s">
        <v>19</v>
      </c>
      <c r="L32" s="7">
        <f>J13+J14</f>
        <v>221153837.28</v>
      </c>
      <c r="N32" t="s">
        <v>59</v>
      </c>
      <c r="O32" t="s">
        <v>19</v>
      </c>
      <c r="P32" s="7">
        <f>N13+N14</f>
        <v>3330000</v>
      </c>
      <c r="R32" t="s">
        <v>59</v>
      </c>
      <c r="S32" t="s">
        <v>19</v>
      </c>
      <c r="T32" s="7">
        <f>R13+R14</f>
        <v>7026289.3600000003</v>
      </c>
    </row>
    <row r="33" spans="1:19">
      <c r="B33" t="s">
        <v>14</v>
      </c>
      <c r="C33" t="s">
        <v>60</v>
      </c>
      <c r="F33" t="s">
        <v>14</v>
      </c>
      <c r="G33" t="s">
        <v>60</v>
      </c>
      <c r="J33" t="s">
        <v>14</v>
      </c>
      <c r="K33" t="s">
        <v>60</v>
      </c>
      <c r="N33" t="s">
        <v>14</v>
      </c>
      <c r="O33" t="s">
        <v>60</v>
      </c>
      <c r="R33" t="s">
        <v>14</v>
      </c>
      <c r="S33" t="s">
        <v>60</v>
      </c>
    </row>
    <row r="34" spans="1:19">
      <c r="C34" t="s">
        <v>61</v>
      </c>
      <c r="G34" t="s">
        <v>61</v>
      </c>
      <c r="K34" t="s">
        <v>61</v>
      </c>
      <c r="O34" t="s">
        <v>61</v>
      </c>
      <c r="S34" t="s">
        <v>61</v>
      </c>
    </row>
    <row r="35" spans="1:19">
      <c r="C35" t="s">
        <v>62</v>
      </c>
      <c r="G35" t="s">
        <v>62</v>
      </c>
      <c r="K35" t="s">
        <v>62</v>
      </c>
      <c r="O35" t="s">
        <v>62</v>
      </c>
      <c r="S35" t="s">
        <v>62</v>
      </c>
    </row>
    <row r="37" spans="1:19">
      <c r="M37" s="9" t="s">
        <v>63</v>
      </c>
    </row>
    <row r="38" spans="1:19">
      <c r="A38" s="9" t="s">
        <v>63</v>
      </c>
      <c r="M38" s="9" t="s">
        <v>64</v>
      </c>
    </row>
    <row r="39" spans="1:19">
      <c r="A39" s="9" t="s">
        <v>64</v>
      </c>
      <c r="M39" s="9" t="s">
        <v>65</v>
      </c>
    </row>
    <row r="40" spans="1:19">
      <c r="A40" s="9" t="s">
        <v>65</v>
      </c>
    </row>
  </sheetData>
  <mergeCells count="80">
    <mergeCell ref="B2:D2"/>
    <mergeCell ref="F2:H2"/>
    <mergeCell ref="J2:L2"/>
    <mergeCell ref="N2:P2"/>
    <mergeCell ref="R2:T2"/>
    <mergeCell ref="B1:D1"/>
    <mergeCell ref="F1:H1"/>
    <mergeCell ref="J1:L1"/>
    <mergeCell ref="N1:P1"/>
    <mergeCell ref="R1:T1"/>
    <mergeCell ref="B4:D4"/>
    <mergeCell ref="F4:H4"/>
    <mergeCell ref="J4:L4"/>
    <mergeCell ref="N4:P4"/>
    <mergeCell ref="R4:T4"/>
    <mergeCell ref="B3:D3"/>
    <mergeCell ref="F3:H3"/>
    <mergeCell ref="J3:L3"/>
    <mergeCell ref="N3:P3"/>
    <mergeCell ref="R3:T3"/>
    <mergeCell ref="B6:D6"/>
    <mergeCell ref="F6:H6"/>
    <mergeCell ref="J6:L6"/>
    <mergeCell ref="N6:P6"/>
    <mergeCell ref="R6:T6"/>
    <mergeCell ref="B5:D5"/>
    <mergeCell ref="F5:H5"/>
    <mergeCell ref="J5:L5"/>
    <mergeCell ref="N5:P5"/>
    <mergeCell ref="R5:T5"/>
    <mergeCell ref="B8:D8"/>
    <mergeCell ref="F8:H8"/>
    <mergeCell ref="J8:L8"/>
    <mergeCell ref="N8:P8"/>
    <mergeCell ref="R8:T8"/>
    <mergeCell ref="B7:D7"/>
    <mergeCell ref="F7:H7"/>
    <mergeCell ref="J7:L7"/>
    <mergeCell ref="N7:P7"/>
    <mergeCell ref="R7:T7"/>
    <mergeCell ref="B10:D10"/>
    <mergeCell ref="F10:H10"/>
    <mergeCell ref="J10:L10"/>
    <mergeCell ref="N10:P10"/>
    <mergeCell ref="R10:T10"/>
    <mergeCell ref="B9:D9"/>
    <mergeCell ref="F9:H9"/>
    <mergeCell ref="J9:L9"/>
    <mergeCell ref="N9:P9"/>
    <mergeCell ref="R9:T9"/>
    <mergeCell ref="B12:D12"/>
    <mergeCell ref="F12:H12"/>
    <mergeCell ref="J12:L12"/>
    <mergeCell ref="N12:P12"/>
    <mergeCell ref="R12:T12"/>
    <mergeCell ref="B11:D11"/>
    <mergeCell ref="F11:H11"/>
    <mergeCell ref="J11:L11"/>
    <mergeCell ref="N11:P11"/>
    <mergeCell ref="R11:T11"/>
    <mergeCell ref="B14:D14"/>
    <mergeCell ref="F14:H14"/>
    <mergeCell ref="J14:L14"/>
    <mergeCell ref="N14:P14"/>
    <mergeCell ref="R14:T14"/>
    <mergeCell ref="B13:D13"/>
    <mergeCell ref="F13:H13"/>
    <mergeCell ref="J13:L13"/>
    <mergeCell ref="N13:P13"/>
    <mergeCell ref="R13:T13"/>
    <mergeCell ref="B16:D16"/>
    <mergeCell ref="F16:H16"/>
    <mergeCell ref="J16:L16"/>
    <mergeCell ref="N16:P16"/>
    <mergeCell ref="R16:T16"/>
    <mergeCell ref="B15:D15"/>
    <mergeCell ref="F15:H15"/>
    <mergeCell ref="J15:L15"/>
    <mergeCell ref="N15:P15"/>
    <mergeCell ref="R15:T15"/>
  </mergeCells>
  <conditionalFormatting sqref="B18:D29 F18:H29 N18:P29 R18:T29 J18:L29">
    <cfRule type="cellIs" dxfId="1" priority="52" operator="equal">
      <formula>0</formula>
    </cfRule>
  </conditionalFormatting>
  <conditionalFormatting sqref="R10 B11:D13 J12 N12 R12 F2:H9 J2:L9 N2:P9 R2:T9 J11:L11 N11:P11 R11:T11 F11:H13 J13:L13 N13:P13 R13:T13 F10 J10 N10 B2:B10 C2:D4 C6:D9">
    <cfRule type="containsBlanks" dxfId="0" priority="51">
      <formula>LEN(TRIM(B2))=0</formula>
    </cfRule>
  </conditionalFormatting>
  <dataValidations count="50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>
      <formula1>0</formula1>
      <formula2>D31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7:H7 J7:L7 N7:P7 R7:T7">
      <formula1>0</formula1>
      <formula2>B6</formula2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 J15:L15 N15:P15 R15:T15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>
      <formula1>0</formula1>
      <formula2>#REF!</formula2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L25 P25 T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K25 O25 S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>
      <formula1>0</formula1>
    </dataValidation>
    <dataValidation allowBlank="1" showInputMessage="1" showErrorMessage="1" promptTitle="Descripción:" prompt="Tipo de tasa contratada y especificaciones en el pago de intereses del crédito." sqref="B11:D11 F11:H11 J11:L11 N11:P11 R11:T11"/>
    <dataValidation allowBlank="1" showInputMessage="1" showErrorMessage="1" promptTitle="Descripción:" prompt="Día, mes y año de recepción del empréstito." sqref="B8:D8 F8:H8 J8:L8 N8:P8 R8:T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F6:H6 J6:L6 N6:P6 R6:T6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 R5:T5 N5:P5 J5:L5 B5">
      <formula1>$C$31:$C$35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 J2:L2 N2:P2 R2:T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>
      <formula1>0</formula1>
    </dataValidation>
    <dataValidation allowBlank="1" showInputMessage="1" showErrorMessage="1" promptTitle="Descripción:" prompt="Relación general de la aplicación o destino del empréstito." sqref="B12:D12 F12:H12 J12 R12 N12"/>
    <dataValidation allowBlank="1" showInputMessage="1" showErrorMessage="1" promptTitle="Descripción:" prompt="Nombre o razón social de la institución con la cual se tiene la contratación del crédito." sqref="B4:D4 F4:H4 J4:L4 N4:P4 R4:T4"/>
    <dataValidation type="decimal" operator="greaterThanOrEqual" allowBlank="1" showInputMessage="1" showErrorMessage="1" errorTitle="NÚMERO INVALIDO" error="El interés pagado no debe de ser un número negativo" sqref="B16:D16 F16:H16 J16:L16 N16:P16 R16:T16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>
      <formula1>$B$31:$B$33</formula1>
    </dataValidation>
  </dataValidations>
  <pageMargins left="0.37" right="0.4" top="1.2403124999999999" bottom="0.37" header="0.31496062992125984" footer="0.31496062992125984"/>
  <pageSetup paperSize="5" scale="81" orientation="landscape" verticalDpi="0" r:id="rId1"/>
  <headerFooter>
    <oddHeader>&amp;L&amp;G&amp;R&amp;G</oddHeader>
  </headerFooter>
  <colBreaks count="1" manualBreakCount="1">
    <brk id="12" max="40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Pública Julio</vt:lpstr>
      <vt:lpstr>'Deuda Pública Julio'!Área_de_impresión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2014-09-22T19:40:11Z</cp:lastPrinted>
  <dcterms:created xsi:type="dcterms:W3CDTF">2014-08-25T19:36:47Z</dcterms:created>
  <dcterms:modified xsi:type="dcterms:W3CDTF">2014-09-22T19:40:28Z</dcterms:modified>
</cp:coreProperties>
</file>