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TLJ1355\Desktop\"/>
    </mc:Choice>
  </mc:AlternateContent>
  <xr:revisionPtr revIDLastSave="0" documentId="13_ncr:1_{B1B624A2-4678-4921-AF9C-4C7A86EFA343}" xr6:coauthVersionLast="47" xr6:coauthVersionMax="47" xr10:uidLastSave="{00000000-0000-0000-0000-000000000000}"/>
  <bookViews>
    <workbookView xWindow="-120" yWindow="-120" windowWidth="29040" windowHeight="15840" tabRatio="513" xr2:uid="{00000000-000D-0000-FFFF-FFFF00000000}"/>
  </bookViews>
  <sheets>
    <sheet name="Hoja1" sheetId="1" r:id="rId1"/>
  </sheets>
  <definedNames>
    <definedName name="_xlnm._FilterDatabase" localSheetId="0" hidden="1">Hoja1!$B$38:$S$38</definedName>
    <definedName name="_xlnm.Print_Area" localSheetId="0">Hoja1!$A$1:$U$100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6" i="1" l="1"/>
  <c r="P63" i="1"/>
  <c r="P62" i="1"/>
  <c r="P61" i="1"/>
  <c r="P60" i="1"/>
  <c r="P59" i="1"/>
  <c r="P58" i="1"/>
  <c r="P55" i="1"/>
  <c r="P54" i="1"/>
  <c r="P51" i="1"/>
  <c r="P50" i="1"/>
  <c r="P46" i="1"/>
  <c r="P45" i="1"/>
  <c r="P44" i="1"/>
  <c r="I20" i="1"/>
  <c r="I16" i="1"/>
</calcChain>
</file>

<file path=xl/sharedStrings.xml><?xml version="1.0" encoding="utf-8"?>
<sst xmlns="http://schemas.openxmlformats.org/spreadsheetml/2006/main" count="699" uniqueCount="367">
  <si>
    <t>RECURSO</t>
  </si>
  <si>
    <t>MODALIDAD</t>
  </si>
  <si>
    <t>OBRA</t>
  </si>
  <si>
    <t>LOCALIDAD</t>
  </si>
  <si>
    <t>CONTRATISTA</t>
  </si>
  <si>
    <t>CONTRATO</t>
  </si>
  <si>
    <t>IMPORTE CONTRATO
(INCLUYE IVA)</t>
  </si>
  <si>
    <t>DIAS NATURALES</t>
  </si>
  <si>
    <t>INICIO</t>
  </si>
  <si>
    <t>TERMINO</t>
  </si>
  <si>
    <t>R.F.C.</t>
  </si>
  <si>
    <t>MEDIDAS</t>
  </si>
  <si>
    <t>REPRESENTANTE LEGAL</t>
  </si>
  <si>
    <t>SUPERVISOR</t>
  </si>
  <si>
    <t>HABITANTES BENEFICIADOS</t>
  </si>
  <si>
    <t>PLAZO DE EJECUCIÓN</t>
  </si>
  <si>
    <t>INSTRUMENTOS DE PLANEACIÓN DEL DESARROLLO 2018-2021</t>
  </si>
  <si>
    <t>H. AYUNTAMIENTO DE TLAJOMULCO DE ZÚÑIGA, JALISCO</t>
  </si>
  <si>
    <t>DIRECCIÓN GENERAL DE OBRAS PÚBLICAS</t>
  </si>
  <si>
    <t>COSTO M²</t>
  </si>
  <si>
    <t>CONCENTRADO OBRA PÚBLICA</t>
  </si>
  <si>
    <t>MONTO INICIAL</t>
  </si>
  <si>
    <t>MONTO FINAL DE LA OBRA</t>
  </si>
  <si>
    <t>San Sebastián El Grande</t>
  </si>
  <si>
    <t>Cuexcomatitlán</t>
  </si>
  <si>
    <t>San Miguel Cuyutlán</t>
  </si>
  <si>
    <t>Varias</t>
  </si>
  <si>
    <t>Group Beta Cimentaciones, S.A. de C.V.</t>
  </si>
  <si>
    <t>Ing. Adán Parra Flores</t>
  </si>
  <si>
    <t>Concurso Simplificado Sumario</t>
  </si>
  <si>
    <t>Chulavista</t>
  </si>
  <si>
    <t>Cabecera</t>
  </si>
  <si>
    <t>Ingeniería Civil y Mantenimiento Integral, S.A. de C.V.</t>
  </si>
  <si>
    <t>ICM 080207 MA4</t>
  </si>
  <si>
    <t>Obras y Proyectos Acuario, S.A. de C.V.</t>
  </si>
  <si>
    <t>OPA 140403 K72</t>
  </si>
  <si>
    <t>GBC 130503 842</t>
  </si>
  <si>
    <t>CPE 070123 PD4</t>
  </si>
  <si>
    <t>GCM 020226 F28</t>
  </si>
  <si>
    <t>GIT 180122 AM0</t>
  </si>
  <si>
    <t>VPC 001214 8K0</t>
  </si>
  <si>
    <t>IMPORTE CONVENIO
(INCLUYE IVA)</t>
  </si>
  <si>
    <t>Licitación Pública</t>
  </si>
  <si>
    <t>Ing. David Canales Tatengo</t>
  </si>
  <si>
    <t>GCO 100226 SU6</t>
  </si>
  <si>
    <t>Alberto Bañuelos García</t>
  </si>
  <si>
    <t>MCO 170324 F14</t>
  </si>
  <si>
    <t>EIA 190307 N36</t>
  </si>
  <si>
    <t>Servicios de Infraestructura Niva, S.A. de C.V.</t>
  </si>
  <si>
    <t>SIN 171211 ER4</t>
  </si>
  <si>
    <t>Juralta Constructora, S.A. de C.V.</t>
  </si>
  <si>
    <t>JCO 090417 IT8</t>
  </si>
  <si>
    <t>Ninguno</t>
  </si>
  <si>
    <t>COMENTARIOS</t>
  </si>
  <si>
    <t>CONCURSO SIMPLIFICADO SUMARIO 2020</t>
  </si>
  <si>
    <t>DIRECCIÓN GENERAL ADJUNTA DE LICITACIÓN Y NORMATIVIDAD</t>
  </si>
  <si>
    <t>ADJUDICACIÓN DIRECTA 2020</t>
  </si>
  <si>
    <t>LICITACIÓN PUBLICA 2020</t>
  </si>
  <si>
    <t>Adjudicación Directa</t>
  </si>
  <si>
    <t>Gapz Obras y Servicios, S.A. de C.V.</t>
  </si>
  <si>
    <t>Aquaterra Ingenieros, S.A. de C.V.</t>
  </si>
  <si>
    <t>Varias localidades</t>
  </si>
  <si>
    <t>HGM Technology, S.A. de C.V.</t>
  </si>
  <si>
    <t>Grupo Constructor Los Muros, S.A. de C.V.</t>
  </si>
  <si>
    <t>GOS 151207 6J7</t>
  </si>
  <si>
    <t>Infraestructura Social</t>
  </si>
  <si>
    <t>LAE 130626  3B5</t>
  </si>
  <si>
    <t>HTE 110512 MG7</t>
  </si>
  <si>
    <t>LPA 080313 ED1</t>
  </si>
  <si>
    <t>Arq. Sergio Reyes Marquez</t>
  </si>
  <si>
    <t>Edificaciones Zitla, S.A. de C.V.</t>
  </si>
  <si>
    <t>Maden Constructores, S.A. de C.V.</t>
  </si>
  <si>
    <t>Velero Pavimentación y Construcción, S.A. de C.V.</t>
  </si>
  <si>
    <t>EZI 110119 BC7</t>
  </si>
  <si>
    <t>DIV 010905 510</t>
  </si>
  <si>
    <t>GFU 021009 BC1</t>
  </si>
  <si>
    <t>Infraestructura social</t>
  </si>
  <si>
    <t>Ing. Rogelio Rentería Guzmán</t>
  </si>
  <si>
    <t>Grial Construcciones S.A. de C.V.</t>
  </si>
  <si>
    <t>Construcciones y Pavimentos Las Cañadas, S.A. de C.V.</t>
  </si>
  <si>
    <t>CPC 180508 SH0</t>
  </si>
  <si>
    <t>GTM 090305 8FA</t>
  </si>
  <si>
    <t>Fondo de Infraestructura Social Municipal (FISM)</t>
  </si>
  <si>
    <t>Fondo de Aportaciones para el Fortalecimiento de los Municipios (FORTAMUN)</t>
  </si>
  <si>
    <t>DGOP-AP-MUN-RP-AD-001-21</t>
  </si>
  <si>
    <t>DGOP-IM-MUN-SG-AD-002-21</t>
  </si>
  <si>
    <t>DGOP-AP-MUN-RP-AD-010-21</t>
  </si>
  <si>
    <t>DGOP-ELE-MUN-RP-AD-016-21</t>
  </si>
  <si>
    <t>DGOP-AP-MUN-R33-AD-026-21</t>
  </si>
  <si>
    <t>DGOP-IM-MUN-RP-AD-032-21</t>
  </si>
  <si>
    <t>DGOP-AP-MUN-RP-AD-033-21</t>
  </si>
  <si>
    <t>DGOP-IM-MUN-RP-AD-034-21</t>
  </si>
  <si>
    <t>DGOP-SER-MUN-RP-AD-037-21</t>
  </si>
  <si>
    <t>DGOP-IM-MUN-RP-AD-038-21</t>
  </si>
  <si>
    <t>DGOP-UM-MUN-RP-AD-046-21</t>
  </si>
  <si>
    <t>DGOP-PY-MUN-RP-AD-047-21</t>
  </si>
  <si>
    <t>DGOP-AP-MUN-RP-AD-048-21</t>
  </si>
  <si>
    <t>DGOP-CA-MUN-RP-AD-049-21</t>
  </si>
  <si>
    <t>DGOP-OC-MUN-RP-AD-050-21</t>
  </si>
  <si>
    <t>DGOP-OC-MUN-RP-AD-052-21</t>
  </si>
  <si>
    <t>DGOP-CA-MUN-RP-AD-053-21</t>
  </si>
  <si>
    <t>DGOP-AP-MUN-RP-AD-054-21</t>
  </si>
  <si>
    <t>DGOP-OC-MUN-RP-AD-055-21</t>
  </si>
  <si>
    <t>DGOP-OC-MUN-RP-AD-056-21</t>
  </si>
  <si>
    <t>Fondo de Espacios de Paz</t>
  </si>
  <si>
    <t xml:space="preserve">Fondo de Aportaciones para el Fortalecimiento de los Municipios (FORTAMUN) </t>
  </si>
  <si>
    <t xml:space="preserve"> Fondo de Aportaciones para el Fortalecimiento de los Municipios (FORTAMUN) </t>
  </si>
  <si>
    <t>Construcción de línea de impulsión del pozo "El Mangal" a entronque al arroyo "Los Sauces", en la localidad de San Miguel Cuyutlán, municipio de Tlajomulco de Zúñiga, Jalisco.</t>
  </si>
  <si>
    <t>Rehabilitación y adecuación para la atención del SARS-COV-2, en la clínica Servicios Médicos Municipales, Cabecera Municipal, municipio de Tlajomulco de Zúñiga, Jalisco.</t>
  </si>
  <si>
    <t>Rehabilitación de módulos flotantes de aireación, ubicados en la Laguna de Cajititlán, municipio de Tlajomulco de Zúñiga, Jalisco.</t>
  </si>
  <si>
    <t>Electrificación del pozo Manhattan, en la localidad de San Sebastián El Grande, municipio de Tlajomulco de Zúñiga, Jalisco.</t>
  </si>
  <si>
    <t>Recuperación, equipamiento y puesta en marcha de planta de tratamiento de aguas residuales, en la localidad de Santa Cruz de las Flores, municipio de Tlajomulco de Zúñiga, Jalisco.</t>
  </si>
  <si>
    <t>Reparaciones de la base de Protección Civil e Instituto de la Mujer, fraccionamiento Hacienda de Santa Fe, municipio de Tlajomulco de Zúñiga, Jalisco.</t>
  </si>
  <si>
    <t>Introducción de infraestructura de primera necesidad, (agua potable y drenaje) y nivelación de terracerías, en las localidades de Cabecera Municipal y Cuexcomatitlán, en el municipio de Tlajomulco de Zúñiga, Jalisco.</t>
  </si>
  <si>
    <t>Construcción de la cuarta etapa del Cuartel de Policía y Protección Civil, en la Cabecera Municipal de Tlajomulco de Zúñiga, Jalisco</t>
  </si>
  <si>
    <t>Control de calidad y estudios de mecánica de suelos, de diferentes obras del programa 2021, etapa 1, municipio de Tlajomulco de Zúñiga, Jalisco.</t>
  </si>
  <si>
    <t>Rehabilitación y mantenimiento  de figuras  y señalética del parque temático "paseo de la fauna" ubicado en la avenida Adolf b. Horn, zona valle, municipio de Tlajomulco de Zúñiga, Jalisco.</t>
  </si>
  <si>
    <t>Suministro y colocación de alumbrado público a base de tecnología led, sobre el Circuito Metropolitano en el tramo de la localidad de Cuexcomatitlán, frente 02, municipio de Tlajomulco de Zúñiga, Jalisco.</t>
  </si>
  <si>
    <t>Proyecto ejecutivo de la clínica en el fraccionamiento Chulavista, municipio de Tlajomulco de Zúñiga, Jalisco.</t>
  </si>
  <si>
    <t>Construcción de bypass sobre cruce de acueducto Guadalajara - Chapala (SIAPA cadenamiento 5+140), en Zona Valle, y Rehabilitación de boca de tormenta en paso a desnivel sobre Av. López Mateos y Av. Ramón Corona, localidad de San Agustín, municipio de Tlajomulco de Zúñiga, Jalisco.</t>
  </si>
  <si>
    <t>Reforzamiento del puente vehicular del Arroyo Seco y Antiguo camino a Concepción del Valle, Municipio de Tlajomulco de Zúñiga, Jalisco.</t>
  </si>
  <si>
    <t>Reforzamiento de muros de mampostería en el Arroyo Seco y Av. Adolf B. Horn, en la colonia la Gigantera, Municipio de Tlajomulco de Zúñiga, Jalisco.</t>
  </si>
  <si>
    <t>Demolición de escuela en el fraccionamiento Villas de la Hacienda, municipio de Tlajomulco de Zúñiga, Jalisco.</t>
  </si>
  <si>
    <t>Pavimentación de la calle Matamoros, de la calle Hidalgo a la calle 5 De Mayo, Frente 02, en la localidad de Cuexcomatitlán, Municipio de Tlajomulco de Zúñiga, Jalisco.</t>
  </si>
  <si>
    <t>Introducción de infraestructura de primera necesidad (agua potable y drenaje) y nivelación de terracerías, en las localidad de Cuexcomatitlán, municipio de Tlajomulco de Zúñiga, jalisco.</t>
  </si>
  <si>
    <t>Obras de contingencia: Construcción de muro de mampostería en el fraccionamiento Del Pilar, localidad de San Agustín, zona San Agustín, municipio de Tlajomulco de Zúñiga, jalisco.</t>
  </si>
  <si>
    <t>Obras de contingencia: rehabilitación de puente vehicular y reconstrucción de muro perimetral en la escuela primaria urbana 1115 "Benito Juárez", en el fraccionamiento Jardines de la Calera, y reconstrucción de tramos de muro colindante con vaso regulador en el fraccionamiento Villas de la Hacienda, municipio de Tlajomulco de Zúñiga, Jalisco.</t>
  </si>
  <si>
    <t>Cajititlan</t>
  </si>
  <si>
    <t>Santa Cruz de las Flores</t>
  </si>
  <si>
    <t>Hacienda Santa Fe</t>
  </si>
  <si>
    <t>varias localidades</t>
  </si>
  <si>
    <t>Cuexcomatitlan</t>
  </si>
  <si>
    <t>La Nueva Aurora</t>
  </si>
  <si>
    <t>Fraccionamiento Del Pilar</t>
  </si>
  <si>
    <t>Coinba Construcciones, S.A. de C.V.</t>
  </si>
  <si>
    <t>Constructora Grina, S.A. de C.V.</t>
  </si>
  <si>
    <t>Fausto Garnica Padilla</t>
  </si>
  <si>
    <t>Lb Procesos Ambientales, S.A. de C.V.</t>
  </si>
  <si>
    <t>SCP Ingeniería, S.A. de C.V.</t>
  </si>
  <si>
    <t>Dommont Construcciones, S.A. de C.V.</t>
  </si>
  <si>
    <t>Consorcio Constructor Adobes, S.A. de C.V.</t>
  </si>
  <si>
    <t>Lend Servicios Profesionales, S.A. de C.V.</t>
  </si>
  <si>
    <t>Eco Construcción y Asociados, S.A. de C.V.</t>
  </si>
  <si>
    <t>Kalmani Constructora, S.A. de C.V.</t>
  </si>
  <si>
    <t>Refugio Gutiérrez Nieves</t>
  </si>
  <si>
    <t>Oscar López López</t>
  </si>
  <si>
    <t>Constructora Pecru, S.A. de C.V.</t>
  </si>
  <si>
    <t>Emiro y Ro Construcciones, S.A. de C.V.</t>
  </si>
  <si>
    <t>Pamira Inmobiliaria, S.A. de C.V.</t>
  </si>
  <si>
    <t>Rosa Haro Ramírez</t>
  </si>
  <si>
    <t>Revival, S.A. de C.V.</t>
  </si>
  <si>
    <t>CCO 200623 QN0</t>
  </si>
  <si>
    <t>CGR 120828 P29</t>
  </si>
  <si>
    <t>GAPF 591219 3V9</t>
  </si>
  <si>
    <t>SPC 050127 BR0</t>
  </si>
  <si>
    <t>DCO 130215 C16</t>
  </si>
  <si>
    <t>CCA 971126 QC9</t>
  </si>
  <si>
    <t>LSP 190725 BV0</t>
  </si>
  <si>
    <t>ECA 110429 HG5</t>
  </si>
  <si>
    <t>KCO 030922 UM6</t>
  </si>
  <si>
    <t>GUNR 770712 CU1</t>
  </si>
  <si>
    <t>LOLO 700115 AJ5</t>
  </si>
  <si>
    <t>ERC 190725 4K5</t>
  </si>
  <si>
    <t>PIN 190725 HF8</t>
  </si>
  <si>
    <t>HARR 600217 HU3</t>
  </si>
  <si>
    <t>REV 970417 6JA</t>
  </si>
  <si>
    <t>AIN 160428 7M4</t>
  </si>
  <si>
    <t>BCO 070129 512</t>
  </si>
  <si>
    <t>ESP 940311 A26</t>
  </si>
  <si>
    <t>CAP 990607 8U0</t>
  </si>
  <si>
    <t>AIC 030901 5R6</t>
  </si>
  <si>
    <t>PCG 981029 LV9</t>
  </si>
  <si>
    <t>IAD 200817 GS2</t>
  </si>
  <si>
    <t>DGOP-AP-MUN-SG-CSS-003-21</t>
  </si>
  <si>
    <t>DGOP-AP-MUN-SG-CI-004-21</t>
  </si>
  <si>
    <t>DGOP-OC-MUN-RP-CSS-005-21</t>
  </si>
  <si>
    <t>DGOP-OC-MUN-RP-CSS-006-21</t>
  </si>
  <si>
    <t>DGOP-AP-MUN-RP-CSS-007-21</t>
  </si>
  <si>
    <t>DGOP-CA-MUN-RP-CSS-008-21</t>
  </si>
  <si>
    <t>DGOP-OC-MUN-RP-CSS-009-21</t>
  </si>
  <si>
    <t>DGOP-AP-MUN-RP-CSS-011-21</t>
  </si>
  <si>
    <t>DGOP-AP-MUN-RP-CSS-012-21</t>
  </si>
  <si>
    <t>DGOP-CA-MUN-RP-CSS-013-21</t>
  </si>
  <si>
    <t>DGOP-CA-MUN-RP-CSS-014-21</t>
  </si>
  <si>
    <t>DGOP-IM-MUN-SG-CSS-015-21</t>
  </si>
  <si>
    <t>DGOP-CA-MUN-RP-CSS-017-21</t>
  </si>
  <si>
    <t>DGOP-CA-MUN-RP-CSS-018-21</t>
  </si>
  <si>
    <t>DGOP-OC-MUN-RP-CSS-019-21</t>
  </si>
  <si>
    <t>DGOP-OC-MUN-RP-CSS-027-21</t>
  </si>
  <si>
    <t>DGOP-IM-MUN-RP-CSS-028-21</t>
  </si>
  <si>
    <t>DGOP-AP-MUN-R33-CSS-029-21</t>
  </si>
  <si>
    <t>DGOP-AP-MUN-R33-CSS-030-21</t>
  </si>
  <si>
    <t>DGOP-AP-MUN-RP-CSS-031-21</t>
  </si>
  <si>
    <t>DGOP-OC-MUN-RP-CSS-039-21</t>
  </si>
  <si>
    <t>DGOP-AP-MUN-R33-CSS-040-21</t>
  </si>
  <si>
    <t>DGOP-CA-MUN-RP-CSS-041-21</t>
  </si>
  <si>
    <t>DGOP-AP-MUN-R33-CSS-042-21</t>
  </si>
  <si>
    <t>DGOP-AP-MUN-RP-CSS-043-21</t>
  </si>
  <si>
    <t>DGOP-IU-MUN-RP-CSS-044-21</t>
  </si>
  <si>
    <t>DGOP-CA-MUN-RP-CSS-045-21</t>
  </si>
  <si>
    <t>DGOP-IM-MUN-RP-CSS-051-21</t>
  </si>
  <si>
    <t>Birmek Construcciones, S.A. de C.V.</t>
  </si>
  <si>
    <t xml:space="preserve">Grupo La Fuente, S.A. de C.V. </t>
  </si>
  <si>
    <t>Enlace Ingeniería Aplicada, S.A. de C.V.</t>
  </si>
  <si>
    <t>Grupo de Ingenieros Topografos en la Construcción,  S.A. de C.V.</t>
  </si>
  <si>
    <t>Emulsiones, Sellos y Pavimentos Asfalticos, S.A. de C.V.</t>
  </si>
  <si>
    <t>Divicon, S.A.de C.V.</t>
  </si>
  <si>
    <t>Constructora Apantli, S.A. de C.V.</t>
  </si>
  <si>
    <t>L&amp;A Ejecución, Construcción y  Proyectos Coorporativo JM, S.A. de C.V.</t>
  </si>
  <si>
    <t>Aqua Innova Consultoría e Ingeniería, S.A. de C.V.</t>
  </si>
  <si>
    <t>GYG Transportes Materiales y Maquinaria, S.A. de C.V.</t>
  </si>
  <si>
    <t>Proyectos y Construcciones Geo, S.A. de C.V.</t>
  </si>
  <si>
    <t>Ingeniería Aplicada DCR, S.A. de C.V.</t>
  </si>
  <si>
    <t>Rafael De La Torre Mora</t>
  </si>
  <si>
    <t>César Alberto Bañuelos Barranco</t>
  </si>
  <si>
    <t>Oscar Melesio Hernández Valeriano</t>
  </si>
  <si>
    <t>Miguel Ángel Méndez Rodríguez</t>
  </si>
  <si>
    <t>No aplica</t>
  </si>
  <si>
    <t>Isaac Laguna Balcazar</t>
  </si>
  <si>
    <t>José Guillén Díaz</t>
  </si>
  <si>
    <t>Omar Mora Montes de Oca</t>
  </si>
  <si>
    <t>Leobardo Preciado Zepeda</t>
  </si>
  <si>
    <t>Ana Luz De La Torre Mora</t>
  </si>
  <si>
    <t>Héctor Daniel Saldaña Uriarte</t>
  </si>
  <si>
    <t>Arturo Rafael Salazar Martín del Campo</t>
  </si>
  <si>
    <t>Francisco Javier Ayala Leal</t>
  </si>
  <si>
    <t>Carlos Pérez Cruz</t>
  </si>
  <si>
    <t>María Fernanda De La Torre Mora</t>
  </si>
  <si>
    <t>José Rubén Oroz Bitar</t>
  </si>
  <si>
    <t>Fernando Arturo Méndez Rodríguez</t>
  </si>
  <si>
    <t>Pía Lorena Buenrostro Ahued</t>
  </si>
  <si>
    <t>Karla Mariana Méndez Rodríguez</t>
  </si>
  <si>
    <t>Jorge Becerra Robles</t>
  </si>
  <si>
    <t>Amalia Moreno Maldonado</t>
  </si>
  <si>
    <t>Israel Gómez Velazco</t>
  </si>
  <si>
    <t>Rodolfo de León Torres</t>
  </si>
  <si>
    <t>Cristina Haydé Aceves Verdín</t>
  </si>
  <si>
    <t>José Francisco Llaguno Yzabal</t>
  </si>
  <si>
    <t>Juan Carlos Ramos Ortega</t>
  </si>
  <si>
    <t>Jorge Alberto Mena Adames</t>
  </si>
  <si>
    <t>Héctor Eduardo Preciado Moreno</t>
  </si>
  <si>
    <t>Héctor Manuel Zepeda Angúlo</t>
  </si>
  <si>
    <t>Guadalupe Alejandrina Maldonado Lara</t>
  </si>
  <si>
    <t>Luis Manuel Manzo González</t>
  </si>
  <si>
    <t>Carlos Ornelas Orozco</t>
  </si>
  <si>
    <t>Arturo Montufar Núñez</t>
  </si>
  <si>
    <t>Gerardo Alexis Pérez Zúñiga</t>
  </si>
  <si>
    <t>Juan Ramón Castellanos Ramos</t>
  </si>
  <si>
    <t>Juan Carlos Navarro Ruíz</t>
  </si>
  <si>
    <t>Pedro Antonio Ortiz Berriel</t>
  </si>
  <si>
    <t xml:space="preserve">Saúl García Martínez </t>
  </si>
  <si>
    <t>José Luis Manzo Melgoza</t>
  </si>
  <si>
    <t>FONDO MUNICIPAL EXCLUSIVO PARA LA RECAUDACIÓN DE RECURSOS DESTINADOS PARA LA CREACIÓN O MEJORAMIENTO DE INFRAESTRUCTURA Y EQUIPAMIENTOS URBANOS EN PREDIOS MUNICIPALES</t>
  </si>
  <si>
    <t>FORTAMUN</t>
  </si>
  <si>
    <t>Rehabilitación de pozo profundo en la localidad de Santa Isabel, municipio de Tlajomulco de Zúñiga, Jalisco.</t>
  </si>
  <si>
    <t>Suministro y colocación de alumbrado público a base de tecnología led, sobre el Circuito Metropolitano Sur, desde San Miguel Cuyutlán hacia Cuexcomatitlán, municipio de Tlajomulco de Zúñiga, Jalisco.</t>
  </si>
  <si>
    <t>Obras de contingencia de construcción de muros de contención y lavaderos a base de mampostería, en el arroyo la foresta, trabajos emergentes en colectores de Loma Bonita, sobre canales de mampostería, desazolves en circuito metropolitano y reparaciones de hundimientos en López Mateos y canal de Punto Sur, localidad de San Agustín,  limpieza y extracción de lodos en canales y construcción de puente peatonal, frente a la Secundaria  80 en el fraccionamiento Arvento, y  mamposteo en vertedor con la intersección de canal las pintas y arroyo El Guayabo,  municipio de Tlajomulco de Zuñiga, Jalisco.</t>
  </si>
  <si>
    <t>Reforzamiento y reconstrucción de camino corta fuegos, de acceso y obras de infraestructura pluvial preventivas en la zona del Cónico, localidad de San Agustín, municipio de Tlajomulco de Zúñiga, Jalisco.</t>
  </si>
  <si>
    <t>Suministro e instalación del equipamiento electromecánico para el rebombeo tipo boster ubicado en el terreno conocido como "Los Naranjos", segunda etapa, en la localidad de San Sebastián El Grande, municipio de Tlajomulco de Zúñiga, Jalisco.</t>
  </si>
  <si>
    <t>Pavimentación de la calle Confederación, frente 02, de la calle Zúñiga hacia la calle Independencia, trabajos de rehabilitación de línea de agua potable, red de drenaje sanitario, en la localidad de San Miguel Cuyutlán, municipio de Tlajomulco de Zúñiga, Jalisco.</t>
  </si>
  <si>
    <t xml:space="preserve">Obras hidráulicas, reforzamiento, limpieza, ampliación de canales para prevención de inundaciones y trabajos de emergencia en el ejercicio fiscal 2021 en diversas localidades del municipio de Tlajomulco de Zúñiga, Jalisco. </t>
  </si>
  <si>
    <t>Introducción de infraestructura de primera necesidad, (agua potable y drenaje) y nivelación de terracerías, en las localidades de Santa Cruz del Valle y Cajititlán, en el municipio de Tlajomulco de Zúñiga, Jalisco.</t>
  </si>
  <si>
    <t>Introducción de Infraestructura de primera necesidad, (agua potable y drenaje) y nivelación de terracerías, (Villas Terranova) en Cabecera municipal de Tlajomulco de Zúñiga, Jalisco.</t>
  </si>
  <si>
    <t>Rehabilitación de vialidades existentes de asfalto, consistente en bacheo preventivo, sello de vialidades y balizamiento, ejercicio fiscal 2021 sobre diversas vialidades del municipio de Tlajomulco de Zúñiga, Jalisco.</t>
  </si>
  <si>
    <t xml:space="preserve">Rehabilitación de carpeta asfáltica en el Fraccionamiento Real del Valle, municipio de Tlajomulco de Zúñiga, Jalisco. </t>
  </si>
  <si>
    <t>Creación y mejoramiento de infraestructura y equipamientos urbanos en predios municipales de Tlajomulco de Zúñiga, Jalisco.</t>
  </si>
  <si>
    <t>Señalamiento horizontal y vertical en diferentes localidades del municipio de Tlajomulco de Zúñiga, Jalisco.</t>
  </si>
  <si>
    <t>Introducción de infraestructura de primera necesidad, (agua potable y drenaje) y nivelación de terracerías, en las localidades de San Juan Evangelista y San Lucas, en el municipio de Tlajomulco de Zúñiga, Jalisco.</t>
  </si>
  <si>
    <t>Obras de contingencia como reforzamiento de taludes del arroyo La Colorada en la colonia Oscar García, trabajos complementarios de construcción y rectificación de infraestructura hidráulica en la colonia Ciénega, en la localidad de San Agustín, y construcción de puente alcantarilla en el Fraccionamiento Villas de San Sebastián en la localidad de San Sebastián El Grande, municipio de Tlajomulco de Zúñiga, Jalisco.</t>
  </si>
  <si>
    <t xml:space="preserve">Desazolve, limpieza y recuperación de área hidráulica de vasos reguladores y canales de diferentes localidades del municipio de Tlajomulco de Zúñiga, Jalisco. </t>
  </si>
  <si>
    <t>Rehabilitación de infraestructura de Servicios Médicos Municipales, en diversas localidades del municipio de Tlajomulco de Zúñiga, Jalisco.</t>
  </si>
  <si>
    <t>Línea de impulsión de 8" de diámetro de PVC RD-26  para llenado de tanque de agua potable, línea de distribución de 6" de diámetro de PVC RD-26 del tanque de almacenamiento  a la línea principal y equipamiento, pailería, colocación de válvulas de control de llenado, válvulas de control de flujo, macro medidor, válvulas antirretorno,  en el tanque de almacenamiento de agua potable,  en el Fraccionamiento Arvento, municipio de Tlajomulco de Zúñiga, Jalisco.</t>
  </si>
  <si>
    <t>Planta potabilizadora Tlajomulco II, en la localidad de San Sebastián El Grande, Municipio de Tlajomulco de Zúñiga, Jalisco.</t>
  </si>
  <si>
    <t>Rectificación y conformación del cauce del canal La Cajilota a base mamposteo de piedra brasa, frente 02, en la Cabecera Municipal, en el municipio de Tlajomulco de Zúñiga, Jalisco.</t>
  </si>
  <si>
    <t>Desazolve de Presa El Guayabo para controlar los escurrimientos primarios y rehabilitación de la cortina y compuertas de diversas presas, ejercicio fiscal 2021, municipio de Tlajomulco de Zúñiga, Jalisco.</t>
  </si>
  <si>
    <t>Red de agua potable y red de alcantarillado, en la localidad de Santa Cruz de las Flores, municipio de Tlajomulco de Zúñiga, Jalisco.</t>
  </si>
  <si>
    <t>Rehabilitación de losas de concreto hidráulico dañadas y mantenimiento de señalamiento horizontal y vertical, frente 01, en diversas localidades, en el ejercicio fiscal 2021, en el municipio de Tlajomulco de Zúñiga, Jalisco.</t>
  </si>
  <si>
    <t>Línea de impulsión  de agua potable del tanque Los Naranjos hacia el Fraccionamiento Ojo de agua, localidad de San Sebastián El Grande, municipio de Tlajomulco de Zúñiga, Jalisco.</t>
  </si>
  <si>
    <t>Colector pluvial, frente 01, ubicado en la colonia La Gigantera, localidad de Santa Cruz del Valle, municipio de Tlajomulco de Zúñiga, Jalisco.</t>
  </si>
  <si>
    <t>Construcción de la Casa de la Cultura en localidad de Concepción del Valle, municipio de Tlajomulco de Zúñiga, Jalisco.</t>
  </si>
  <si>
    <t>Rehabilitación de pavimento de concreto hidráulico en Boulevard Granada en el fraccionamiento Chulavista, y trabajos de emergencia como rehabilitación de colectores (cruces subterráneos), en la localidad de San Agustín, municipio de Tlajomulco de Zúñiga, Jalisco.</t>
  </si>
  <si>
    <t>Instalación de subestación, canalización a la escuela de ballet; y suministro y colocación de pasto sintético en cancha de futbol rápido, ubicado en la Unidad Deportiva en el municipio de Tlajomulco de Zúñiga, Jalisco.</t>
  </si>
  <si>
    <t>Wilfrido Rentería Montaño</t>
  </si>
  <si>
    <t>Iván Jaime De Alba Padilla</t>
  </si>
  <si>
    <t>Jesús David Garza García</t>
  </si>
  <si>
    <t>David Penilla González</t>
  </si>
  <si>
    <t>FCO 190725 RH6</t>
  </si>
  <si>
    <t>LGC 080414 ML8</t>
  </si>
  <si>
    <t>MCE 080208 1ZA</t>
  </si>
  <si>
    <t>CEA 010615 GT0</t>
  </si>
  <si>
    <t>CCC 050411 DA3</t>
  </si>
  <si>
    <t>Ing. Luis de Jesús Muñoz Lira</t>
  </si>
  <si>
    <t>Ing. Joe Ramiro Ezpinoza Martínez</t>
  </si>
  <si>
    <t>DGOP-CA-MUN-R33-LP-020-21</t>
  </si>
  <si>
    <t>DGOP-CA-MUN-R33-LP-021-21</t>
  </si>
  <si>
    <t>DGOP-CA-MUN-R33-LP-022-21</t>
  </si>
  <si>
    <t>DGOP-CA-MUN-R33-LP-023-21</t>
  </si>
  <si>
    <t>DGOP-CA-MUN-R33-LP-024-21</t>
  </si>
  <si>
    <t>DGOP-CA-MUN-R33-LP-025-21</t>
  </si>
  <si>
    <t>DGOP-AP-MUN-R33-LP-035-21</t>
  </si>
  <si>
    <t>DGOP-AP-MUN-R33-LP-036-21</t>
  </si>
  <si>
    <t>Fectum Construcciones, S.A. de C.V.</t>
  </si>
  <si>
    <t>Low Grupo Constructor, S.A. de C.V.</t>
  </si>
  <si>
    <t>Mi Construcción y Edificación, S.A. de C.V.</t>
  </si>
  <si>
    <t>Construcciones, Electrificaciones y  Arrendamiento de Maquinaria, S.A. de C.V.</t>
  </si>
  <si>
    <t>Consorcio Constructor Caceb, S.A. de C.V.</t>
  </si>
  <si>
    <t>Pavimentación con concreto hidráulico en la calle Ramos Millán, incluye: red de agua potable, red alcantarillado, alumbrado público, machuelos y banquetas, en la localidad de Santa Cruz del Valle, municipio de Tlajomulco de Zúñiga, Jalisco.</t>
  </si>
  <si>
    <t>Pavimentación con concreto hidráulico en la calle San Felipe, incluye: red de agua potable, red alcantarillado, alumbrado público, machuelos y banquetas, en la localidad de Cuexcomatitlán, municipio de Tlajomulco de Zúñiga, Jalisco.</t>
  </si>
  <si>
    <t>Pavimentación de la calle Matamoros, de la calle 5 de mayo hacia la Laguna en la localidad de Cuexcomatitlán, municipal de Tlajomulco de Zúñiga, Jalisco.</t>
  </si>
  <si>
    <t>Pavimentación calle Lerdo de Tejada, tercera etapa, Cabecera Municipal de Tlajomulco de Zúñiga, Jalisco.</t>
  </si>
  <si>
    <t>Pavimentación de la calle Juárez, en la localidad de San Sebastián El Grande, municipio de Tlajomulco de Zúñiga, Jalisco</t>
  </si>
  <si>
    <t>Pavimentación con concreto hidráulico en la calle Aldama, incluye: red de agua potable, red alcantarillado, alumbrado público, machuelos y banquetas, en la localidad de Concepción del Valle, municipio de Tlajomulco de Zúñiga, Jalisco.</t>
  </si>
  <si>
    <t>Línea de alejamiento desde la calle Cuauhtémoc hasta conexión con colector del "CEA" en la localidad de Santa Cruz de las Flores, municipio de Tlajomulco de Zúñiga, Jalisco.</t>
  </si>
  <si>
    <t>Línea de distribución de agua potable, en el fraccionamiento Real de San Sebastián, en la localidad de San Sebastián El Grande, municipio de Tlajomulco de Zúñiga, Jalisco.</t>
  </si>
  <si>
    <t>Concepción del Valle</t>
  </si>
  <si>
    <t>Santa cruz de las Flores</t>
  </si>
  <si>
    <t>Real de San Sebastián</t>
  </si>
  <si>
    <t>Santa Cruz del Valle</t>
  </si>
  <si>
    <t>524.07 ml</t>
  </si>
  <si>
    <t>256m2</t>
  </si>
  <si>
    <t>2 PZAS</t>
  </si>
  <si>
    <t>1 pza</t>
  </si>
  <si>
    <t>1 PTAR</t>
  </si>
  <si>
    <t>$         7´596,773.27</t>
  </si>
  <si>
    <t>2,179.00  ML</t>
  </si>
  <si>
    <t>24.83 M</t>
  </si>
  <si>
    <t>410.46 M3</t>
  </si>
  <si>
    <t>78,485.60KG</t>
  </si>
  <si>
    <t>1260.15 M2</t>
  </si>
  <si>
    <t>102.90 M3</t>
  </si>
  <si>
    <t>450.00  ML</t>
  </si>
  <si>
    <t>Arq. Diego Garcia Parra</t>
  </si>
  <si>
    <t>Ing. Joe Ramiro Espinoza Martinez</t>
  </si>
  <si>
    <t>Arq. Octavio Torres Garzon</t>
  </si>
  <si>
    <t>Ing. Arq. J. Alejandro Marín Gutiérrez</t>
  </si>
  <si>
    <t>ing. Luis de Jesus Muños Lira</t>
  </si>
  <si>
    <t>5585.00  ML</t>
  </si>
  <si>
    <t>325.37 m3</t>
  </si>
  <si>
    <t>414.73 m3</t>
  </si>
  <si>
    <t>1 PZA</t>
  </si>
  <si>
    <t>516.11 m2</t>
  </si>
  <si>
    <t>26609.89 m2</t>
  </si>
  <si>
    <t>26549.86 m2</t>
  </si>
  <si>
    <t>244 m</t>
  </si>
  <si>
    <t>1300 ton</t>
  </si>
  <si>
    <t>497.34 m2</t>
  </si>
  <si>
    <t>419.35m3</t>
  </si>
  <si>
    <t>2700 m2</t>
  </si>
  <si>
    <t>1 Unidad</t>
  </si>
  <si>
    <t>343.21 m3</t>
  </si>
  <si>
    <t>169.18 ML</t>
  </si>
  <si>
    <t>4480 m2</t>
  </si>
  <si>
    <t>1792.2 m2</t>
  </si>
  <si>
    <t>527.14 m2</t>
  </si>
  <si>
    <t>2327.15 m2</t>
  </si>
  <si>
    <t>1963.15 m2</t>
  </si>
  <si>
    <t>154.19 m2</t>
  </si>
  <si>
    <t>523.90 m2</t>
  </si>
  <si>
    <t>Ing. Luis de Jesus Muñoz Lira</t>
  </si>
  <si>
    <t>1077.18 M2</t>
  </si>
  <si>
    <t>806.61 m2</t>
  </si>
  <si>
    <t>684.15 m2</t>
  </si>
  <si>
    <t>1662.34 m2</t>
  </si>
  <si>
    <t>1355.72 m2</t>
  </si>
  <si>
    <t>950.00  ML</t>
  </si>
  <si>
    <t>1578.15 ML</t>
  </si>
  <si>
    <t>Arq. Diego Garia Parra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</si>
</sst>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Red]\-&quot;$&quot;#,##0.00"/>
    <numFmt numFmtId="44" formatCode="_-&quot;$&quot;* #,##0.00_-;\-&quot;$&quot;* #,##0.00_-;_-&quot;$&quot;* &quot;-&quot;??_-;_-@_-"/>
    <numFmt numFmtId="164" formatCode="[$-C0A]General"/>
    <numFmt numFmtId="165" formatCode="#,##0.00&quot; &quot;[$€-C0A];[Red]&quot;-&quot;#,##0.00&quot; &quot;[$€-C0A]"/>
  </numFmts>
  <fonts count="14" x14ac:knownFonts="1">
    <font>
      <sz val="11"/>
      <color theme="1"/>
      <name val="Calibri"/>
      <family val="2"/>
      <scheme val="minor"/>
    </font>
    <font>
      <b/>
      <i/>
      <sz val="16"/>
      <color rgb="FF000000"/>
      <name val="Calibri"/>
      <family val="2"/>
    </font>
    <font>
      <sz val="11"/>
      <color rgb="FF000000"/>
      <name val="Calibri"/>
      <family val="2"/>
    </font>
    <font>
      <b/>
      <i/>
      <u/>
      <sz val="11"/>
      <color rgb="FF000000"/>
      <name val="Calibri"/>
      <family val="2"/>
    </font>
    <font>
      <b/>
      <sz val="12"/>
      <color theme="1"/>
      <name val="Arial"/>
      <family val="2"/>
    </font>
    <font>
      <sz val="11"/>
      <color theme="1"/>
      <name val="Calibri"/>
      <family val="2"/>
      <scheme val="minor"/>
    </font>
    <font>
      <b/>
      <sz val="12"/>
      <color theme="0"/>
      <name val="Arial"/>
      <family val="2"/>
    </font>
    <font>
      <b/>
      <sz val="16"/>
      <color rgb="FF79858B"/>
      <name val="Arial"/>
      <family val="2"/>
    </font>
    <font>
      <b/>
      <sz val="16"/>
      <color theme="1"/>
      <name val="Arial"/>
      <family val="2"/>
    </font>
    <font>
      <sz val="12"/>
      <color theme="1"/>
      <name val="Arial"/>
      <family val="2"/>
    </font>
    <font>
      <b/>
      <sz val="12"/>
      <name val="Arial"/>
      <family val="2"/>
    </font>
    <font>
      <sz val="12"/>
      <color theme="1"/>
      <name val="Calibri"/>
      <family val="2"/>
      <scheme val="minor"/>
    </font>
    <font>
      <sz val="8"/>
      <name val="Calibri"/>
      <family val="2"/>
      <scheme val="minor"/>
    </font>
    <font>
      <sz val="12"/>
      <color theme="1"/>
      <name val="Calibri"/>
      <family val="2"/>
      <scheme val="minor"/>
    </font>
  </fonts>
  <fills count="4">
    <fill>
      <patternFill patternType="none"/>
    </fill>
    <fill>
      <patternFill patternType="gray125"/>
    </fill>
    <fill>
      <patternFill patternType="solid">
        <fgColor rgb="FF79858B"/>
        <bgColor indexed="64"/>
      </patternFill>
    </fill>
    <fill>
      <patternFill patternType="solid">
        <fgColor rgb="FFAEC6D0"/>
        <bgColor indexed="64"/>
      </patternFill>
    </fill>
  </fills>
  <borders count="20">
    <border>
      <left/>
      <right/>
      <top/>
      <bottom/>
      <diagonal/>
    </border>
    <border>
      <left/>
      <right/>
      <top style="medium">
        <color indexed="64"/>
      </top>
      <bottom style="medium">
        <color auto="1"/>
      </bottom>
      <diagonal/>
    </border>
    <border>
      <left style="thin">
        <color auto="1"/>
      </left>
      <right/>
      <top style="medium">
        <color indexed="64"/>
      </top>
      <bottom style="medium">
        <color auto="1"/>
      </bottom>
      <diagonal/>
    </border>
    <border>
      <left/>
      <right style="thin">
        <color auto="1"/>
      </right>
      <top style="medium">
        <color indexed="64"/>
      </top>
      <bottom style="medium">
        <color auto="1"/>
      </bottom>
      <diagonal/>
    </border>
    <border>
      <left/>
      <right/>
      <top/>
      <bottom style="medium">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medium">
        <color indexed="64"/>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auto="1"/>
      </left>
      <right/>
      <top/>
      <bottom/>
      <diagonal/>
    </border>
    <border>
      <left style="thin">
        <color indexed="64"/>
      </left>
      <right/>
      <top/>
      <bottom style="medium">
        <color indexed="64"/>
      </bottom>
      <diagonal/>
    </border>
  </borders>
  <cellStyleXfs count="8">
    <xf numFmtId="0" fontId="0" fillId="0" borderId="0"/>
    <xf numFmtId="164" fontId="1" fillId="0" borderId="0">
      <alignment horizontal="center"/>
    </xf>
    <xf numFmtId="164" fontId="1" fillId="0" borderId="0">
      <alignment horizontal="center" textRotation="90"/>
    </xf>
    <xf numFmtId="164" fontId="2" fillId="0" borderId="0"/>
    <xf numFmtId="164" fontId="3" fillId="0" borderId="0"/>
    <xf numFmtId="165" fontId="3" fillId="0" borderId="0"/>
    <xf numFmtId="44" fontId="5" fillId="0" borderId="0" applyFont="0" applyFill="0" applyBorder="0" applyAlignment="0" applyProtection="0"/>
    <xf numFmtId="164" fontId="2" fillId="0" borderId="0"/>
  </cellStyleXfs>
  <cellXfs count="151">
    <xf numFmtId="0" fontId="0" fillId="0" borderId="0" xfId="0"/>
    <xf numFmtId="0" fontId="9" fillId="0" borderId="0" xfId="0" applyFont="1"/>
    <xf numFmtId="0" fontId="9" fillId="0" borderId="0" xfId="0" applyFont="1" applyFill="1" applyBorder="1" applyAlignment="1">
      <alignment horizontal="center"/>
    </xf>
    <xf numFmtId="0" fontId="4" fillId="0" borderId="0" xfId="0" applyFont="1" applyFill="1" applyBorder="1"/>
    <xf numFmtId="0" fontId="9" fillId="0" borderId="0" xfId="0" applyFont="1" applyFill="1" applyBorder="1"/>
    <xf numFmtId="49" fontId="9" fillId="0" borderId="0" xfId="0" applyNumberFormat="1" applyFont="1"/>
    <xf numFmtId="0" fontId="9" fillId="0" borderId="0" xfId="0" applyFont="1" applyAlignment="1">
      <alignment horizontal="center"/>
    </xf>
    <xf numFmtId="0" fontId="9" fillId="0" borderId="0" xfId="0" applyFont="1" applyAlignment="1">
      <alignment horizontal="left" vertical="center"/>
    </xf>
    <xf numFmtId="0" fontId="4" fillId="0" borderId="0" xfId="0" applyFont="1" applyBorder="1" applyAlignment="1">
      <alignment vertical="center"/>
    </xf>
    <xf numFmtId="0" fontId="10" fillId="0" borderId="0" xfId="0" applyFont="1" applyFill="1" applyAlignment="1">
      <alignment horizontal="center" vertical="center"/>
    </xf>
    <xf numFmtId="0" fontId="9" fillId="0" borderId="0" xfId="0" applyFont="1" applyAlignment="1">
      <alignment vertical="center"/>
    </xf>
    <xf numFmtId="0" fontId="9"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9" fillId="0" borderId="0" xfId="0" applyFont="1" applyFill="1" applyBorder="1" applyProtection="1">
      <protection locked="0"/>
    </xf>
    <xf numFmtId="49" fontId="9" fillId="0" borderId="0" xfId="0" applyNumberFormat="1" applyFont="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0" fontId="9" fillId="0" borderId="0" xfId="0" applyFont="1" applyAlignment="1" applyProtection="1">
      <alignment horizontal="left" vertical="center"/>
      <protection locked="0"/>
    </xf>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11" fillId="0" borderId="0" xfId="0" applyFont="1" applyBorder="1" applyAlignment="1" applyProtection="1">
      <alignment vertical="center"/>
      <protection locked="0"/>
    </xf>
    <xf numFmtId="0" fontId="11" fillId="0" borderId="0" xfId="0" applyFont="1" applyAlignment="1">
      <alignment vertical="center"/>
    </xf>
    <xf numFmtId="0" fontId="11" fillId="0" borderId="0" xfId="0" applyFont="1"/>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44" fontId="9" fillId="0" borderId="0" xfId="6" applyFont="1" applyBorder="1" applyAlignment="1" applyProtection="1">
      <alignment vertical="center"/>
      <protection locked="0"/>
    </xf>
    <xf numFmtId="44" fontId="11" fillId="0" borderId="0" xfId="0" applyNumberFormat="1" applyFont="1" applyBorder="1" applyAlignment="1" applyProtection="1">
      <alignment vertical="center" wrapText="1"/>
      <protection locked="0"/>
    </xf>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4"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44" fontId="11" fillId="0" borderId="0" xfId="6" applyFont="1" applyBorder="1" applyAlignment="1" applyProtection="1">
      <alignment vertical="center" wrapText="1"/>
      <protection locked="0"/>
    </xf>
    <xf numFmtId="0" fontId="11" fillId="0" borderId="0" xfId="0" applyFont="1" applyBorder="1" applyAlignment="1" applyProtection="1">
      <alignment horizontal="center" vertical="center"/>
      <protection locked="0"/>
    </xf>
    <xf numFmtId="14" fontId="11" fillId="0" borderId="0" xfId="0" applyNumberFormat="1" applyFont="1" applyBorder="1" applyAlignment="1" applyProtection="1">
      <alignment vertical="center"/>
      <protection locked="0"/>
    </xf>
    <xf numFmtId="44" fontId="9" fillId="0" borderId="0" xfId="6" applyFont="1" applyBorder="1" applyAlignment="1" applyProtection="1">
      <alignment vertical="center" wrapText="1"/>
      <protection locked="0"/>
    </xf>
    <xf numFmtId="0" fontId="0" fillId="0" borderId="0" xfId="0" applyFont="1" applyBorder="1" applyAlignment="1">
      <alignment vertical="center" wrapText="1"/>
    </xf>
    <xf numFmtId="8" fontId="11" fillId="0" borderId="0" xfId="6" applyNumberFormat="1"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44" fontId="11" fillId="0" borderId="0" xfId="6" applyFont="1" applyBorder="1" applyAlignment="1" applyProtection="1">
      <alignment vertical="center"/>
      <protection locked="0"/>
    </xf>
    <xf numFmtId="0" fontId="11" fillId="0" borderId="0" xfId="0" applyFont="1" applyBorder="1" applyAlignment="1" applyProtection="1">
      <alignment horizontal="center" vertical="center" wrapText="1"/>
      <protection locked="0"/>
    </xf>
    <xf numFmtId="0" fontId="0" fillId="0" borderId="0" xfId="0" applyAlignment="1">
      <alignment vertical="center"/>
    </xf>
    <xf numFmtId="0" fontId="6" fillId="2"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2" xfId="0" applyFont="1" applyBorder="1" applyAlignment="1">
      <alignment vertical="center"/>
    </xf>
    <xf numFmtId="44" fontId="11" fillId="0" borderId="12" xfId="6" applyNumberFormat="1" applyFont="1" applyBorder="1" applyAlignment="1">
      <alignment vertical="center" wrapText="1"/>
    </xf>
    <xf numFmtId="14" fontId="11" fillId="0" borderId="12" xfId="0" applyNumberFormat="1" applyFont="1" applyBorder="1" applyAlignment="1">
      <alignment vertical="center"/>
    </xf>
    <xf numFmtId="0" fontId="11" fillId="0" borderId="12" xfId="0" applyFont="1" applyBorder="1" applyAlignment="1">
      <alignment vertical="center" wrapText="1"/>
    </xf>
    <xf numFmtId="44" fontId="9" fillId="0" borderId="12" xfId="6" applyNumberFormat="1" applyFont="1" applyBorder="1" applyAlignment="1">
      <alignment vertical="center" wrapText="1"/>
    </xf>
    <xf numFmtId="0" fontId="9" fillId="0" borderId="12" xfId="0" applyFont="1" applyBorder="1" applyAlignment="1">
      <alignment vertical="center" wrapText="1"/>
    </xf>
    <xf numFmtId="0" fontId="11" fillId="3" borderId="6" xfId="0" applyFont="1" applyFill="1" applyBorder="1" applyAlignment="1">
      <alignment horizontal="center" vertical="center"/>
    </xf>
    <xf numFmtId="0" fontId="11" fillId="3" borderId="6" xfId="0" applyFont="1" applyFill="1" applyBorder="1" applyAlignment="1">
      <alignment vertical="center"/>
    </xf>
    <xf numFmtId="44" fontId="11" fillId="3" borderId="6" xfId="6" applyNumberFormat="1" applyFont="1" applyFill="1" applyBorder="1" applyAlignment="1">
      <alignment vertical="center" wrapText="1"/>
    </xf>
    <xf numFmtId="14" fontId="11" fillId="3" borderId="6" xfId="0" applyNumberFormat="1" applyFont="1" applyFill="1" applyBorder="1" applyAlignment="1">
      <alignment vertical="center"/>
    </xf>
    <xf numFmtId="0" fontId="11" fillId="3" borderId="6" xfId="0" applyFont="1" applyFill="1" applyBorder="1" applyAlignment="1">
      <alignment vertical="center" wrapText="1"/>
    </xf>
    <xf numFmtId="44" fontId="9" fillId="3" borderId="6" xfId="6" applyNumberFormat="1" applyFont="1" applyFill="1" applyBorder="1" applyAlignment="1">
      <alignment vertical="center"/>
    </xf>
    <xf numFmtId="0" fontId="0" fillId="3" borderId="6" xfId="0" applyFont="1" applyFill="1" applyBorder="1" applyAlignment="1">
      <alignment vertical="center" wrapText="1"/>
    </xf>
    <xf numFmtId="0" fontId="9" fillId="3" borderId="6" xfId="0" applyFont="1" applyFill="1" applyBorder="1" applyAlignment="1">
      <alignment vertical="center"/>
    </xf>
    <xf numFmtId="0" fontId="11" fillId="0" borderId="7" xfId="0" applyFont="1" applyBorder="1" applyAlignment="1">
      <alignment horizontal="center" vertical="center" wrapText="1"/>
    </xf>
    <xf numFmtId="0" fontId="11" fillId="0" borderId="6" xfId="0" applyFont="1" applyBorder="1" applyAlignment="1">
      <alignment horizontal="center" vertical="center"/>
    </xf>
    <xf numFmtId="0" fontId="11" fillId="0" borderId="6" xfId="0" applyFont="1" applyBorder="1" applyAlignment="1">
      <alignment vertical="center"/>
    </xf>
    <xf numFmtId="44" fontId="11" fillId="0" borderId="6" xfId="6" applyNumberFormat="1" applyFont="1" applyBorder="1" applyAlignment="1">
      <alignment vertical="center" wrapText="1"/>
    </xf>
    <xf numFmtId="14" fontId="11" fillId="0" borderId="6" xfId="0" applyNumberFormat="1" applyFont="1" applyBorder="1" applyAlignment="1">
      <alignment vertical="center"/>
    </xf>
    <xf numFmtId="0" fontId="11" fillId="0" borderId="6" xfId="0" applyFont="1" applyBorder="1" applyAlignment="1">
      <alignment vertical="center" wrapText="1"/>
    </xf>
    <xf numFmtId="44" fontId="9" fillId="0" borderId="6" xfId="6" applyNumberFormat="1" applyFont="1" applyBorder="1" applyAlignment="1">
      <alignment vertical="center" wrapText="1"/>
    </xf>
    <xf numFmtId="0" fontId="9" fillId="0" borderId="6" xfId="0" applyFont="1" applyBorder="1" applyAlignment="1">
      <alignment vertical="center" wrapText="1"/>
    </xf>
    <xf numFmtId="0" fontId="11" fillId="0" borderId="12" xfId="0" applyFont="1" applyBorder="1" applyAlignment="1">
      <alignment horizontal="center" vertical="center" wrapText="1"/>
    </xf>
    <xf numFmtId="0" fontId="11" fillId="3"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6" fillId="2" borderId="2" xfId="0" applyFont="1" applyFill="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9" fillId="3" borderId="18" xfId="0" applyFont="1" applyFill="1" applyBorder="1" applyAlignment="1">
      <alignment horizontal="center" vertical="center"/>
    </xf>
    <xf numFmtId="0" fontId="9" fillId="0" borderId="18" xfId="0" applyFont="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2" xfId="0" applyFont="1" applyFill="1" applyBorder="1" applyAlignment="1">
      <alignment vertical="center"/>
    </xf>
    <xf numFmtId="0" fontId="11" fillId="3" borderId="12" xfId="0" applyFont="1" applyFill="1" applyBorder="1" applyAlignment="1">
      <alignment vertical="center" wrapText="1"/>
    </xf>
    <xf numFmtId="44" fontId="11" fillId="3" borderId="12" xfId="6" applyNumberFormat="1" applyFont="1" applyFill="1" applyBorder="1" applyAlignment="1">
      <alignment vertical="center" wrapText="1"/>
    </xf>
    <xf numFmtId="14" fontId="11" fillId="3" borderId="12" xfId="0" applyNumberFormat="1" applyFont="1" applyFill="1" applyBorder="1" applyAlignment="1">
      <alignment vertical="center"/>
    </xf>
    <xf numFmtId="44" fontId="9" fillId="3" borderId="12" xfId="6" applyNumberFormat="1" applyFont="1" applyFill="1" applyBorder="1" applyAlignment="1">
      <alignment vertical="center"/>
    </xf>
    <xf numFmtId="0" fontId="0" fillId="3" borderId="12" xfId="0" applyFont="1" applyFill="1" applyBorder="1" applyAlignment="1">
      <alignment vertical="center" wrapText="1"/>
    </xf>
    <xf numFmtId="0" fontId="9" fillId="3" borderId="12" xfId="0" applyFont="1" applyFill="1" applyBorder="1" applyAlignment="1">
      <alignment vertical="center"/>
    </xf>
    <xf numFmtId="0" fontId="9" fillId="3" borderId="17" xfId="0" applyFont="1" applyFill="1" applyBorder="1" applyAlignment="1">
      <alignment horizontal="center" vertical="center"/>
    </xf>
    <xf numFmtId="0" fontId="9" fillId="3" borderId="13" xfId="0" applyFont="1" applyFill="1" applyBorder="1" applyAlignment="1">
      <alignment horizontal="center" vertical="center"/>
    </xf>
    <xf numFmtId="0" fontId="9" fillId="0" borderId="14" xfId="0" applyFont="1" applyBorder="1" applyAlignment="1">
      <alignment horizontal="center" vertical="center" wrapText="1"/>
    </xf>
    <xf numFmtId="0" fontId="9" fillId="3" borderId="14" xfId="0" applyFont="1" applyFill="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pplyAlignment="1">
      <alignment horizontal="center" vertical="center" wrapText="1"/>
    </xf>
    <xf numFmtId="0" fontId="11" fillId="0" borderId="15" xfId="0" applyFont="1" applyBorder="1" applyAlignment="1">
      <alignment vertical="center"/>
    </xf>
    <xf numFmtId="0" fontId="11" fillId="0" borderId="15" xfId="0" applyFont="1" applyBorder="1" applyAlignment="1">
      <alignment vertical="center" wrapText="1"/>
    </xf>
    <xf numFmtId="44" fontId="11" fillId="0" borderId="15" xfId="6" applyNumberFormat="1" applyFont="1" applyBorder="1" applyAlignment="1">
      <alignment vertical="center" wrapText="1"/>
    </xf>
    <xf numFmtId="14" fontId="11" fillId="0" borderId="15" xfId="0" applyNumberFormat="1" applyFont="1" applyBorder="1" applyAlignment="1">
      <alignment vertical="center"/>
    </xf>
    <xf numFmtId="44" fontId="9" fillId="0" borderId="15" xfId="6" applyNumberFormat="1" applyFont="1" applyBorder="1" applyAlignment="1">
      <alignment vertical="center" wrapText="1"/>
    </xf>
    <xf numFmtId="0" fontId="9" fillId="0" borderId="15" xfId="0" applyFont="1" applyBorder="1" applyAlignment="1">
      <alignment vertical="center" wrapText="1"/>
    </xf>
    <xf numFmtId="0" fontId="9" fillId="0" borderId="19"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vertical="center"/>
    </xf>
    <xf numFmtId="44" fontId="11" fillId="0" borderId="0" xfId="6" applyNumberFormat="1" applyFont="1" applyBorder="1" applyAlignment="1">
      <alignment vertical="center" wrapText="1"/>
    </xf>
    <xf numFmtId="14" fontId="11" fillId="0" borderId="0" xfId="0" applyNumberFormat="1" applyFont="1" applyBorder="1" applyAlignment="1">
      <alignment vertical="center"/>
    </xf>
    <xf numFmtId="44" fontId="9" fillId="0" borderId="0" xfId="6" applyNumberFormat="1"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8" fontId="11" fillId="3" borderId="12" xfId="6" applyNumberFormat="1" applyFont="1" applyFill="1" applyBorder="1" applyAlignment="1">
      <alignment vertical="center" wrapText="1"/>
    </xf>
    <xf numFmtId="8" fontId="11" fillId="0" borderId="6" xfId="6" applyNumberFormat="1" applyFont="1" applyBorder="1" applyAlignment="1">
      <alignment vertical="center" wrapText="1"/>
    </xf>
    <xf numFmtId="8" fontId="11" fillId="3" borderId="6" xfId="6" applyNumberFormat="1" applyFont="1" applyFill="1" applyBorder="1" applyAlignment="1">
      <alignment vertical="center" wrapText="1"/>
    </xf>
    <xf numFmtId="8" fontId="11" fillId="0" borderId="15" xfId="6" applyNumberFormat="1" applyFont="1" applyBorder="1" applyAlignment="1">
      <alignment vertical="center" wrapText="1"/>
    </xf>
    <xf numFmtId="0" fontId="13" fillId="0" borderId="0" xfId="0" applyFont="1" applyFill="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3" fillId="0" borderId="0" xfId="0" applyFont="1" applyFill="1" applyBorder="1" applyAlignment="1" applyProtection="1">
      <alignment vertical="center"/>
      <protection locked="0"/>
    </xf>
    <xf numFmtId="0" fontId="13" fillId="0" borderId="0" xfId="0" applyFont="1" applyAlignment="1" applyProtection="1">
      <alignment vertical="center"/>
      <protection locked="0"/>
    </xf>
    <xf numFmtId="49" fontId="13" fillId="0" borderId="0" xfId="0" applyNumberFormat="1" applyFont="1" applyAlignment="1" applyProtection="1">
      <alignment vertical="center" wrapText="1"/>
      <protection locked="0"/>
    </xf>
    <xf numFmtId="0" fontId="13" fillId="0" borderId="0" xfId="0" applyFont="1" applyAlignment="1" applyProtection="1">
      <alignment vertical="center" wrapText="1"/>
      <protection locked="0"/>
    </xf>
    <xf numFmtId="44" fontId="13" fillId="0" borderId="0" xfId="6" applyFont="1" applyAlignment="1" applyProtection="1">
      <alignment vertical="center" wrapText="1"/>
      <protection locked="0"/>
    </xf>
    <xf numFmtId="44" fontId="13" fillId="0" borderId="0" xfId="0" applyNumberFormat="1" applyFont="1" applyAlignment="1" applyProtection="1">
      <alignment vertical="center" wrapText="1"/>
      <protection locked="0"/>
    </xf>
    <xf numFmtId="14" fontId="13" fillId="0" borderId="0" xfId="0" applyNumberFormat="1" applyFont="1" applyAlignment="1" applyProtection="1">
      <alignment vertical="center"/>
      <protection locked="0"/>
    </xf>
    <xf numFmtId="0" fontId="11" fillId="0" borderId="0" xfId="0" applyFont="1" applyAlignment="1" applyProtection="1">
      <alignment vertical="center"/>
      <protection locked="0"/>
    </xf>
    <xf numFmtId="8" fontId="13" fillId="0" borderId="0" xfId="0" applyNumberFormat="1" applyFont="1" applyAlignment="1" applyProtection="1">
      <alignment vertical="center"/>
      <protection locked="0"/>
    </xf>
    <xf numFmtId="8" fontId="11" fillId="0" borderId="12" xfId="6" applyNumberFormat="1" applyFont="1" applyBorder="1" applyAlignment="1">
      <alignment vertical="center" wrapText="1"/>
    </xf>
    <xf numFmtId="8" fontId="0" fillId="0" borderId="0" xfId="0" applyNumberFormat="1"/>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164" fontId="7" fillId="0" borderId="0" xfId="7" applyFont="1" applyAlignment="1">
      <alignment horizontal="center"/>
    </xf>
    <xf numFmtId="164" fontId="7" fillId="0" borderId="0" xfId="7" applyFont="1" applyAlignment="1" applyProtection="1">
      <alignment horizontal="center"/>
      <protection locked="0"/>
    </xf>
    <xf numFmtId="164" fontId="8" fillId="0" borderId="0" xfId="7" applyFont="1" applyFill="1" applyAlignment="1">
      <alignment horizontal="center"/>
    </xf>
    <xf numFmtId="3" fontId="9" fillId="3" borderId="6" xfId="0" applyNumberFormat="1" applyFont="1" applyFill="1" applyBorder="1" applyAlignment="1">
      <alignment vertical="center"/>
    </xf>
    <xf numFmtId="3" fontId="9" fillId="0" borderId="15" xfId="0" applyNumberFormat="1" applyFont="1" applyBorder="1" applyAlignment="1">
      <alignment vertical="center" wrapText="1"/>
    </xf>
    <xf numFmtId="8" fontId="9" fillId="0" borderId="0" xfId="6" applyNumberFormat="1" applyFont="1" applyBorder="1" applyAlignment="1" applyProtection="1">
      <alignment vertical="center" wrapText="1"/>
      <protection locked="0"/>
    </xf>
    <xf numFmtId="0" fontId="9" fillId="0" borderId="0" xfId="0" applyFont="1" applyAlignment="1" applyProtection="1">
      <alignment vertical="center" wrapText="1"/>
      <protection locked="0"/>
    </xf>
    <xf numFmtId="44" fontId="11" fillId="0" borderId="0" xfId="6" applyFont="1" applyAlignment="1" applyProtection="1">
      <alignment vertical="center"/>
      <protection locked="0"/>
    </xf>
    <xf numFmtId="44" fontId="11" fillId="0" borderId="0" xfId="6" applyFont="1" applyFill="1" applyAlignment="1" applyProtection="1">
      <alignment vertical="center"/>
      <protection locked="0"/>
    </xf>
    <xf numFmtId="3" fontId="9" fillId="0" borderId="0" xfId="0" applyNumberFormat="1" applyFont="1" applyAlignment="1" applyProtection="1">
      <alignment vertical="center" wrapText="1"/>
      <protection locked="0"/>
    </xf>
    <xf numFmtId="0" fontId="9" fillId="0" borderId="0" xfId="0" applyFont="1" applyAlignment="1" applyProtection="1">
      <alignment vertical="center"/>
      <protection locked="0"/>
    </xf>
    <xf numFmtId="3" fontId="9" fillId="0" borderId="0" xfId="0" applyNumberFormat="1" applyFont="1" applyAlignment="1" applyProtection="1">
      <alignment vertical="center"/>
      <protection locked="0"/>
    </xf>
    <xf numFmtId="0" fontId="11" fillId="0" borderId="0" xfId="0" applyFont="1" applyAlignment="1" applyProtection="1">
      <alignment vertical="center" wrapText="1"/>
      <protection locked="0"/>
    </xf>
    <xf numFmtId="0" fontId="9" fillId="0" borderId="12" xfId="0" applyFont="1" applyBorder="1" applyAlignment="1">
      <alignment horizontal="left" vertical="center" wrapText="1"/>
    </xf>
    <xf numFmtId="0" fontId="9" fillId="3" borderId="6" xfId="0" applyFont="1" applyFill="1" applyBorder="1" applyAlignment="1">
      <alignment horizontal="left" vertical="center"/>
    </xf>
    <xf numFmtId="0" fontId="9" fillId="0" borderId="6" xfId="0" applyFont="1" applyBorder="1" applyAlignment="1">
      <alignment horizontal="left" vertical="center" wrapText="1"/>
    </xf>
  </cellXfs>
  <cellStyles count="8">
    <cellStyle name="Heading" xfId="1" xr:uid="{00000000-0005-0000-0000-000000000000}"/>
    <cellStyle name="Heading1" xfId="2" xr:uid="{00000000-0005-0000-0000-000001000000}"/>
    <cellStyle name="Moneda" xfId="6" builtinId="4"/>
    <cellStyle name="Normal" xfId="0" builtinId="0"/>
    <cellStyle name="Normal 2" xfId="3" xr:uid="{00000000-0005-0000-0000-000004000000}"/>
    <cellStyle name="Normal 5" xfId="7" xr:uid="{00000000-0005-0000-0000-000005000000}"/>
    <cellStyle name="Result" xfId="4" xr:uid="{00000000-0005-0000-0000-000006000000}"/>
    <cellStyle name="Result2" xfId="5" xr:uid="{00000000-0005-0000-0000-000007000000}"/>
  </cellStyles>
  <dxfs count="27">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numFmt numFmtId="19" formatCode="dd/mm/yyyy"/>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numFmt numFmtId="19" formatCode="dd/mm/yyyy"/>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34" formatCode="_-&quot;$&quot;* #,##0.00_-;\-&quot;$&quot;* #,##0.00_-;_-&quot;$&quot;*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general"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dxf>
    <dxf>
      <fill>
        <patternFill>
          <bgColor rgb="FFAEC6D0"/>
        </patternFill>
      </fill>
      <border>
        <top/>
        <bottom/>
      </border>
    </dxf>
    <dxf>
      <font>
        <b val="0"/>
        <i val="0"/>
        <color theme="0"/>
      </font>
      <fill>
        <patternFill>
          <bgColor rgb="FF79858B"/>
        </patternFill>
      </fill>
      <border>
        <top style="medium">
          <color auto="1"/>
        </top>
        <bottom style="medium">
          <color auto="1"/>
        </bottom>
      </border>
    </dxf>
    <dxf>
      <border>
        <left style="thin">
          <color auto="1"/>
        </left>
        <right style="thin">
          <color auto="1"/>
        </right>
        <top style="medium">
          <color auto="1"/>
        </top>
        <bottom style="medium">
          <color auto="1"/>
        </bottom>
        <vertical style="thin">
          <color auto="1"/>
        </vertical>
        <horizontal style="thin">
          <color auto="1"/>
        </horizontal>
      </border>
    </dxf>
  </dxfs>
  <tableStyles count="1" defaultTableStyle="Estilo de tabla 1" defaultPivotStyle="PivotStyleLight16">
    <tableStyle name="Estilo de tabla 1" pivot="0" count="3" xr9:uid="{00000000-0011-0000-FFFF-FFFF00000000}">
      <tableStyleElement type="wholeTable" dxfId="26"/>
      <tableStyleElement type="headerRow" dxfId="25"/>
      <tableStyleElement type="firstRowStripe" dxfId="24"/>
    </tableStyle>
  </tableStyles>
  <colors>
    <mruColors>
      <color rgb="FFAEC6D0"/>
      <color rgb="FF79858B"/>
      <color rgb="FF382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846658</xdr:colOff>
      <xdr:row>29</xdr:row>
      <xdr:rowOff>57828</xdr:rowOff>
    </xdr:from>
    <xdr:to>
      <xdr:col>17</xdr:col>
      <xdr:colOff>1634079</xdr:colOff>
      <xdr:row>36</xdr:row>
      <xdr:rowOff>41667</xdr:rowOff>
    </xdr:to>
    <xdr:pic>
      <xdr:nvPicPr>
        <xdr:cNvPr id="2" name="Imagen 1" descr="Tlajomulco">
          <a:extLst>
            <a:ext uri="{FF2B5EF4-FFF2-40B4-BE49-F238E27FC236}">
              <a16:creationId xmlns:a16="http://schemas.microsoft.com/office/drawing/2014/main" id="{70CF740F-D853-4415-886B-F2A65F637D3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06" b="15838"/>
        <a:stretch/>
      </xdr:blipFill>
      <xdr:spPr bwMode="auto">
        <a:xfrm>
          <a:off x="23951587" y="15937364"/>
          <a:ext cx="7073921" cy="16847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1880260</xdr:colOff>
      <xdr:row>66</xdr:row>
      <xdr:rowOff>11133</xdr:rowOff>
    </xdr:from>
    <xdr:to>
      <xdr:col>9</xdr:col>
      <xdr:colOff>1660072</xdr:colOff>
      <xdr:row>72</xdr:row>
      <xdr:rowOff>14351</xdr:rowOff>
    </xdr:to>
    <xdr:pic>
      <xdr:nvPicPr>
        <xdr:cNvPr id="3"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53260" y="27184597"/>
          <a:ext cx="5181848" cy="1500003"/>
        </a:xfrm>
        <a:prstGeom prst="rect">
          <a:avLst/>
        </a:prstGeom>
      </xdr:spPr>
    </xdr:pic>
    <xdr:clientData/>
  </xdr:twoCellAnchor>
  <xdr:twoCellAnchor editAs="oneCell">
    <xdr:from>
      <xdr:col>15</xdr:col>
      <xdr:colOff>533707</xdr:colOff>
      <xdr:row>0</xdr:row>
      <xdr:rowOff>71436</xdr:rowOff>
    </xdr:from>
    <xdr:to>
      <xdr:col>18</xdr:col>
      <xdr:colOff>330009</xdr:colOff>
      <xdr:row>6</xdr:row>
      <xdr:rowOff>264825</xdr:rowOff>
    </xdr:to>
    <xdr:pic>
      <xdr:nvPicPr>
        <xdr:cNvPr id="4" name="Imagen 2" descr="Tlajomulco">
          <a:extLst>
            <a:ext uri="{FF2B5EF4-FFF2-40B4-BE49-F238E27FC236}">
              <a16:creationId xmlns:a16="http://schemas.microsoft.com/office/drawing/2014/main" id="{6F2BF8D1-D977-4746-87A1-5F904E33DC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06" b="15838"/>
        <a:stretch/>
      </xdr:blipFill>
      <xdr:spPr bwMode="auto">
        <a:xfrm>
          <a:off x="23812807" y="71436"/>
          <a:ext cx="7044826" cy="1610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8:U66" totalsRowShown="0" headerRowDxfId="23" dataDxfId="21" headerRowBorderDxfId="22" tableBorderDxfId="20">
  <tableColumns count="20">
    <tableColumn id="1" xr3:uid="{00000000-0010-0000-0000-000001000000}" name="RECURSO" dataDxfId="19"/>
    <tableColumn id="2" xr3:uid="{00000000-0010-0000-0000-000002000000}" name="MODALIDAD" dataDxfId="18"/>
    <tableColumn id="3" xr3:uid="{00000000-0010-0000-0000-000003000000}" name="OBRA" dataDxfId="17"/>
    <tableColumn id="4" xr3:uid="{00000000-0010-0000-0000-000004000000}" name="LOCALIDAD" dataDxfId="16"/>
    <tableColumn id="5" xr3:uid="{00000000-0010-0000-0000-000005000000}" name="CONTRATISTA" dataDxfId="15"/>
    <tableColumn id="6" xr3:uid="{00000000-0010-0000-0000-000006000000}" name="CONTRATO" dataDxfId="14"/>
    <tableColumn id="7" xr3:uid="{00000000-0010-0000-0000-000007000000}" name="IMPORTE CONTRATO_x000a_(INCLUYE IVA)" dataDxfId="13"/>
    <tableColumn id="19" xr3:uid="{00000000-0010-0000-0000-000013000000}" name="IMPORTE CONVENIO_x000a_(INCLUYE IVA)" dataDxfId="12" dataCellStyle="Moneda"/>
    <tableColumn id="18" xr3:uid="{00000000-0010-0000-0000-000012000000}" name="MONTO FINAL DE LA OBRA" dataDxfId="11"/>
    <tableColumn id="8" xr3:uid="{00000000-0010-0000-0000-000008000000}" name="DIAS NATURALES" dataDxfId="10"/>
    <tableColumn id="9" xr3:uid="{00000000-0010-0000-0000-000009000000}" name="INICIO" dataDxfId="9"/>
    <tableColumn id="10" xr3:uid="{00000000-0010-0000-0000-00000A000000}" name="TERMINO" dataDxfId="8"/>
    <tableColumn id="17" xr3:uid="{00000000-0010-0000-0000-000011000000}" name="R.F.C." dataDxfId="7"/>
    <tableColumn id="11" xr3:uid="{00000000-0010-0000-0000-00000B000000}" name="MEDIDAS" dataDxfId="3"/>
    <tableColumn id="12" xr3:uid="{00000000-0010-0000-0000-00000C000000}" name="COSTO M²" dataDxfId="2" dataCellStyle="Moneda"/>
    <tableColumn id="13" xr3:uid="{00000000-0010-0000-0000-00000D000000}" name="REPRESENTANTE LEGAL" dataDxfId="6"/>
    <tableColumn id="14" xr3:uid="{00000000-0010-0000-0000-00000E000000}" name="SUPERVISOR" dataDxfId="1"/>
    <tableColumn id="15" xr3:uid="{00000000-0010-0000-0000-00000F000000}" name="HABITANTES BENEFICIADOS" dataDxfId="0"/>
    <tableColumn id="20" xr3:uid="{00000000-0010-0000-0000-000014000000}" name="COMENTARIOS" dataDxfId="5"/>
    <tableColumn id="16" xr3:uid="{00000000-0010-0000-0000-000010000000}" name="INSTRUMENTOS DE PLANEACIÓN DEL DESARROLLO 2018-2021" dataDxfId="4"/>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2"/>
  <sheetViews>
    <sheetView showGridLines="0" tabSelected="1" view="pageBreakPreview" topLeftCell="H1" zoomScale="70" zoomScaleNormal="70" zoomScaleSheetLayoutView="70" workbookViewId="0">
      <selection activeCell="T48" sqref="T48"/>
    </sheetView>
  </sheetViews>
  <sheetFormatPr baseColWidth="10" defaultColWidth="0" defaultRowHeight="29.25" customHeight="1" x14ac:dyDescent="0.25"/>
  <cols>
    <col min="1" max="1" width="1" style="1" customWidth="1"/>
    <col min="2" max="2" width="36.140625" style="11" bestFit="1" customWidth="1"/>
    <col min="3" max="3" width="31.28515625" style="12" customWidth="1"/>
    <col min="4" max="4" width="65.5703125" style="13" customWidth="1"/>
    <col min="5" max="5" width="18.85546875" style="13" customWidth="1"/>
    <col min="6" max="6" width="39" style="14" customWidth="1"/>
    <col min="7" max="7" width="29.5703125" style="15" customWidth="1"/>
    <col min="8" max="10" width="25.7109375" style="15" customWidth="1"/>
    <col min="11" max="11" width="17.42578125" style="15" customWidth="1"/>
    <col min="12" max="12" width="13.7109375" style="16" customWidth="1"/>
    <col min="13" max="13" width="13.7109375" style="15" customWidth="1"/>
    <col min="14" max="14" width="18.7109375" style="15" bestFit="1" customWidth="1"/>
    <col min="15" max="15" width="13.5703125" style="15" customWidth="1"/>
    <col min="16" max="16" width="17.42578125" style="17" bestFit="1" customWidth="1"/>
    <col min="17" max="18" width="44.5703125" style="15" customWidth="1"/>
    <col min="19" max="19" width="19.5703125" style="15" customWidth="1"/>
    <col min="20" max="20" width="32.140625" style="15" customWidth="1"/>
    <col min="21" max="21" width="41" style="15" customWidth="1"/>
    <col min="22" max="23" width="0" style="1" hidden="1" customWidth="1"/>
    <col min="24" max="16384" width="11.42578125" style="1" hidden="1"/>
  </cols>
  <sheetData>
    <row r="1" spans="2:21" ht="15.75" x14ac:dyDescent="0.25">
      <c r="B1" s="2"/>
      <c r="C1" s="3"/>
      <c r="D1" s="4"/>
      <c r="E1" s="4"/>
      <c r="F1" s="5"/>
      <c r="G1" s="6"/>
      <c r="H1" s="6"/>
      <c r="I1" s="6"/>
      <c r="J1" s="6"/>
      <c r="K1" s="6"/>
      <c r="L1" s="1"/>
      <c r="M1" s="6"/>
      <c r="N1" s="6"/>
      <c r="O1" s="6"/>
      <c r="P1" s="7"/>
      <c r="Q1" s="6"/>
      <c r="R1" s="6"/>
      <c r="S1" s="6"/>
      <c r="T1" s="6"/>
      <c r="U1" s="6"/>
    </row>
    <row r="2" spans="2:21" ht="20.25" x14ac:dyDescent="0.3">
      <c r="B2" s="137" t="s">
        <v>17</v>
      </c>
      <c r="C2" s="137"/>
      <c r="D2" s="137"/>
      <c r="E2" s="137"/>
      <c r="F2" s="137"/>
      <c r="G2" s="137"/>
      <c r="H2" s="137"/>
      <c r="I2" s="29"/>
      <c r="J2" s="29"/>
      <c r="K2" s="6"/>
      <c r="L2" s="1"/>
      <c r="M2" s="6"/>
      <c r="N2" s="6"/>
      <c r="O2" s="6"/>
      <c r="P2" s="7"/>
      <c r="Q2" s="6"/>
      <c r="R2" s="6"/>
      <c r="S2" s="6"/>
      <c r="T2" s="6"/>
      <c r="U2" s="6"/>
    </row>
    <row r="3" spans="2:21" ht="20.25" x14ac:dyDescent="0.3">
      <c r="B3" s="29"/>
      <c r="C3" s="29"/>
      <c r="D3" s="6"/>
      <c r="E3" s="1"/>
      <c r="F3" s="6"/>
      <c r="G3" s="6"/>
      <c r="H3" s="6"/>
      <c r="I3" s="7"/>
      <c r="J3" s="6"/>
      <c r="K3" s="6"/>
      <c r="L3" s="6"/>
      <c r="M3" s="6"/>
      <c r="N3" s="6"/>
      <c r="O3" s="1"/>
      <c r="P3" s="1"/>
      <c r="Q3" s="1"/>
      <c r="R3" s="1"/>
      <c r="S3" s="1"/>
      <c r="T3" s="1"/>
      <c r="U3" s="1"/>
    </row>
    <row r="4" spans="2:21" ht="20.25" x14ac:dyDescent="0.3">
      <c r="B4" s="137" t="s">
        <v>55</v>
      </c>
      <c r="C4" s="137"/>
      <c r="D4" s="137"/>
      <c r="E4" s="137"/>
      <c r="F4" s="137"/>
      <c r="G4" s="137"/>
      <c r="H4" s="137"/>
      <c r="I4" s="29"/>
      <c r="J4" s="29"/>
      <c r="K4" s="6"/>
      <c r="L4" s="1"/>
      <c r="M4" s="6"/>
      <c r="N4" s="6"/>
      <c r="O4" s="6"/>
      <c r="P4" s="7"/>
      <c r="Q4" s="6"/>
      <c r="R4" s="6"/>
      <c r="S4" s="6"/>
      <c r="T4" s="6"/>
      <c r="U4" s="6"/>
    </row>
    <row r="5" spans="2:21" ht="15" x14ac:dyDescent="0.2">
      <c r="B5" s="6"/>
      <c r="C5" s="6"/>
      <c r="D5" s="7"/>
      <c r="E5" s="6"/>
      <c r="F5" s="6"/>
      <c r="G5" s="6"/>
      <c r="H5" s="6"/>
      <c r="I5" s="6"/>
      <c r="J5" s="6"/>
      <c r="K5" s="6"/>
      <c r="L5" s="1"/>
      <c r="M5" s="6"/>
      <c r="N5" s="6"/>
      <c r="O5" s="6"/>
      <c r="P5" s="7"/>
      <c r="Q5" s="6"/>
      <c r="R5" s="6"/>
      <c r="S5" s="6"/>
      <c r="T5" s="6"/>
      <c r="U5" s="6"/>
    </row>
    <row r="6" spans="2:21" ht="20.25" x14ac:dyDescent="0.3">
      <c r="B6" s="135" t="s">
        <v>20</v>
      </c>
      <c r="C6" s="135"/>
      <c r="D6" s="135"/>
      <c r="E6" s="135"/>
      <c r="F6" s="135"/>
      <c r="G6" s="135"/>
      <c r="H6" s="135"/>
      <c r="I6" s="30"/>
      <c r="J6" s="30"/>
      <c r="K6" s="6"/>
      <c r="L6" s="1"/>
      <c r="M6" s="6"/>
      <c r="N6" s="6"/>
      <c r="O6" s="6"/>
      <c r="P6" s="7"/>
      <c r="Q6" s="6"/>
      <c r="R6" s="6"/>
      <c r="S6" s="6"/>
      <c r="T6" s="6"/>
      <c r="U6" s="6"/>
    </row>
    <row r="7" spans="2:21" ht="21" thickBot="1" x14ac:dyDescent="0.35">
      <c r="B7" s="136" t="s">
        <v>56</v>
      </c>
      <c r="C7" s="136"/>
      <c r="D7" s="136"/>
      <c r="E7" s="136"/>
      <c r="F7" s="136"/>
      <c r="G7" s="136"/>
      <c r="H7" s="136"/>
      <c r="I7" s="31"/>
      <c r="J7" s="31"/>
      <c r="K7" s="6"/>
      <c r="L7" s="1"/>
      <c r="M7" s="6"/>
      <c r="N7" s="6"/>
      <c r="O7" s="6"/>
      <c r="P7" s="7"/>
      <c r="Q7" s="6"/>
      <c r="R7" s="6"/>
      <c r="S7" s="6"/>
      <c r="T7" s="6"/>
      <c r="U7" s="6"/>
    </row>
    <row r="8" spans="2:21" ht="16.5" customHeight="1" thickBot="1" x14ac:dyDescent="0.25">
      <c r="B8" s="8"/>
      <c r="C8" s="8"/>
      <c r="D8" s="8"/>
      <c r="E8" s="8"/>
      <c r="F8" s="8"/>
      <c r="G8" s="8"/>
      <c r="H8" s="132" t="s">
        <v>21</v>
      </c>
      <c r="I8" s="134"/>
      <c r="J8" s="8"/>
      <c r="K8" s="132" t="s">
        <v>15</v>
      </c>
      <c r="L8" s="133"/>
      <c r="M8" s="134"/>
      <c r="N8" s="8"/>
      <c r="O8" s="8"/>
      <c r="P8" s="8"/>
      <c r="Q8" s="8"/>
      <c r="R8" s="8"/>
      <c r="S8" s="8"/>
      <c r="T8" s="8"/>
      <c r="U8" s="8"/>
    </row>
    <row r="9" spans="2:21" s="9" customFormat="1" ht="43.5" customHeight="1" thickBot="1" x14ac:dyDescent="0.3">
      <c r="B9" s="47" t="s">
        <v>0</v>
      </c>
      <c r="C9" s="47" t="s">
        <v>1</v>
      </c>
      <c r="D9" s="47" t="s">
        <v>2</v>
      </c>
      <c r="E9" s="47" t="s">
        <v>3</v>
      </c>
      <c r="F9" s="47" t="s">
        <v>4</v>
      </c>
      <c r="G9" s="47" t="s">
        <v>5</v>
      </c>
      <c r="H9" s="47" t="s">
        <v>6</v>
      </c>
      <c r="I9" s="47" t="s">
        <v>41</v>
      </c>
      <c r="J9" s="47" t="s">
        <v>22</v>
      </c>
      <c r="K9" s="47" t="s">
        <v>7</v>
      </c>
      <c r="L9" s="47" t="s">
        <v>8</v>
      </c>
      <c r="M9" s="47" t="s">
        <v>9</v>
      </c>
      <c r="N9" s="47" t="s">
        <v>10</v>
      </c>
      <c r="O9" s="47" t="s">
        <v>11</v>
      </c>
      <c r="P9" s="47" t="s">
        <v>19</v>
      </c>
      <c r="Q9" s="47" t="s">
        <v>12</v>
      </c>
      <c r="R9" s="47" t="s">
        <v>13</v>
      </c>
      <c r="S9" s="47" t="s">
        <v>14</v>
      </c>
      <c r="T9" s="47" t="s">
        <v>53</v>
      </c>
      <c r="U9" s="47" t="s">
        <v>16</v>
      </c>
    </row>
    <row r="10" spans="2:21" s="10" customFormat="1" ht="47.25" x14ac:dyDescent="0.25">
      <c r="B10" s="80" t="s">
        <v>83</v>
      </c>
      <c r="C10" s="81" t="s">
        <v>58</v>
      </c>
      <c r="D10" s="82" t="s">
        <v>107</v>
      </c>
      <c r="E10" s="83" t="s">
        <v>25</v>
      </c>
      <c r="F10" s="84" t="s">
        <v>134</v>
      </c>
      <c r="G10" s="83" t="s">
        <v>84</v>
      </c>
      <c r="H10" s="114">
        <v>1180377.72</v>
      </c>
      <c r="I10" s="85">
        <v>460112.05</v>
      </c>
      <c r="J10" s="85">
        <v>1640489.77</v>
      </c>
      <c r="K10" s="81">
        <v>20</v>
      </c>
      <c r="L10" s="86">
        <v>44266</v>
      </c>
      <c r="M10" s="86">
        <v>44285</v>
      </c>
      <c r="N10" s="84" t="s">
        <v>151</v>
      </c>
      <c r="O10" s="83" t="s">
        <v>318</v>
      </c>
      <c r="P10" s="87">
        <v>3130</v>
      </c>
      <c r="Q10" s="88" t="s">
        <v>214</v>
      </c>
      <c r="R10" s="89" t="s">
        <v>69</v>
      </c>
      <c r="S10" s="89">
        <v>10000</v>
      </c>
      <c r="T10" s="90" t="s">
        <v>52</v>
      </c>
      <c r="U10" s="91" t="s">
        <v>65</v>
      </c>
    </row>
    <row r="11" spans="2:21" s="10" customFormat="1" ht="47.25" x14ac:dyDescent="0.25">
      <c r="B11" s="65" t="s">
        <v>104</v>
      </c>
      <c r="C11" s="75" t="s">
        <v>58</v>
      </c>
      <c r="D11" s="75" t="s">
        <v>108</v>
      </c>
      <c r="E11" s="67" t="s">
        <v>31</v>
      </c>
      <c r="F11" s="70" t="s">
        <v>135</v>
      </c>
      <c r="G11" s="67" t="s">
        <v>85</v>
      </c>
      <c r="H11" s="115">
        <v>1449654.19</v>
      </c>
      <c r="I11" s="68">
        <v>0</v>
      </c>
      <c r="J11" s="115">
        <v>1449654.19</v>
      </c>
      <c r="K11" s="66">
        <v>51</v>
      </c>
      <c r="L11" s="69">
        <v>44266</v>
      </c>
      <c r="M11" s="69">
        <v>44316</v>
      </c>
      <c r="N11" s="70" t="s">
        <v>152</v>
      </c>
      <c r="O11" s="70" t="s">
        <v>319</v>
      </c>
      <c r="P11" s="71">
        <v>5662.71</v>
      </c>
      <c r="Q11" s="67" t="s">
        <v>215</v>
      </c>
      <c r="R11" s="72" t="s">
        <v>77</v>
      </c>
      <c r="S11" s="72">
        <v>44103</v>
      </c>
      <c r="T11" s="79" t="s">
        <v>52</v>
      </c>
      <c r="U11" s="92" t="s">
        <v>65</v>
      </c>
    </row>
    <row r="12" spans="2:21" ht="47.25" x14ac:dyDescent="0.2">
      <c r="B12" s="46" t="s">
        <v>83</v>
      </c>
      <c r="C12" s="74" t="s">
        <v>58</v>
      </c>
      <c r="D12" s="74" t="s">
        <v>109</v>
      </c>
      <c r="E12" s="58" t="s">
        <v>127</v>
      </c>
      <c r="F12" s="61" t="s">
        <v>62</v>
      </c>
      <c r="G12" s="58" t="s">
        <v>86</v>
      </c>
      <c r="H12" s="116">
        <v>323478.95</v>
      </c>
      <c r="I12" s="59">
        <v>0</v>
      </c>
      <c r="J12" s="59">
        <v>323478.95</v>
      </c>
      <c r="K12" s="57">
        <v>60</v>
      </c>
      <c r="L12" s="60">
        <v>44317</v>
      </c>
      <c r="M12" s="60">
        <v>44376</v>
      </c>
      <c r="N12" s="61" t="s">
        <v>67</v>
      </c>
      <c r="O12" s="61" t="s">
        <v>320</v>
      </c>
      <c r="P12" s="62">
        <v>161739.47500000001</v>
      </c>
      <c r="Q12" s="63" t="s">
        <v>216</v>
      </c>
      <c r="R12" s="64" t="s">
        <v>43</v>
      </c>
      <c r="S12" s="138">
        <v>20000</v>
      </c>
      <c r="T12" s="78" t="s">
        <v>52</v>
      </c>
      <c r="U12" s="93" t="s">
        <v>65</v>
      </c>
    </row>
    <row r="13" spans="2:21" ht="47.25" x14ac:dyDescent="0.2">
      <c r="B13" s="65" t="s">
        <v>83</v>
      </c>
      <c r="C13" s="75" t="s">
        <v>58</v>
      </c>
      <c r="D13" s="75" t="s">
        <v>110</v>
      </c>
      <c r="E13" s="67" t="s">
        <v>23</v>
      </c>
      <c r="F13" s="70" t="s">
        <v>136</v>
      </c>
      <c r="G13" s="67" t="s">
        <v>87</v>
      </c>
      <c r="H13" s="115">
        <v>1014429.71</v>
      </c>
      <c r="I13" s="68">
        <v>0</v>
      </c>
      <c r="J13" s="68">
        <v>1014429.71</v>
      </c>
      <c r="K13" s="66">
        <v>27</v>
      </c>
      <c r="L13" s="69">
        <v>44336</v>
      </c>
      <c r="M13" s="69">
        <v>44362</v>
      </c>
      <c r="N13" s="70" t="s">
        <v>153</v>
      </c>
      <c r="O13" s="70" t="s">
        <v>321</v>
      </c>
      <c r="P13" s="71">
        <v>883281.3</v>
      </c>
      <c r="Q13" s="67" t="s">
        <v>217</v>
      </c>
      <c r="R13" s="72" t="s">
        <v>28</v>
      </c>
      <c r="S13" s="72">
        <v>29000</v>
      </c>
      <c r="T13" s="79" t="s">
        <v>52</v>
      </c>
      <c r="U13" s="92" t="s">
        <v>65</v>
      </c>
    </row>
    <row r="14" spans="2:21" ht="47.25" x14ac:dyDescent="0.2">
      <c r="B14" s="46" t="s">
        <v>82</v>
      </c>
      <c r="C14" s="74" t="s">
        <v>58</v>
      </c>
      <c r="D14" s="74" t="s">
        <v>111</v>
      </c>
      <c r="E14" s="58" t="s">
        <v>128</v>
      </c>
      <c r="F14" s="61" t="s">
        <v>137</v>
      </c>
      <c r="G14" s="58" t="s">
        <v>88</v>
      </c>
      <c r="H14" s="116">
        <v>5995110.7800000003</v>
      </c>
      <c r="I14" s="59">
        <v>1601662.48</v>
      </c>
      <c r="J14" s="59">
        <v>7596773.2599999998</v>
      </c>
      <c r="K14" s="57">
        <v>86</v>
      </c>
      <c r="L14" s="60">
        <v>44354</v>
      </c>
      <c r="M14" s="60">
        <v>44439</v>
      </c>
      <c r="N14" s="61" t="s">
        <v>68</v>
      </c>
      <c r="O14" s="61" t="s">
        <v>322</v>
      </c>
      <c r="P14" s="62" t="s">
        <v>323</v>
      </c>
      <c r="Q14" s="63" t="s">
        <v>218</v>
      </c>
      <c r="R14" s="64" t="s">
        <v>43</v>
      </c>
      <c r="S14" s="138">
        <v>15000</v>
      </c>
      <c r="T14" s="78" t="s">
        <v>52</v>
      </c>
      <c r="U14" s="93" t="s">
        <v>65</v>
      </c>
    </row>
    <row r="15" spans="2:21" ht="47.25" x14ac:dyDescent="0.2">
      <c r="B15" s="65" t="s">
        <v>105</v>
      </c>
      <c r="C15" s="75" t="s">
        <v>58</v>
      </c>
      <c r="D15" s="75" t="s">
        <v>112</v>
      </c>
      <c r="E15" s="67" t="s">
        <v>129</v>
      </c>
      <c r="F15" s="70" t="s">
        <v>138</v>
      </c>
      <c r="G15" s="67" t="s">
        <v>89</v>
      </c>
      <c r="H15" s="115">
        <v>633482.06000000006</v>
      </c>
      <c r="I15" s="68">
        <v>0</v>
      </c>
      <c r="J15" s="68">
        <v>633482.06000000006</v>
      </c>
      <c r="K15" s="66">
        <v>26</v>
      </c>
      <c r="L15" s="69">
        <v>44383</v>
      </c>
      <c r="M15" s="69">
        <v>44408</v>
      </c>
      <c r="N15" s="70" t="s">
        <v>154</v>
      </c>
      <c r="O15" s="70">
        <v>154.65</v>
      </c>
      <c r="P15" s="71">
        <v>4096.2305851923702</v>
      </c>
      <c r="Q15" s="67" t="s">
        <v>219</v>
      </c>
      <c r="R15" s="72" t="s">
        <v>331</v>
      </c>
      <c r="S15" s="72">
        <v>28252</v>
      </c>
      <c r="T15" s="79" t="s">
        <v>52</v>
      </c>
      <c r="U15" s="92" t="s">
        <v>65</v>
      </c>
    </row>
    <row r="16" spans="2:21" ht="63" x14ac:dyDescent="0.2">
      <c r="B16" s="46" t="s">
        <v>106</v>
      </c>
      <c r="C16" s="74" t="s">
        <v>58</v>
      </c>
      <c r="D16" s="74" t="s">
        <v>113</v>
      </c>
      <c r="E16" s="58" t="s">
        <v>61</v>
      </c>
      <c r="F16" s="61" t="s">
        <v>139</v>
      </c>
      <c r="G16" s="58" t="s">
        <v>90</v>
      </c>
      <c r="H16" s="116">
        <v>1649976.83</v>
      </c>
      <c r="I16" s="59">
        <f>-I12</f>
        <v>0</v>
      </c>
      <c r="J16" s="116">
        <v>1649976.83</v>
      </c>
      <c r="K16" s="57">
        <v>57</v>
      </c>
      <c r="L16" s="60">
        <v>44383</v>
      </c>
      <c r="M16" s="60">
        <v>44439</v>
      </c>
      <c r="N16" s="61" t="s">
        <v>155</v>
      </c>
      <c r="O16" s="61">
        <v>3978.88</v>
      </c>
      <c r="P16" s="62">
        <v>414.68373763471129</v>
      </c>
      <c r="Q16" s="63" t="s">
        <v>220</v>
      </c>
      <c r="R16" s="64" t="s">
        <v>332</v>
      </c>
      <c r="S16" s="64">
        <v>20364</v>
      </c>
      <c r="T16" s="78" t="s">
        <v>52</v>
      </c>
      <c r="U16" s="93" t="s">
        <v>65</v>
      </c>
    </row>
    <row r="17" spans="2:21" ht="47.25" x14ac:dyDescent="0.2">
      <c r="B17" s="65" t="s">
        <v>106</v>
      </c>
      <c r="C17" s="75" t="s">
        <v>58</v>
      </c>
      <c r="D17" s="75" t="s">
        <v>114</v>
      </c>
      <c r="E17" s="67" t="s">
        <v>31</v>
      </c>
      <c r="F17" s="70" t="s">
        <v>140</v>
      </c>
      <c r="G17" s="67" t="s">
        <v>91</v>
      </c>
      <c r="H17" s="115">
        <v>9919565.0600000005</v>
      </c>
      <c r="I17" s="68">
        <v>0</v>
      </c>
      <c r="J17" s="115">
        <v>9919565.0600000005</v>
      </c>
      <c r="K17" s="66">
        <v>93</v>
      </c>
      <c r="L17" s="69">
        <v>44392</v>
      </c>
      <c r="M17" s="69">
        <v>44484</v>
      </c>
      <c r="N17" s="70" t="s">
        <v>156</v>
      </c>
      <c r="O17" s="70">
        <v>3314.44</v>
      </c>
      <c r="P17" s="71">
        <v>2992.8328918308976</v>
      </c>
      <c r="Q17" s="67" t="s">
        <v>221</v>
      </c>
      <c r="R17" s="72" t="s">
        <v>77</v>
      </c>
      <c r="S17" s="72">
        <v>18000</v>
      </c>
      <c r="T17" s="79" t="s">
        <v>52</v>
      </c>
      <c r="U17" s="92" t="s">
        <v>65</v>
      </c>
    </row>
    <row r="18" spans="2:21" ht="47.25" x14ac:dyDescent="0.2">
      <c r="B18" s="46" t="s">
        <v>106</v>
      </c>
      <c r="C18" s="74" t="s">
        <v>58</v>
      </c>
      <c r="D18" s="74" t="s">
        <v>115</v>
      </c>
      <c r="E18" s="58" t="s">
        <v>61</v>
      </c>
      <c r="F18" s="61" t="s">
        <v>141</v>
      </c>
      <c r="G18" s="58" t="s">
        <v>92</v>
      </c>
      <c r="H18" s="116">
        <v>426467.2</v>
      </c>
      <c r="I18" s="59">
        <v>96314.94</v>
      </c>
      <c r="J18" s="59">
        <v>522782.14</v>
      </c>
      <c r="K18" s="57">
        <v>97</v>
      </c>
      <c r="L18" s="60">
        <v>44404</v>
      </c>
      <c r="M18" s="60">
        <v>44500</v>
      </c>
      <c r="N18" s="61" t="s">
        <v>157</v>
      </c>
      <c r="O18" s="61">
        <v>14</v>
      </c>
      <c r="P18" s="62">
        <v>37277.79357142857</v>
      </c>
      <c r="Q18" s="63" t="s">
        <v>222</v>
      </c>
      <c r="R18" s="64" t="s">
        <v>333</v>
      </c>
      <c r="S18" s="64">
        <v>220630</v>
      </c>
      <c r="T18" s="78" t="s">
        <v>52</v>
      </c>
      <c r="U18" s="93" t="s">
        <v>65</v>
      </c>
    </row>
    <row r="19" spans="2:21" ht="47.25" x14ac:dyDescent="0.2">
      <c r="B19" s="65" t="s">
        <v>106</v>
      </c>
      <c r="C19" s="75" t="s">
        <v>58</v>
      </c>
      <c r="D19" s="75" t="s">
        <v>116</v>
      </c>
      <c r="E19" s="67" t="s">
        <v>130</v>
      </c>
      <c r="F19" s="70" t="s">
        <v>142</v>
      </c>
      <c r="G19" s="67" t="s">
        <v>93</v>
      </c>
      <c r="H19" s="115">
        <v>1041449.47</v>
      </c>
      <c r="I19" s="68">
        <v>0</v>
      </c>
      <c r="J19" s="115">
        <v>1041449.47</v>
      </c>
      <c r="K19" s="66">
        <v>45</v>
      </c>
      <c r="L19" s="69">
        <v>44404</v>
      </c>
      <c r="M19" s="69">
        <v>44448</v>
      </c>
      <c r="N19" s="70" t="s">
        <v>158</v>
      </c>
      <c r="O19" s="70">
        <v>104.29</v>
      </c>
      <c r="P19" s="71">
        <v>9986.0909962604273</v>
      </c>
      <c r="Q19" s="67" t="s">
        <v>223</v>
      </c>
      <c r="R19" s="72" t="s">
        <v>69</v>
      </c>
      <c r="S19" s="72">
        <v>21456</v>
      </c>
      <c r="T19" s="79" t="s">
        <v>52</v>
      </c>
      <c r="U19" s="92" t="s">
        <v>65</v>
      </c>
    </row>
    <row r="20" spans="2:21" ht="63" x14ac:dyDescent="0.2">
      <c r="B20" s="46" t="s">
        <v>106</v>
      </c>
      <c r="C20" s="74" t="s">
        <v>58</v>
      </c>
      <c r="D20" s="74" t="s">
        <v>117</v>
      </c>
      <c r="E20" s="58" t="s">
        <v>131</v>
      </c>
      <c r="F20" s="61" t="s">
        <v>136</v>
      </c>
      <c r="G20" s="58" t="s">
        <v>94</v>
      </c>
      <c r="H20" s="116">
        <v>1563695.52</v>
      </c>
      <c r="I20" s="59">
        <f>-I16</f>
        <v>0</v>
      </c>
      <c r="J20" s="59">
        <v>1563695.52</v>
      </c>
      <c r="K20" s="57">
        <v>49</v>
      </c>
      <c r="L20" s="60">
        <v>44452</v>
      </c>
      <c r="M20" s="60">
        <v>44500</v>
      </c>
      <c r="N20" s="61" t="s">
        <v>153</v>
      </c>
      <c r="O20" s="61" t="s">
        <v>324</v>
      </c>
      <c r="P20" s="62">
        <v>671660</v>
      </c>
      <c r="Q20" s="63" t="s">
        <v>217</v>
      </c>
      <c r="R20" s="64" t="s">
        <v>43</v>
      </c>
      <c r="S20" s="64">
        <v>25000</v>
      </c>
      <c r="T20" s="78" t="s">
        <v>52</v>
      </c>
      <c r="U20" s="93" t="s">
        <v>65</v>
      </c>
    </row>
    <row r="21" spans="2:21" ht="47.25" x14ac:dyDescent="0.2">
      <c r="B21" s="104" t="s">
        <v>106</v>
      </c>
      <c r="C21" s="75" t="s">
        <v>58</v>
      </c>
      <c r="D21" s="75" t="s">
        <v>118</v>
      </c>
      <c r="E21" s="67" t="s">
        <v>30</v>
      </c>
      <c r="F21" s="70" t="s">
        <v>143</v>
      </c>
      <c r="G21" s="67" t="s">
        <v>95</v>
      </c>
      <c r="H21" s="115">
        <v>1033837.18</v>
      </c>
      <c r="I21" s="68">
        <v>0</v>
      </c>
      <c r="J21" s="115">
        <v>1033837.18</v>
      </c>
      <c r="K21" s="66">
        <v>60</v>
      </c>
      <c r="L21" s="69">
        <v>44501</v>
      </c>
      <c r="M21" s="69">
        <v>44560</v>
      </c>
      <c r="N21" s="70" t="s">
        <v>159</v>
      </c>
      <c r="O21" s="70" t="s">
        <v>321</v>
      </c>
      <c r="P21" s="71" t="e">
        <v>#VALUE!</v>
      </c>
      <c r="Q21" s="67" t="s">
        <v>224</v>
      </c>
      <c r="R21" s="72" t="s">
        <v>333</v>
      </c>
      <c r="S21" s="72">
        <v>220630</v>
      </c>
      <c r="T21" s="79" t="s">
        <v>52</v>
      </c>
      <c r="U21" s="92" t="s">
        <v>65</v>
      </c>
    </row>
    <row r="22" spans="2:21" ht="78.75" x14ac:dyDescent="0.2">
      <c r="B22" s="46" t="s">
        <v>106</v>
      </c>
      <c r="C22" s="74" t="s">
        <v>58</v>
      </c>
      <c r="D22" s="74" t="s">
        <v>119</v>
      </c>
      <c r="E22" s="58" t="s">
        <v>61</v>
      </c>
      <c r="F22" s="61" t="s">
        <v>34</v>
      </c>
      <c r="G22" s="58" t="s">
        <v>96</v>
      </c>
      <c r="H22" s="116">
        <v>736323.1</v>
      </c>
      <c r="I22" s="59">
        <v>0</v>
      </c>
      <c r="J22" s="59">
        <v>736323.1</v>
      </c>
      <c r="K22" s="57">
        <v>45</v>
      </c>
      <c r="L22" s="60">
        <v>44501</v>
      </c>
      <c r="M22" s="60">
        <v>44545</v>
      </c>
      <c r="N22" s="61" t="s">
        <v>35</v>
      </c>
      <c r="O22" s="61" t="s">
        <v>325</v>
      </c>
      <c r="P22" s="62">
        <v>29654.57</v>
      </c>
      <c r="Q22" s="63" t="s">
        <v>225</v>
      </c>
      <c r="R22" s="64" t="s">
        <v>334</v>
      </c>
      <c r="S22" s="64">
        <v>38000</v>
      </c>
      <c r="T22" s="78" t="s">
        <v>52</v>
      </c>
      <c r="U22" s="93" t="s">
        <v>65</v>
      </c>
    </row>
    <row r="23" spans="2:21" ht="47.25" x14ac:dyDescent="0.2">
      <c r="B23" s="65" t="s">
        <v>106</v>
      </c>
      <c r="C23" s="75" t="s">
        <v>58</v>
      </c>
      <c r="D23" s="75" t="s">
        <v>120</v>
      </c>
      <c r="E23" s="67" t="s">
        <v>132</v>
      </c>
      <c r="F23" s="70" t="s">
        <v>144</v>
      </c>
      <c r="G23" s="67" t="s">
        <v>97</v>
      </c>
      <c r="H23" s="115">
        <v>1260578.74</v>
      </c>
      <c r="I23" s="68">
        <v>0</v>
      </c>
      <c r="J23" s="68">
        <v>1260578.74</v>
      </c>
      <c r="K23" s="66">
        <v>45</v>
      </c>
      <c r="L23" s="69">
        <v>44501</v>
      </c>
      <c r="M23" s="69">
        <v>44545</v>
      </c>
      <c r="N23" s="70" t="s">
        <v>160</v>
      </c>
      <c r="O23" s="70">
        <v>243.54</v>
      </c>
      <c r="P23" s="71">
        <v>5176.064465796173</v>
      </c>
      <c r="Q23" s="67" t="s">
        <v>217</v>
      </c>
      <c r="R23" s="72" t="s">
        <v>335</v>
      </c>
      <c r="S23" s="72">
        <v>2276</v>
      </c>
      <c r="T23" s="79" t="s">
        <v>52</v>
      </c>
      <c r="U23" s="92" t="s">
        <v>65</v>
      </c>
    </row>
    <row r="24" spans="2:21" ht="47.25" x14ac:dyDescent="0.2">
      <c r="B24" s="46" t="s">
        <v>106</v>
      </c>
      <c r="C24" s="74" t="s">
        <v>58</v>
      </c>
      <c r="D24" s="74" t="s">
        <v>121</v>
      </c>
      <c r="E24" s="58" t="s">
        <v>132</v>
      </c>
      <c r="F24" s="61" t="s">
        <v>145</v>
      </c>
      <c r="G24" s="58" t="s">
        <v>98</v>
      </c>
      <c r="H24" s="116">
        <v>1356356.78</v>
      </c>
      <c r="I24" s="59">
        <v>0</v>
      </c>
      <c r="J24" s="59">
        <v>1356356.78</v>
      </c>
      <c r="K24" s="57">
        <v>45</v>
      </c>
      <c r="L24" s="60">
        <v>44501</v>
      </c>
      <c r="M24" s="60">
        <v>44545</v>
      </c>
      <c r="N24" s="61" t="s">
        <v>161</v>
      </c>
      <c r="O24" s="61" t="s">
        <v>326</v>
      </c>
      <c r="P24" s="62">
        <v>2848.67</v>
      </c>
      <c r="Q24" s="63" t="s">
        <v>217</v>
      </c>
      <c r="R24" s="64" t="s">
        <v>28</v>
      </c>
      <c r="S24" s="64">
        <v>31000</v>
      </c>
      <c r="T24" s="78" t="s">
        <v>52</v>
      </c>
      <c r="U24" s="93" t="s">
        <v>65</v>
      </c>
    </row>
    <row r="25" spans="2:21" ht="48" thickBot="1" x14ac:dyDescent="0.25">
      <c r="B25" s="105" t="s">
        <v>83</v>
      </c>
      <c r="C25" s="95" t="s">
        <v>58</v>
      </c>
      <c r="D25" s="95" t="s">
        <v>122</v>
      </c>
      <c r="E25" s="96" t="s">
        <v>26</v>
      </c>
      <c r="F25" s="97" t="s">
        <v>146</v>
      </c>
      <c r="G25" s="96" t="s">
        <v>99</v>
      </c>
      <c r="H25" s="117">
        <v>1915954.24</v>
      </c>
      <c r="I25" s="98">
        <v>0</v>
      </c>
      <c r="J25" s="98">
        <v>1915954.24</v>
      </c>
      <c r="K25" s="94">
        <v>30</v>
      </c>
      <c r="L25" s="99">
        <v>44516</v>
      </c>
      <c r="M25" s="99">
        <v>44545</v>
      </c>
      <c r="N25" s="97" t="s">
        <v>37</v>
      </c>
      <c r="O25" s="100" t="s">
        <v>327</v>
      </c>
      <c r="P25" s="100">
        <v>5.22</v>
      </c>
      <c r="Q25" s="96" t="s">
        <v>226</v>
      </c>
      <c r="R25" s="101" t="s">
        <v>28</v>
      </c>
      <c r="S25" s="101">
        <v>28000</v>
      </c>
      <c r="T25" s="102" t="s">
        <v>52</v>
      </c>
      <c r="U25" s="103" t="s">
        <v>65</v>
      </c>
    </row>
    <row r="26" spans="2:21" ht="47.25" x14ac:dyDescent="0.2">
      <c r="B26" s="46" t="s">
        <v>83</v>
      </c>
      <c r="C26" s="74" t="s">
        <v>58</v>
      </c>
      <c r="D26" s="74" t="s">
        <v>123</v>
      </c>
      <c r="E26" s="58" t="s">
        <v>24</v>
      </c>
      <c r="F26" s="61" t="s">
        <v>147</v>
      </c>
      <c r="G26" s="58" t="s">
        <v>100</v>
      </c>
      <c r="H26" s="116">
        <v>1212735.31</v>
      </c>
      <c r="I26" s="59">
        <v>0</v>
      </c>
      <c r="J26" s="59">
        <v>1212735.31</v>
      </c>
      <c r="K26" s="57">
        <v>24</v>
      </c>
      <c r="L26" s="60">
        <v>44536</v>
      </c>
      <c r="M26" s="60">
        <v>44559</v>
      </c>
      <c r="N26" s="61" t="s">
        <v>162</v>
      </c>
      <c r="O26" s="61">
        <v>282.43</v>
      </c>
      <c r="P26" s="62">
        <v>4263.7299999999996</v>
      </c>
      <c r="Q26" s="63" t="s">
        <v>213</v>
      </c>
      <c r="R26" s="64" t="s">
        <v>334</v>
      </c>
      <c r="S26" s="64">
        <v>2290</v>
      </c>
      <c r="T26" s="78" t="s">
        <v>52</v>
      </c>
      <c r="U26" s="93" t="s">
        <v>65</v>
      </c>
    </row>
    <row r="27" spans="2:21" ht="47.25" x14ac:dyDescent="0.2">
      <c r="B27" s="65" t="s">
        <v>83</v>
      </c>
      <c r="C27" s="75" t="s">
        <v>58</v>
      </c>
      <c r="D27" s="75" t="s">
        <v>124</v>
      </c>
      <c r="E27" s="67" t="s">
        <v>26</v>
      </c>
      <c r="F27" s="70" t="s">
        <v>148</v>
      </c>
      <c r="G27" s="67" t="s">
        <v>101</v>
      </c>
      <c r="H27" s="115">
        <v>826867.36</v>
      </c>
      <c r="I27" s="68"/>
      <c r="J27" s="68">
        <v>0</v>
      </c>
      <c r="K27" s="66">
        <v>14</v>
      </c>
      <c r="L27" s="69">
        <v>44547</v>
      </c>
      <c r="M27" s="69">
        <v>44560</v>
      </c>
      <c r="N27" s="70" t="s">
        <v>163</v>
      </c>
      <c r="O27" s="70" t="s">
        <v>328</v>
      </c>
      <c r="P27" s="71">
        <v>340.05</v>
      </c>
      <c r="Q27" s="67" t="s">
        <v>227</v>
      </c>
      <c r="R27" s="72" t="s">
        <v>28</v>
      </c>
      <c r="S27" s="72">
        <v>2500</v>
      </c>
      <c r="T27" s="79" t="s">
        <v>52</v>
      </c>
      <c r="U27" s="92" t="s">
        <v>65</v>
      </c>
    </row>
    <row r="28" spans="2:21" ht="47.25" x14ac:dyDescent="0.2">
      <c r="B28" s="46" t="s">
        <v>83</v>
      </c>
      <c r="C28" s="74" t="s">
        <v>58</v>
      </c>
      <c r="D28" s="74" t="s">
        <v>125</v>
      </c>
      <c r="E28" s="58" t="s">
        <v>133</v>
      </c>
      <c r="F28" s="61" t="s">
        <v>149</v>
      </c>
      <c r="G28" s="58" t="s">
        <v>102</v>
      </c>
      <c r="H28" s="59">
        <v>0</v>
      </c>
      <c r="I28" s="59">
        <v>0</v>
      </c>
      <c r="J28" s="59"/>
      <c r="K28" s="57">
        <v>51</v>
      </c>
      <c r="L28" s="60">
        <v>44557</v>
      </c>
      <c r="M28" s="60">
        <v>44607</v>
      </c>
      <c r="N28" s="61" t="s">
        <v>164</v>
      </c>
      <c r="O28" s="61" t="s">
        <v>329</v>
      </c>
      <c r="P28" s="62">
        <v>7995.29</v>
      </c>
      <c r="Q28" s="63" t="s">
        <v>217</v>
      </c>
      <c r="R28" s="64" t="s">
        <v>28</v>
      </c>
      <c r="S28" s="64">
        <v>22022</v>
      </c>
      <c r="T28" s="78" t="s">
        <v>52</v>
      </c>
      <c r="U28" s="93" t="s">
        <v>65</v>
      </c>
    </row>
    <row r="29" spans="2:21" ht="95.25" thickBot="1" x14ac:dyDescent="0.25">
      <c r="B29" s="105" t="s">
        <v>83</v>
      </c>
      <c r="C29" s="95" t="s">
        <v>58</v>
      </c>
      <c r="D29" s="95" t="s">
        <v>126</v>
      </c>
      <c r="E29" s="96" t="s">
        <v>26</v>
      </c>
      <c r="F29" s="97" t="s">
        <v>150</v>
      </c>
      <c r="G29" s="96" t="s">
        <v>103</v>
      </c>
      <c r="H29" s="117">
        <v>2045182.55</v>
      </c>
      <c r="I29" s="98">
        <v>509281.22</v>
      </c>
      <c r="J29" s="98">
        <v>2554463.77</v>
      </c>
      <c r="K29" s="94">
        <v>51</v>
      </c>
      <c r="L29" s="99">
        <v>44557</v>
      </c>
      <c r="M29" s="99">
        <v>44607</v>
      </c>
      <c r="N29" s="97" t="s">
        <v>165</v>
      </c>
      <c r="O29" s="101" t="s">
        <v>330</v>
      </c>
      <c r="P29" s="100">
        <v>5676.5860000000002</v>
      </c>
      <c r="Q29" s="96" t="s">
        <v>228</v>
      </c>
      <c r="R29" s="101" t="s">
        <v>43</v>
      </c>
      <c r="S29" s="139">
        <v>10000</v>
      </c>
      <c r="T29" s="102" t="s">
        <v>52</v>
      </c>
      <c r="U29" s="103" t="s">
        <v>65</v>
      </c>
    </row>
    <row r="30" spans="2:21" ht="15.75" x14ac:dyDescent="0.2">
      <c r="B30" s="106"/>
      <c r="C30" s="107"/>
      <c r="D30" s="33"/>
      <c r="E30" s="108"/>
      <c r="F30" s="34"/>
      <c r="G30" s="108"/>
      <c r="H30" s="109"/>
      <c r="I30" s="109"/>
      <c r="J30" s="109"/>
      <c r="K30" s="107"/>
      <c r="L30" s="110"/>
      <c r="M30" s="110"/>
      <c r="N30" s="34"/>
      <c r="O30" s="108"/>
      <c r="P30" s="111"/>
      <c r="Q30" s="108"/>
      <c r="R30" s="112"/>
      <c r="S30" s="112"/>
      <c r="T30" s="113"/>
      <c r="U30" s="113"/>
    </row>
    <row r="31" spans="2:21" ht="20.25" x14ac:dyDescent="0.3">
      <c r="B31" s="137" t="s">
        <v>17</v>
      </c>
      <c r="C31" s="137"/>
      <c r="D31" s="137"/>
      <c r="E31" s="137"/>
      <c r="F31" s="137"/>
      <c r="G31" s="137"/>
      <c r="H31" s="137"/>
      <c r="I31" s="24"/>
      <c r="J31" s="18"/>
      <c r="K31" s="6"/>
      <c r="L31" s="1"/>
      <c r="M31" s="6"/>
      <c r="N31" s="6"/>
      <c r="O31" s="6"/>
      <c r="P31" s="7"/>
      <c r="Q31" s="6"/>
      <c r="R31" s="6"/>
      <c r="S31" s="6"/>
      <c r="T31" s="6"/>
      <c r="U31" s="6"/>
    </row>
    <row r="32" spans="2:21" ht="20.25" x14ac:dyDescent="0.3">
      <c r="B32" s="137" t="s">
        <v>18</v>
      </c>
      <c r="C32" s="137"/>
      <c r="D32" s="137"/>
      <c r="E32" s="137"/>
      <c r="F32" s="137"/>
      <c r="G32" s="137"/>
      <c r="H32" s="137"/>
      <c r="I32" s="24"/>
      <c r="J32" s="18"/>
      <c r="K32" s="6"/>
      <c r="L32" s="1"/>
      <c r="M32" s="6"/>
      <c r="N32" s="6"/>
      <c r="O32" s="6"/>
      <c r="P32" s="7"/>
      <c r="Q32" s="6"/>
      <c r="R32" s="6"/>
      <c r="S32" s="6"/>
      <c r="T32" s="6"/>
      <c r="U32" s="6"/>
    </row>
    <row r="33" spans="1:21" ht="20.25" x14ac:dyDescent="0.3">
      <c r="B33" s="137" t="s">
        <v>55</v>
      </c>
      <c r="C33" s="137"/>
      <c r="D33" s="137"/>
      <c r="E33" s="137"/>
      <c r="F33" s="137"/>
      <c r="G33" s="137"/>
      <c r="H33" s="137"/>
      <c r="I33" s="24"/>
      <c r="J33" s="18"/>
      <c r="K33" s="6"/>
      <c r="L33" s="1"/>
      <c r="M33" s="6"/>
      <c r="N33" s="6"/>
      <c r="O33" s="6"/>
      <c r="P33" s="7"/>
      <c r="Q33" s="6"/>
      <c r="R33" s="6"/>
      <c r="S33" s="6"/>
      <c r="T33" s="6"/>
      <c r="U33" s="6"/>
    </row>
    <row r="34" spans="1:21" ht="15" x14ac:dyDescent="0.2">
      <c r="B34" s="6"/>
      <c r="C34" s="6"/>
      <c r="D34" s="7"/>
      <c r="E34" s="6"/>
      <c r="F34" s="6"/>
      <c r="G34" s="6"/>
      <c r="H34" s="6"/>
      <c r="I34" s="6"/>
      <c r="J34" s="6"/>
      <c r="K34" s="6"/>
      <c r="L34" s="1"/>
      <c r="M34" s="6"/>
      <c r="N34" s="6"/>
      <c r="O34" s="6"/>
      <c r="P34" s="7"/>
      <c r="Q34" s="6"/>
      <c r="R34" s="6"/>
      <c r="S34" s="6"/>
      <c r="T34" s="6"/>
      <c r="U34" s="6"/>
    </row>
    <row r="35" spans="1:21" ht="20.25" x14ac:dyDescent="0.3">
      <c r="B35" s="135" t="s">
        <v>20</v>
      </c>
      <c r="C35" s="135"/>
      <c r="D35" s="135"/>
      <c r="E35" s="135"/>
      <c r="F35" s="135"/>
      <c r="G35" s="135"/>
      <c r="H35" s="135"/>
      <c r="I35" s="25"/>
      <c r="J35" s="19"/>
      <c r="K35" s="6"/>
      <c r="L35" s="1"/>
      <c r="M35" s="6"/>
      <c r="N35" s="6"/>
      <c r="O35" s="6"/>
      <c r="P35" s="7"/>
      <c r="Q35" s="6"/>
      <c r="R35" s="6"/>
      <c r="S35" s="6"/>
      <c r="T35" s="6"/>
      <c r="U35" s="6"/>
    </row>
    <row r="36" spans="1:21" ht="21" thickBot="1" x14ac:dyDescent="0.35">
      <c r="B36" s="136" t="s">
        <v>54</v>
      </c>
      <c r="C36" s="136"/>
      <c r="D36" s="136"/>
      <c r="E36" s="136"/>
      <c r="F36" s="136"/>
      <c r="G36" s="136"/>
      <c r="H36" s="136"/>
      <c r="I36" s="26"/>
      <c r="J36" s="20"/>
      <c r="K36" s="6"/>
      <c r="L36" s="1"/>
      <c r="M36" s="6"/>
      <c r="N36" s="6"/>
      <c r="O36" s="6"/>
      <c r="P36" s="7"/>
      <c r="Q36" s="6"/>
      <c r="R36" s="6"/>
      <c r="S36" s="6"/>
      <c r="T36" s="6"/>
      <c r="U36" s="6"/>
    </row>
    <row r="37" spans="1:21" ht="16.5" thickBot="1" x14ac:dyDescent="0.25">
      <c r="B37" s="8"/>
      <c r="C37" s="8"/>
      <c r="D37" s="8"/>
      <c r="E37" s="8"/>
      <c r="F37" s="8"/>
      <c r="G37" s="8"/>
      <c r="H37" s="132" t="s">
        <v>21</v>
      </c>
      <c r="I37" s="134"/>
      <c r="J37" s="8"/>
      <c r="K37" s="132" t="s">
        <v>15</v>
      </c>
      <c r="L37" s="133"/>
      <c r="M37" s="134"/>
      <c r="N37" s="8"/>
      <c r="O37" s="8"/>
      <c r="P37" s="8"/>
      <c r="Q37" s="8"/>
      <c r="R37" s="8"/>
      <c r="S37" s="8"/>
      <c r="T37" s="8"/>
      <c r="U37" s="8"/>
    </row>
    <row r="38" spans="1:21" s="9" customFormat="1" ht="32.25" thickBot="1" x14ac:dyDescent="0.3">
      <c r="B38" s="32" t="s">
        <v>0</v>
      </c>
      <c r="C38" s="32" t="s">
        <v>1</v>
      </c>
      <c r="D38" s="32" t="s">
        <v>2</v>
      </c>
      <c r="E38" s="32" t="s">
        <v>3</v>
      </c>
      <c r="F38" s="32" t="s">
        <v>4</v>
      </c>
      <c r="G38" s="32" t="s">
        <v>5</v>
      </c>
      <c r="H38" s="32" t="s">
        <v>6</v>
      </c>
      <c r="I38" s="32" t="s">
        <v>41</v>
      </c>
      <c r="J38" s="32" t="s">
        <v>22</v>
      </c>
      <c r="K38" s="32" t="s">
        <v>7</v>
      </c>
      <c r="L38" s="32" t="s">
        <v>8</v>
      </c>
      <c r="M38" s="32" t="s">
        <v>9</v>
      </c>
      <c r="N38" s="32" t="s">
        <v>10</v>
      </c>
      <c r="O38" s="32" t="s">
        <v>11</v>
      </c>
      <c r="P38" s="32" t="s">
        <v>19</v>
      </c>
      <c r="Q38" s="32" t="s">
        <v>12</v>
      </c>
      <c r="R38" s="32" t="s">
        <v>13</v>
      </c>
      <c r="S38" s="32" t="s">
        <v>14</v>
      </c>
      <c r="T38" s="32" t="s">
        <v>53</v>
      </c>
      <c r="U38" s="32" t="s">
        <v>16</v>
      </c>
    </row>
    <row r="39" spans="1:21" s="10" customFormat="1" ht="110.25" x14ac:dyDescent="0.25">
      <c r="A39" s="22"/>
      <c r="B39" s="33" t="s">
        <v>252</v>
      </c>
      <c r="C39" s="34" t="s">
        <v>29</v>
      </c>
      <c r="D39" s="34" t="s">
        <v>254</v>
      </c>
      <c r="E39" s="34"/>
      <c r="F39" s="34" t="s">
        <v>60</v>
      </c>
      <c r="G39" s="34" t="s">
        <v>173</v>
      </c>
      <c r="H39" s="40">
        <v>4278266.5199999996</v>
      </c>
      <c r="I39" s="35">
        <v>0</v>
      </c>
      <c r="J39" s="35">
        <v>0</v>
      </c>
      <c r="K39" s="36">
        <v>50</v>
      </c>
      <c r="L39" s="37">
        <v>44308</v>
      </c>
      <c r="M39" s="37">
        <v>44357</v>
      </c>
      <c r="N39" s="34" t="s">
        <v>166</v>
      </c>
      <c r="O39" s="128"/>
      <c r="P39" s="38">
        <v>4278266.5199999996</v>
      </c>
      <c r="Q39" s="39" t="s">
        <v>229</v>
      </c>
      <c r="R39" s="128" t="s">
        <v>28</v>
      </c>
      <c r="S39" s="141">
        <v>2000</v>
      </c>
      <c r="T39" s="78" t="s">
        <v>52</v>
      </c>
      <c r="U39" s="77" t="s">
        <v>65</v>
      </c>
    </row>
    <row r="40" spans="1:21" s="10" customFormat="1" ht="110.25" x14ac:dyDescent="0.25">
      <c r="A40" s="22"/>
      <c r="B40" s="33" t="s">
        <v>252</v>
      </c>
      <c r="C40" s="34" t="s">
        <v>29</v>
      </c>
      <c r="D40" s="43" t="s">
        <v>255</v>
      </c>
      <c r="E40" s="21"/>
      <c r="F40" s="41" t="s">
        <v>201</v>
      </c>
      <c r="G40" s="21" t="s">
        <v>174</v>
      </c>
      <c r="H40" s="40">
        <v>4341016.21</v>
      </c>
      <c r="I40" s="35">
        <v>0</v>
      </c>
      <c r="J40" s="35">
        <v>0</v>
      </c>
      <c r="K40" s="36">
        <v>92</v>
      </c>
      <c r="L40" s="37">
        <v>44317</v>
      </c>
      <c r="M40" s="37">
        <v>44408</v>
      </c>
      <c r="N40" s="34" t="s">
        <v>167</v>
      </c>
      <c r="O40" s="128" t="s">
        <v>336</v>
      </c>
      <c r="P40" s="140">
        <v>766.04840000000002</v>
      </c>
      <c r="Q40" s="21" t="s">
        <v>230</v>
      </c>
      <c r="R40" s="141" t="s">
        <v>43</v>
      </c>
      <c r="S40" s="144">
        <v>25000</v>
      </c>
      <c r="T40" s="79" t="s">
        <v>52</v>
      </c>
      <c r="U40" s="77" t="s">
        <v>65</v>
      </c>
    </row>
    <row r="41" spans="1:21" ht="165" customHeight="1" x14ac:dyDescent="0.25">
      <c r="A41" s="23"/>
      <c r="B41" s="33" t="s">
        <v>253</v>
      </c>
      <c r="C41" s="34" t="s">
        <v>29</v>
      </c>
      <c r="D41" s="43" t="s">
        <v>256</v>
      </c>
      <c r="E41" s="21"/>
      <c r="F41" s="41" t="s">
        <v>34</v>
      </c>
      <c r="G41" s="21" t="s">
        <v>175</v>
      </c>
      <c r="H41" s="40">
        <v>2911527.52</v>
      </c>
      <c r="I41" s="35">
        <v>0</v>
      </c>
      <c r="J41" s="35">
        <v>0</v>
      </c>
      <c r="K41" s="36">
        <v>45</v>
      </c>
      <c r="L41" s="37">
        <v>44317</v>
      </c>
      <c r="M41" s="37">
        <v>44361</v>
      </c>
      <c r="N41" s="34" t="s">
        <v>35</v>
      </c>
      <c r="O41" s="128" t="s">
        <v>337</v>
      </c>
      <c r="P41" s="27">
        <v>8948.35</v>
      </c>
      <c r="Q41" s="39" t="s">
        <v>225</v>
      </c>
      <c r="R41" s="64" t="s">
        <v>334</v>
      </c>
      <c r="S41" s="145">
        <v>18000</v>
      </c>
      <c r="T41" s="78" t="s">
        <v>52</v>
      </c>
      <c r="U41" s="77" t="s">
        <v>65</v>
      </c>
    </row>
    <row r="42" spans="1:21" ht="63" x14ac:dyDescent="0.25">
      <c r="A42" s="23"/>
      <c r="B42" s="33" t="s">
        <v>253</v>
      </c>
      <c r="C42" s="34" t="s">
        <v>29</v>
      </c>
      <c r="D42" s="43" t="s">
        <v>257</v>
      </c>
      <c r="E42" s="21"/>
      <c r="F42" s="39" t="s">
        <v>146</v>
      </c>
      <c r="G42" s="21" t="s">
        <v>176</v>
      </c>
      <c r="H42" s="40">
        <v>5921737.7000000002</v>
      </c>
      <c r="I42" s="35">
        <v>0</v>
      </c>
      <c r="J42" s="35">
        <v>0</v>
      </c>
      <c r="K42" s="36">
        <v>60</v>
      </c>
      <c r="L42" s="37">
        <v>44317</v>
      </c>
      <c r="M42" s="37">
        <v>44376</v>
      </c>
      <c r="N42" s="34" t="s">
        <v>37</v>
      </c>
      <c r="O42" s="128" t="s">
        <v>338</v>
      </c>
      <c r="P42" s="27">
        <v>14278.52</v>
      </c>
      <c r="Q42" s="39" t="s">
        <v>226</v>
      </c>
      <c r="R42" s="141" t="s">
        <v>334</v>
      </c>
      <c r="S42" s="145">
        <v>4150</v>
      </c>
      <c r="T42" s="79" t="s">
        <v>52</v>
      </c>
      <c r="U42" s="77" t="s">
        <v>65</v>
      </c>
    </row>
    <row r="43" spans="1:21" ht="63" x14ac:dyDescent="0.25">
      <c r="A43" s="23"/>
      <c r="B43" s="33" t="s">
        <v>253</v>
      </c>
      <c r="C43" s="34" t="s">
        <v>29</v>
      </c>
      <c r="D43" s="43" t="s">
        <v>258</v>
      </c>
      <c r="E43" s="21"/>
      <c r="F43" s="41" t="s">
        <v>202</v>
      </c>
      <c r="G43" s="21" t="s">
        <v>177</v>
      </c>
      <c r="H43" s="40">
        <v>8371253.5899999999</v>
      </c>
      <c r="I43" s="35">
        <v>0</v>
      </c>
      <c r="J43" s="35">
        <v>0</v>
      </c>
      <c r="K43" s="36">
        <v>60</v>
      </c>
      <c r="L43" s="37">
        <v>44317</v>
      </c>
      <c r="M43" s="37">
        <v>44376</v>
      </c>
      <c r="N43" s="34" t="s">
        <v>75</v>
      </c>
      <c r="O43" s="128" t="s">
        <v>339</v>
      </c>
      <c r="P43" s="27">
        <v>7868103.5599999996</v>
      </c>
      <c r="Q43" s="39" t="s">
        <v>231</v>
      </c>
      <c r="R43" s="145" t="s">
        <v>28</v>
      </c>
      <c r="S43" s="145">
        <v>30000</v>
      </c>
      <c r="T43" s="78" t="s">
        <v>52</v>
      </c>
      <c r="U43" s="77" t="s">
        <v>65</v>
      </c>
    </row>
    <row r="44" spans="1:21" ht="63" x14ac:dyDescent="0.25">
      <c r="A44" s="23"/>
      <c r="B44" s="33" t="s">
        <v>253</v>
      </c>
      <c r="C44" s="34" t="s">
        <v>29</v>
      </c>
      <c r="D44" s="43" t="s">
        <v>259</v>
      </c>
      <c r="E44" s="21"/>
      <c r="F44" s="41" t="s">
        <v>79</v>
      </c>
      <c r="G44" s="21" t="s">
        <v>178</v>
      </c>
      <c r="H44" s="40">
        <v>984563.69</v>
      </c>
      <c r="I44" s="35">
        <v>0</v>
      </c>
      <c r="J44" s="35">
        <v>0</v>
      </c>
      <c r="K44" s="36">
        <v>60</v>
      </c>
      <c r="L44" s="37">
        <v>44317</v>
      </c>
      <c r="M44" s="37">
        <v>44376</v>
      </c>
      <c r="N44" s="34" t="s">
        <v>80</v>
      </c>
      <c r="O44" s="128" t="s">
        <v>340</v>
      </c>
      <c r="P44" s="38">
        <f>984563.69/516.11</f>
        <v>1907.662494429482</v>
      </c>
      <c r="Q44" s="39" t="s">
        <v>232</v>
      </c>
      <c r="R44" s="128" t="s">
        <v>331</v>
      </c>
      <c r="S44" s="141">
        <v>6074</v>
      </c>
      <c r="T44" s="79" t="s">
        <v>52</v>
      </c>
      <c r="U44" s="77" t="s">
        <v>65</v>
      </c>
    </row>
    <row r="45" spans="1:21" ht="63" x14ac:dyDescent="0.25">
      <c r="A45" s="23"/>
      <c r="B45" s="33" t="s">
        <v>253</v>
      </c>
      <c r="C45" s="34" t="s">
        <v>29</v>
      </c>
      <c r="D45" s="43" t="s">
        <v>260</v>
      </c>
      <c r="E45" s="21"/>
      <c r="F45" s="41" t="s">
        <v>63</v>
      </c>
      <c r="G45" s="21" t="s">
        <v>179</v>
      </c>
      <c r="H45" s="40">
        <v>7889998.8200000003</v>
      </c>
      <c r="I45" s="131">
        <v>1300795.9099999999</v>
      </c>
      <c r="J45" s="131">
        <v>9190794.7300000004</v>
      </c>
      <c r="K45" s="36">
        <v>153</v>
      </c>
      <c r="L45" s="37">
        <v>44317</v>
      </c>
      <c r="M45" s="37">
        <v>44469</v>
      </c>
      <c r="N45" s="34" t="s">
        <v>38</v>
      </c>
      <c r="O45" s="128" t="s">
        <v>341</v>
      </c>
      <c r="P45" s="38">
        <f>9190794.72/26609.89</f>
        <v>345.39018086884238</v>
      </c>
      <c r="Q45" s="21" t="s">
        <v>233</v>
      </c>
      <c r="R45" s="141" t="s">
        <v>77</v>
      </c>
      <c r="S45" s="141">
        <v>220630</v>
      </c>
      <c r="T45" s="78" t="s">
        <v>52</v>
      </c>
      <c r="U45" s="77" t="s">
        <v>65</v>
      </c>
    </row>
    <row r="46" spans="1:21" ht="63" x14ac:dyDescent="0.25">
      <c r="A46" s="23"/>
      <c r="B46" s="33" t="s">
        <v>253</v>
      </c>
      <c r="C46" s="34" t="s">
        <v>29</v>
      </c>
      <c r="D46" s="43" t="s">
        <v>261</v>
      </c>
      <c r="E46" s="21"/>
      <c r="F46" s="41" t="s">
        <v>203</v>
      </c>
      <c r="G46" s="21" t="s">
        <v>180</v>
      </c>
      <c r="H46" s="40">
        <v>4030732.65</v>
      </c>
      <c r="I46" s="35">
        <v>0</v>
      </c>
      <c r="J46" s="35">
        <v>0</v>
      </c>
      <c r="K46" s="36">
        <v>58</v>
      </c>
      <c r="L46" s="37">
        <v>44335</v>
      </c>
      <c r="M46" s="37">
        <v>44392</v>
      </c>
      <c r="N46" s="34" t="s">
        <v>47</v>
      </c>
      <c r="O46" s="128" t="s">
        <v>342</v>
      </c>
      <c r="P46" s="27">
        <f>3774413.49/26549.86</f>
        <v>142.16321630321215</v>
      </c>
      <c r="Q46" s="39" t="s">
        <v>234</v>
      </c>
      <c r="R46" s="128" t="s">
        <v>358</v>
      </c>
      <c r="S46" s="146">
        <v>26359</v>
      </c>
      <c r="T46" s="79" t="s">
        <v>52</v>
      </c>
      <c r="U46" s="77" t="s">
        <v>65</v>
      </c>
    </row>
    <row r="47" spans="1:21" ht="47.25" x14ac:dyDescent="0.25">
      <c r="A47" s="23"/>
      <c r="B47" s="33" t="s">
        <v>253</v>
      </c>
      <c r="C47" s="34" t="s">
        <v>29</v>
      </c>
      <c r="D47" s="43" t="s">
        <v>262</v>
      </c>
      <c r="E47" s="21"/>
      <c r="F47" s="41" t="s">
        <v>204</v>
      </c>
      <c r="G47" s="21" t="s">
        <v>181</v>
      </c>
      <c r="H47" s="40">
        <v>1925931.38</v>
      </c>
      <c r="I47" s="131">
        <v>154241.98000000001</v>
      </c>
      <c r="J47" s="131">
        <v>2080173.36</v>
      </c>
      <c r="K47" s="36">
        <v>58</v>
      </c>
      <c r="L47" s="37">
        <v>44335</v>
      </c>
      <c r="M47" s="37">
        <v>44392</v>
      </c>
      <c r="N47" s="34" t="s">
        <v>39</v>
      </c>
      <c r="O47" s="128" t="s">
        <v>343</v>
      </c>
      <c r="P47" s="27">
        <v>8525.2999999999993</v>
      </c>
      <c r="Q47" s="39" t="s">
        <v>235</v>
      </c>
      <c r="R47" s="141" t="s">
        <v>69</v>
      </c>
      <c r="S47" s="145">
        <v>12000</v>
      </c>
      <c r="T47" s="78" t="s">
        <v>52</v>
      </c>
      <c r="U47" s="77" t="s">
        <v>65</v>
      </c>
    </row>
    <row r="48" spans="1:21" ht="63" x14ac:dyDescent="0.25">
      <c r="A48" s="23"/>
      <c r="B48" s="33" t="s">
        <v>253</v>
      </c>
      <c r="C48" s="34" t="s">
        <v>29</v>
      </c>
      <c r="D48" s="43" t="s">
        <v>263</v>
      </c>
      <c r="E48" s="21"/>
      <c r="F48" s="41" t="s">
        <v>48</v>
      </c>
      <c r="G48" s="21" t="s">
        <v>182</v>
      </c>
      <c r="H48" s="40">
        <v>1498906.76</v>
      </c>
      <c r="I48" s="35">
        <v>419693.89</v>
      </c>
      <c r="J48" s="35">
        <v>1918600.65</v>
      </c>
      <c r="K48" s="36">
        <v>58</v>
      </c>
      <c r="L48" s="37">
        <v>44335</v>
      </c>
      <c r="M48" s="37">
        <v>44392</v>
      </c>
      <c r="N48" s="34" t="s">
        <v>49</v>
      </c>
      <c r="O48" s="128" t="s">
        <v>344</v>
      </c>
      <c r="P48" s="38">
        <v>1153</v>
      </c>
      <c r="Q48" s="39" t="s">
        <v>236</v>
      </c>
      <c r="R48" s="145" t="s">
        <v>69</v>
      </c>
      <c r="S48" s="141">
        <v>50000</v>
      </c>
      <c r="T48" s="79" t="s">
        <v>52</v>
      </c>
      <c r="U48" s="77" t="s">
        <v>65</v>
      </c>
    </row>
    <row r="49" spans="1:21" ht="110.25" x14ac:dyDescent="0.25">
      <c r="A49" s="23"/>
      <c r="B49" s="33" t="s">
        <v>252</v>
      </c>
      <c r="C49" s="34" t="s">
        <v>29</v>
      </c>
      <c r="D49" s="43" t="s">
        <v>264</v>
      </c>
      <c r="E49" s="21"/>
      <c r="F49" s="41" t="s">
        <v>205</v>
      </c>
      <c r="G49" s="21" t="s">
        <v>183</v>
      </c>
      <c r="H49" s="40">
        <v>2202369.98</v>
      </c>
      <c r="I49" s="35">
        <v>392354.49</v>
      </c>
      <c r="J49" s="35">
        <v>2594724.4700000002</v>
      </c>
      <c r="K49" s="36">
        <v>89</v>
      </c>
      <c r="L49" s="37">
        <v>44335</v>
      </c>
      <c r="M49" s="37">
        <v>44423</v>
      </c>
      <c r="N49" s="34" t="s">
        <v>168</v>
      </c>
      <c r="O49" s="141">
        <v>24835.48</v>
      </c>
      <c r="P49" s="38">
        <v>103.54384131089877</v>
      </c>
      <c r="Q49" s="39" t="s">
        <v>237</v>
      </c>
      <c r="R49" s="128" t="s">
        <v>28</v>
      </c>
      <c r="S49" s="141">
        <v>4500</v>
      </c>
      <c r="T49" s="78" t="s">
        <v>52</v>
      </c>
      <c r="U49" s="77" t="s">
        <v>65</v>
      </c>
    </row>
    <row r="50" spans="1:21" ht="110.25" x14ac:dyDescent="0.25">
      <c r="A50" s="23"/>
      <c r="B50" s="33" t="s">
        <v>252</v>
      </c>
      <c r="C50" s="34" t="s">
        <v>29</v>
      </c>
      <c r="D50" s="43" t="s">
        <v>265</v>
      </c>
      <c r="E50" s="21"/>
      <c r="F50" s="41" t="s">
        <v>27</v>
      </c>
      <c r="G50" s="21" t="s">
        <v>184</v>
      </c>
      <c r="H50" s="40">
        <v>4992632.3600000003</v>
      </c>
      <c r="I50" s="35">
        <v>0</v>
      </c>
      <c r="J50" s="35">
        <v>0</v>
      </c>
      <c r="K50" s="36">
        <v>120</v>
      </c>
      <c r="L50" s="37">
        <v>44335</v>
      </c>
      <c r="M50" s="37">
        <v>44454</v>
      </c>
      <c r="N50" s="34" t="s">
        <v>36</v>
      </c>
      <c r="O50" s="141" t="s">
        <v>345</v>
      </c>
      <c r="P50" s="38">
        <f>4992632.35/497.34</f>
        <v>10038.670426669883</v>
      </c>
      <c r="Q50" s="39" t="s">
        <v>238</v>
      </c>
      <c r="R50" s="128" t="s">
        <v>332</v>
      </c>
      <c r="S50" s="141">
        <v>50000</v>
      </c>
      <c r="T50" s="79" t="s">
        <v>52</v>
      </c>
      <c r="U50" s="77" t="s">
        <v>65</v>
      </c>
    </row>
    <row r="51" spans="1:21" ht="31.5" x14ac:dyDescent="0.25">
      <c r="A51" s="23"/>
      <c r="B51" s="33" t="s">
        <v>253</v>
      </c>
      <c r="C51" s="34" t="s">
        <v>29</v>
      </c>
      <c r="D51" s="43" t="s">
        <v>266</v>
      </c>
      <c r="E51" s="21"/>
      <c r="F51" s="41" t="s">
        <v>206</v>
      </c>
      <c r="G51" s="21" t="s">
        <v>185</v>
      </c>
      <c r="H51" s="40">
        <v>1999571.39</v>
      </c>
      <c r="I51" s="35">
        <v>0</v>
      </c>
      <c r="J51" s="35">
        <v>0</v>
      </c>
      <c r="K51" s="36">
        <v>57</v>
      </c>
      <c r="L51" s="37">
        <v>44336</v>
      </c>
      <c r="M51" s="37">
        <v>44392</v>
      </c>
      <c r="N51" s="34" t="s">
        <v>74</v>
      </c>
      <c r="O51" s="128">
        <v>1774.48</v>
      </c>
      <c r="P51" s="38">
        <f>1999329.85/1774.48</f>
        <v>1126.7130934132817</v>
      </c>
      <c r="Q51" s="39" t="s">
        <v>239</v>
      </c>
      <c r="R51" s="128" t="s">
        <v>77</v>
      </c>
      <c r="S51" s="141">
        <v>50000</v>
      </c>
      <c r="T51" s="78" t="s">
        <v>52</v>
      </c>
      <c r="U51" s="77" t="s">
        <v>65</v>
      </c>
    </row>
    <row r="52" spans="1:21" ht="63" x14ac:dyDescent="0.25">
      <c r="A52" s="23"/>
      <c r="B52" s="33" t="s">
        <v>253</v>
      </c>
      <c r="C52" s="34" t="s">
        <v>29</v>
      </c>
      <c r="D52" s="43" t="s">
        <v>267</v>
      </c>
      <c r="E52" s="21"/>
      <c r="F52" s="41" t="s">
        <v>70</v>
      </c>
      <c r="G52" s="21" t="s">
        <v>186</v>
      </c>
      <c r="H52" s="40">
        <v>4499977.1900000004</v>
      </c>
      <c r="I52" s="35">
        <v>0</v>
      </c>
      <c r="J52" s="35">
        <v>0</v>
      </c>
      <c r="K52" s="36">
        <v>57</v>
      </c>
      <c r="L52" s="37">
        <v>44336</v>
      </c>
      <c r="M52" s="37">
        <v>44392</v>
      </c>
      <c r="N52" s="34" t="s">
        <v>73</v>
      </c>
      <c r="O52" s="141">
        <v>7519.42</v>
      </c>
      <c r="P52" s="38">
        <v>484.9052240731333</v>
      </c>
      <c r="Q52" s="39" t="s">
        <v>240</v>
      </c>
      <c r="R52" s="128" t="s">
        <v>28</v>
      </c>
      <c r="S52" s="141">
        <v>2500</v>
      </c>
      <c r="T52" s="79" t="s">
        <v>52</v>
      </c>
      <c r="U52" s="77" t="s">
        <v>65</v>
      </c>
    </row>
    <row r="53" spans="1:21" ht="110.25" x14ac:dyDescent="0.25">
      <c r="A53" s="23"/>
      <c r="B53" s="33" t="s">
        <v>253</v>
      </c>
      <c r="C53" s="34" t="s">
        <v>29</v>
      </c>
      <c r="D53" s="43" t="s">
        <v>268</v>
      </c>
      <c r="E53" s="21"/>
      <c r="F53" s="41" t="s">
        <v>149</v>
      </c>
      <c r="G53" s="21" t="s">
        <v>187</v>
      </c>
      <c r="H53" s="40">
        <v>3269493.33</v>
      </c>
      <c r="I53" s="35">
        <v>0</v>
      </c>
      <c r="J53" s="35">
        <v>0</v>
      </c>
      <c r="K53" s="36">
        <v>57</v>
      </c>
      <c r="L53" s="37">
        <v>44336</v>
      </c>
      <c r="M53" s="37">
        <v>44392</v>
      </c>
      <c r="N53" s="34" t="s">
        <v>164</v>
      </c>
      <c r="O53" s="35" t="s">
        <v>346</v>
      </c>
      <c r="P53" s="38">
        <v>7796.57</v>
      </c>
      <c r="Q53" s="39" t="s">
        <v>217</v>
      </c>
      <c r="R53" s="64" t="s">
        <v>334</v>
      </c>
      <c r="S53" s="141">
        <v>4150</v>
      </c>
      <c r="T53" s="78" t="s">
        <v>52</v>
      </c>
      <c r="U53" s="77" t="s">
        <v>65</v>
      </c>
    </row>
    <row r="54" spans="1:21" ht="47.25" x14ac:dyDescent="0.25">
      <c r="A54" s="23"/>
      <c r="B54" s="33"/>
      <c r="C54" s="34" t="s">
        <v>29</v>
      </c>
      <c r="D54" s="43" t="s">
        <v>269</v>
      </c>
      <c r="E54" s="21"/>
      <c r="F54" s="41" t="s">
        <v>207</v>
      </c>
      <c r="G54" s="21" t="s">
        <v>188</v>
      </c>
      <c r="H54" s="40">
        <v>1995659.21</v>
      </c>
      <c r="I54" s="35">
        <v>0</v>
      </c>
      <c r="J54" s="35">
        <v>0</v>
      </c>
      <c r="K54" s="36">
        <v>86</v>
      </c>
      <c r="L54" s="37">
        <v>44354</v>
      </c>
      <c r="M54" s="37">
        <v>44439</v>
      </c>
      <c r="N54" s="34" t="s">
        <v>169</v>
      </c>
      <c r="O54" s="35" t="s">
        <v>347</v>
      </c>
      <c r="P54" s="38">
        <f>1995659.21/2700</f>
        <v>739.13304074074074</v>
      </c>
      <c r="Q54" s="39" t="s">
        <v>241</v>
      </c>
      <c r="R54" s="141" t="s">
        <v>77</v>
      </c>
      <c r="S54" s="141">
        <v>50000</v>
      </c>
      <c r="T54" s="79" t="s">
        <v>52</v>
      </c>
      <c r="U54" s="77" t="s">
        <v>65</v>
      </c>
    </row>
    <row r="55" spans="1:21" ht="47.25" x14ac:dyDescent="0.25">
      <c r="A55" s="23"/>
      <c r="B55" s="33"/>
      <c r="C55" s="34" t="s">
        <v>29</v>
      </c>
      <c r="D55" s="43" t="s">
        <v>270</v>
      </c>
      <c r="E55" s="21"/>
      <c r="F55" s="41" t="s">
        <v>208</v>
      </c>
      <c r="G55" s="21" t="s">
        <v>189</v>
      </c>
      <c r="H55" s="40">
        <v>3494074.14</v>
      </c>
      <c r="I55" s="35">
        <v>0</v>
      </c>
      <c r="J55" s="35">
        <v>0</v>
      </c>
      <c r="K55" s="36">
        <v>94</v>
      </c>
      <c r="L55" s="37">
        <v>44361</v>
      </c>
      <c r="M55" s="37">
        <v>44454</v>
      </c>
      <c r="N55" s="34" t="s">
        <v>66</v>
      </c>
      <c r="O55" s="35" t="s">
        <v>348</v>
      </c>
      <c r="P55" s="38">
        <f>3494074.14</f>
        <v>3494074.14</v>
      </c>
      <c r="Q55" s="39" t="s">
        <v>242</v>
      </c>
      <c r="R55" s="141" t="s">
        <v>331</v>
      </c>
      <c r="S55" s="141">
        <v>60000</v>
      </c>
      <c r="T55" s="78" t="s">
        <v>52</v>
      </c>
      <c r="U55" s="77" t="s">
        <v>65</v>
      </c>
    </row>
    <row r="56" spans="1:21" ht="126" x14ac:dyDescent="0.25">
      <c r="A56" s="23"/>
      <c r="B56" s="33"/>
      <c r="C56" s="34" t="s">
        <v>29</v>
      </c>
      <c r="D56" s="43" t="s">
        <v>271</v>
      </c>
      <c r="E56" s="21"/>
      <c r="F56" s="41" t="s">
        <v>71</v>
      </c>
      <c r="G56" s="21" t="s">
        <v>190</v>
      </c>
      <c r="H56" s="40">
        <v>3085372.48</v>
      </c>
      <c r="I56" s="35">
        <v>0</v>
      </c>
      <c r="J56" s="35">
        <v>0</v>
      </c>
      <c r="K56" s="36">
        <v>94</v>
      </c>
      <c r="L56" s="37">
        <v>44361</v>
      </c>
      <c r="M56" s="37">
        <v>44454</v>
      </c>
      <c r="N56" s="34" t="s">
        <v>46</v>
      </c>
      <c r="O56" s="128" t="s">
        <v>349</v>
      </c>
      <c r="P56" s="38">
        <v>7105.71</v>
      </c>
      <c r="Q56" s="39" t="s">
        <v>243</v>
      </c>
      <c r="R56" s="141" t="s">
        <v>334</v>
      </c>
      <c r="S56" s="141">
        <v>13248</v>
      </c>
      <c r="T56" s="79" t="s">
        <v>52</v>
      </c>
      <c r="U56" s="77" t="s">
        <v>65</v>
      </c>
    </row>
    <row r="57" spans="1:21" ht="31.5" x14ac:dyDescent="0.25">
      <c r="A57" s="23"/>
      <c r="B57" s="33"/>
      <c r="C57" s="34" t="s">
        <v>29</v>
      </c>
      <c r="D57" s="43" t="s">
        <v>272</v>
      </c>
      <c r="E57" s="21"/>
      <c r="F57" s="41" t="s">
        <v>209</v>
      </c>
      <c r="G57" s="21" t="s">
        <v>191</v>
      </c>
      <c r="H57" s="40">
        <v>5968606.5499999998</v>
      </c>
      <c r="I57" s="35">
        <v>1548658.1</v>
      </c>
      <c r="J57" s="28">
        <v>7517264.6500000004</v>
      </c>
      <c r="K57" s="36">
        <v>94</v>
      </c>
      <c r="L57" s="37">
        <v>44361</v>
      </c>
      <c r="M57" s="37">
        <v>44454</v>
      </c>
      <c r="N57" s="34" t="s">
        <v>170</v>
      </c>
      <c r="O57" s="35" t="s">
        <v>339</v>
      </c>
      <c r="P57" s="38">
        <v>7517264.6500000004</v>
      </c>
      <c r="Q57" s="39" t="s">
        <v>244</v>
      </c>
      <c r="R57" s="141" t="s">
        <v>28</v>
      </c>
      <c r="S57" s="141">
        <v>30000</v>
      </c>
      <c r="T57" s="78" t="s">
        <v>52</v>
      </c>
      <c r="U57" s="77" t="s">
        <v>65</v>
      </c>
    </row>
    <row r="58" spans="1:21" ht="47.25" x14ac:dyDescent="0.25">
      <c r="A58" s="23"/>
      <c r="B58" s="33"/>
      <c r="C58" s="34" t="s">
        <v>29</v>
      </c>
      <c r="D58" s="43" t="s">
        <v>273</v>
      </c>
      <c r="E58" s="21"/>
      <c r="F58" s="41" t="s">
        <v>72</v>
      </c>
      <c r="G58" s="21" t="s">
        <v>192</v>
      </c>
      <c r="H58" s="40">
        <v>2998825.6</v>
      </c>
      <c r="I58" s="131">
        <v>899738.13</v>
      </c>
      <c r="J58" s="131">
        <v>3898563.73</v>
      </c>
      <c r="K58" s="36">
        <v>90</v>
      </c>
      <c r="L58" s="37">
        <v>44365</v>
      </c>
      <c r="M58" s="37">
        <v>44454</v>
      </c>
      <c r="N58" s="34" t="s">
        <v>40</v>
      </c>
      <c r="O58" s="35" t="s">
        <v>350</v>
      </c>
      <c r="P58" s="38">
        <f>3898563.73/169.18</f>
        <v>23043.880659652441</v>
      </c>
      <c r="Q58" s="39" t="s">
        <v>245</v>
      </c>
      <c r="R58" s="141" t="s">
        <v>28</v>
      </c>
      <c r="S58" s="147">
        <v>18000</v>
      </c>
      <c r="T58" s="79" t="s">
        <v>52</v>
      </c>
      <c r="U58" s="77" t="s">
        <v>65</v>
      </c>
    </row>
    <row r="59" spans="1:21" ht="63" x14ac:dyDescent="0.25">
      <c r="A59" s="23"/>
      <c r="B59" s="33"/>
      <c r="C59" s="34" t="s">
        <v>29</v>
      </c>
      <c r="D59" s="43" t="s">
        <v>274</v>
      </c>
      <c r="E59" s="21"/>
      <c r="F59" s="41" t="s">
        <v>210</v>
      </c>
      <c r="G59" s="21" t="s">
        <v>193</v>
      </c>
      <c r="H59" s="40">
        <v>2495078.0499999998</v>
      </c>
      <c r="I59" s="131">
        <v>649999.5</v>
      </c>
      <c r="J59" s="131">
        <v>3145077.55</v>
      </c>
      <c r="K59" s="36">
        <v>66</v>
      </c>
      <c r="L59" s="37">
        <v>44404</v>
      </c>
      <c r="M59" s="37">
        <v>44469</v>
      </c>
      <c r="N59" s="34" t="s">
        <v>81</v>
      </c>
      <c r="O59" s="42" t="s">
        <v>351</v>
      </c>
      <c r="P59" s="27">
        <f>3145077.54/4480</f>
        <v>702.02623660714289</v>
      </c>
      <c r="Q59" s="39" t="s">
        <v>226</v>
      </c>
      <c r="R59" s="145" t="s">
        <v>77</v>
      </c>
      <c r="S59" s="145">
        <v>60000</v>
      </c>
      <c r="T59" s="78" t="s">
        <v>52</v>
      </c>
      <c r="U59" s="77" t="s">
        <v>65</v>
      </c>
    </row>
    <row r="60" spans="1:21" ht="47.25" x14ac:dyDescent="0.2">
      <c r="B60" s="118"/>
      <c r="C60" s="34" t="s">
        <v>29</v>
      </c>
      <c r="D60" s="118" t="s">
        <v>275</v>
      </c>
      <c r="E60" s="121"/>
      <c r="F60" s="123" t="s">
        <v>59</v>
      </c>
      <c r="G60" s="122" t="s">
        <v>194</v>
      </c>
      <c r="H60" s="129">
        <v>2994738.67</v>
      </c>
      <c r="I60" s="125">
        <v>203641.68</v>
      </c>
      <c r="J60" s="126">
        <v>3198380.35</v>
      </c>
      <c r="K60" s="120">
        <v>97</v>
      </c>
      <c r="L60" s="127">
        <v>44404</v>
      </c>
      <c r="M60" s="127">
        <v>44500</v>
      </c>
      <c r="N60" s="122" t="s">
        <v>64</v>
      </c>
      <c r="O60" s="128" t="s">
        <v>352</v>
      </c>
      <c r="P60" s="142">
        <f>3198380.35/1792.2</f>
        <v>1784.6112878027006</v>
      </c>
      <c r="Q60" s="122" t="s">
        <v>246</v>
      </c>
      <c r="R60" s="128" t="s">
        <v>331</v>
      </c>
      <c r="S60" s="128">
        <v>9377</v>
      </c>
      <c r="T60" s="79" t="s">
        <v>52</v>
      </c>
      <c r="U60" s="77" t="s">
        <v>65</v>
      </c>
    </row>
    <row r="61" spans="1:21" ht="63" x14ac:dyDescent="0.2">
      <c r="B61" s="118"/>
      <c r="C61" s="34" t="s">
        <v>29</v>
      </c>
      <c r="D61" s="118" t="s">
        <v>276</v>
      </c>
      <c r="E61" s="121"/>
      <c r="F61" s="123" t="s">
        <v>50</v>
      </c>
      <c r="G61" s="128" t="s">
        <v>195</v>
      </c>
      <c r="H61" s="129">
        <v>3485515.88</v>
      </c>
      <c r="I61" s="125">
        <v>278431.03999999998</v>
      </c>
      <c r="J61" s="126">
        <v>3763946.92</v>
      </c>
      <c r="K61" s="120">
        <v>97</v>
      </c>
      <c r="L61" s="127">
        <v>44404</v>
      </c>
      <c r="M61" s="127">
        <v>44500</v>
      </c>
      <c r="N61" s="122" t="s">
        <v>51</v>
      </c>
      <c r="O61" s="128" t="s">
        <v>353</v>
      </c>
      <c r="P61" s="143">
        <f>3763946.92/527.14</f>
        <v>7140.3174109344764</v>
      </c>
      <c r="Q61" s="122" t="s">
        <v>247</v>
      </c>
      <c r="R61" s="128" t="s">
        <v>358</v>
      </c>
      <c r="S61" s="128">
        <v>20000</v>
      </c>
      <c r="T61" s="78" t="s">
        <v>52</v>
      </c>
      <c r="U61" s="77" t="s">
        <v>65</v>
      </c>
    </row>
    <row r="62" spans="1:21" s="44" customFormat="1" ht="47.25" x14ac:dyDescent="0.25">
      <c r="B62" s="119"/>
      <c r="C62" s="34" t="s">
        <v>29</v>
      </c>
      <c r="D62" s="119" t="s">
        <v>277</v>
      </c>
      <c r="E62" s="122"/>
      <c r="F62" s="124" t="s">
        <v>78</v>
      </c>
      <c r="G62" s="128" t="s">
        <v>196</v>
      </c>
      <c r="H62" s="129">
        <v>5974091.2699999996</v>
      </c>
      <c r="I62" s="35">
        <v>0</v>
      </c>
      <c r="J62" s="35">
        <v>0</v>
      </c>
      <c r="K62" s="120">
        <v>91</v>
      </c>
      <c r="L62" s="127">
        <v>44410</v>
      </c>
      <c r="M62" s="127">
        <v>44500</v>
      </c>
      <c r="N62" s="122" t="s">
        <v>44</v>
      </c>
      <c r="O62" s="128" t="s">
        <v>354</v>
      </c>
      <c r="P62" s="142">
        <f>5974091.27/2327.15</f>
        <v>2567.1277184539026</v>
      </c>
      <c r="Q62" s="122" t="s">
        <v>45</v>
      </c>
      <c r="R62" s="128" t="s">
        <v>332</v>
      </c>
      <c r="S62" s="128">
        <v>22999</v>
      </c>
      <c r="T62" s="79" t="s">
        <v>52</v>
      </c>
      <c r="U62" s="77" t="s">
        <v>65</v>
      </c>
    </row>
    <row r="63" spans="1:21" s="44" customFormat="1" ht="47.25" x14ac:dyDescent="0.25">
      <c r="B63" s="119"/>
      <c r="C63" s="34" t="s">
        <v>29</v>
      </c>
      <c r="D63" s="119" t="s">
        <v>278</v>
      </c>
      <c r="E63" s="122"/>
      <c r="F63" s="124" t="s">
        <v>211</v>
      </c>
      <c r="G63" s="122" t="s">
        <v>197</v>
      </c>
      <c r="H63" s="129">
        <v>2991996.13</v>
      </c>
      <c r="I63" s="125">
        <v>964977.33</v>
      </c>
      <c r="J63" s="126">
        <v>3956973.46</v>
      </c>
      <c r="K63" s="120">
        <v>85</v>
      </c>
      <c r="L63" s="127">
        <v>44446</v>
      </c>
      <c r="M63" s="127">
        <v>44530</v>
      </c>
      <c r="N63" s="122" t="s">
        <v>171</v>
      </c>
      <c r="O63" s="128" t="s">
        <v>355</v>
      </c>
      <c r="P63" s="142">
        <f>3956973.46/1963.15</f>
        <v>2015.6246135038075</v>
      </c>
      <c r="Q63" s="122" t="s">
        <v>248</v>
      </c>
      <c r="R63" s="128" t="s">
        <v>28</v>
      </c>
      <c r="S63" s="128">
        <v>21456</v>
      </c>
      <c r="T63" s="78" t="s">
        <v>52</v>
      </c>
      <c r="U63" s="77" t="s">
        <v>65</v>
      </c>
    </row>
    <row r="64" spans="1:21" s="44" customFormat="1" ht="31.5" x14ac:dyDescent="0.25">
      <c r="B64" s="119"/>
      <c r="C64" s="34" t="s">
        <v>29</v>
      </c>
      <c r="D64" s="119" t="s">
        <v>279</v>
      </c>
      <c r="E64" s="122"/>
      <c r="F64" s="124" t="s">
        <v>32</v>
      </c>
      <c r="G64" s="122" t="s">
        <v>198</v>
      </c>
      <c r="H64" s="129">
        <v>1819777.62</v>
      </c>
      <c r="I64" s="35">
        <v>0</v>
      </c>
      <c r="J64" s="35">
        <v>0</v>
      </c>
      <c r="K64" s="120">
        <v>85</v>
      </c>
      <c r="L64" s="127">
        <v>44446</v>
      </c>
      <c r="M64" s="127">
        <v>44530</v>
      </c>
      <c r="N64" s="122" t="s">
        <v>33</v>
      </c>
      <c r="O64" s="128" t="s">
        <v>356</v>
      </c>
      <c r="P64" s="142">
        <v>11802.17</v>
      </c>
      <c r="Q64" s="122" t="s">
        <v>249</v>
      </c>
      <c r="R64" s="141" t="s">
        <v>69</v>
      </c>
      <c r="S64" s="128">
        <v>2500</v>
      </c>
      <c r="T64" s="79" t="s">
        <v>52</v>
      </c>
      <c r="U64" s="77" t="s">
        <v>65</v>
      </c>
    </row>
    <row r="65" spans="2:21" s="44" customFormat="1" ht="78.75" x14ac:dyDescent="0.25">
      <c r="B65" s="119"/>
      <c r="C65" s="34" t="s">
        <v>29</v>
      </c>
      <c r="D65" s="119" t="s">
        <v>280</v>
      </c>
      <c r="E65" s="122"/>
      <c r="F65" s="124" t="s">
        <v>212</v>
      </c>
      <c r="G65" s="122" t="s">
        <v>199</v>
      </c>
      <c r="H65" s="129">
        <v>1580721.68</v>
      </c>
      <c r="I65" s="35">
        <v>0</v>
      </c>
      <c r="J65" s="35">
        <v>0</v>
      </c>
      <c r="K65" s="120">
        <v>49</v>
      </c>
      <c r="L65" s="127">
        <v>44452</v>
      </c>
      <c r="M65" s="127">
        <v>44500</v>
      </c>
      <c r="N65" s="122" t="s">
        <v>172</v>
      </c>
      <c r="O65" s="128" t="s">
        <v>357</v>
      </c>
      <c r="P65" s="142">
        <v>3017.21</v>
      </c>
      <c r="Q65" s="122" t="s">
        <v>250</v>
      </c>
      <c r="R65" s="64" t="s">
        <v>69</v>
      </c>
      <c r="S65" s="128">
        <v>25000</v>
      </c>
      <c r="T65" s="78" t="s">
        <v>52</v>
      </c>
      <c r="U65" s="77" t="s">
        <v>65</v>
      </c>
    </row>
    <row r="66" spans="2:21" s="44" customFormat="1" ht="63" x14ac:dyDescent="0.25">
      <c r="B66" s="119"/>
      <c r="C66" s="34" t="s">
        <v>29</v>
      </c>
      <c r="D66" s="119" t="s">
        <v>281</v>
      </c>
      <c r="E66" s="122"/>
      <c r="F66" s="124" t="s">
        <v>70</v>
      </c>
      <c r="G66" s="122" t="s">
        <v>200</v>
      </c>
      <c r="H66" s="129">
        <v>1713132.49</v>
      </c>
      <c r="I66" s="35">
        <v>0</v>
      </c>
      <c r="J66" s="35">
        <v>0</v>
      </c>
      <c r="K66" s="120">
        <v>45</v>
      </c>
      <c r="L66" s="127">
        <v>44501</v>
      </c>
      <c r="M66" s="127">
        <v>44545</v>
      </c>
      <c r="N66" s="122" t="s">
        <v>73</v>
      </c>
      <c r="O66" s="128">
        <v>538.03</v>
      </c>
      <c r="P66" s="142">
        <f>1713132.49/538.03</f>
        <v>3184.0835826998496</v>
      </c>
      <c r="Q66" s="122" t="s">
        <v>251</v>
      </c>
      <c r="R66" s="128" t="s">
        <v>331</v>
      </c>
      <c r="S66" s="128">
        <v>18000</v>
      </c>
      <c r="T66" s="79" t="s">
        <v>52</v>
      </c>
      <c r="U66" s="77" t="s">
        <v>65</v>
      </c>
    </row>
    <row r="67" spans="2:21" s="44" customFormat="1" ht="20.25" x14ac:dyDescent="0.3">
      <c r="B67" s="137" t="s">
        <v>17</v>
      </c>
      <c r="C67" s="137"/>
      <c r="D67" s="137"/>
      <c r="E67" s="137"/>
      <c r="F67" s="137"/>
      <c r="G67" s="137"/>
      <c r="H67" s="137"/>
      <c r="I67" s="29"/>
      <c r="J67" s="29"/>
    </row>
    <row r="68" spans="2:21" s="44" customFormat="1" ht="20.25" x14ac:dyDescent="0.3">
      <c r="B68" s="137" t="s">
        <v>18</v>
      </c>
      <c r="C68" s="137"/>
      <c r="D68" s="137"/>
      <c r="E68" s="137"/>
      <c r="F68" s="137"/>
      <c r="G68" s="137"/>
      <c r="H68" s="137"/>
      <c r="I68" s="29"/>
      <c r="J68" s="29"/>
    </row>
    <row r="69" spans="2:21" s="44" customFormat="1" ht="20.25" x14ac:dyDescent="0.3">
      <c r="B69" s="137" t="s">
        <v>55</v>
      </c>
      <c r="C69" s="137"/>
      <c r="D69" s="137"/>
      <c r="E69" s="137"/>
      <c r="F69" s="137"/>
      <c r="G69" s="137"/>
      <c r="H69" s="137"/>
      <c r="I69" s="29"/>
      <c r="J69" s="29"/>
    </row>
    <row r="70" spans="2:21" s="44" customFormat="1" ht="15" x14ac:dyDescent="0.2">
      <c r="B70" s="6"/>
      <c r="C70" s="6"/>
      <c r="D70" s="7"/>
      <c r="E70" s="6"/>
      <c r="F70" s="6"/>
      <c r="G70" s="6"/>
      <c r="H70" s="6"/>
      <c r="I70" s="6"/>
      <c r="J70" s="6"/>
    </row>
    <row r="71" spans="2:21" s="44" customFormat="1" ht="20.25" x14ac:dyDescent="0.3">
      <c r="B71" s="135" t="s">
        <v>20</v>
      </c>
      <c r="C71" s="135"/>
      <c r="D71" s="135"/>
      <c r="E71" s="135"/>
      <c r="F71" s="135"/>
      <c r="G71" s="135"/>
      <c r="H71" s="135"/>
      <c r="I71" s="30"/>
      <c r="J71" s="30"/>
    </row>
    <row r="72" spans="2:21" s="44" customFormat="1" ht="21" thickBot="1" x14ac:dyDescent="0.35">
      <c r="B72" s="136" t="s">
        <v>57</v>
      </c>
      <c r="C72" s="136"/>
      <c r="D72" s="136"/>
      <c r="E72" s="136"/>
      <c r="F72" s="136"/>
      <c r="G72" s="136"/>
      <c r="H72" s="136"/>
      <c r="I72" s="31"/>
      <c r="J72" s="31"/>
    </row>
    <row r="73" spans="2:21" s="44" customFormat="1" ht="16.5" thickBot="1" x14ac:dyDescent="0.3">
      <c r="H73" s="132" t="s">
        <v>21</v>
      </c>
      <c r="I73" s="134"/>
      <c r="K73" s="132" t="s">
        <v>15</v>
      </c>
      <c r="L73" s="133"/>
      <c r="M73" s="134"/>
    </row>
    <row r="74" spans="2:21" s="44" customFormat="1" ht="32.25" thickBot="1" x14ac:dyDescent="0.3">
      <c r="B74" s="47" t="s">
        <v>0</v>
      </c>
      <c r="C74" s="45" t="s">
        <v>1</v>
      </c>
      <c r="D74" s="45" t="s">
        <v>2</v>
      </c>
      <c r="E74" s="45" t="s">
        <v>3</v>
      </c>
      <c r="F74" s="45" t="s">
        <v>4</v>
      </c>
      <c r="G74" s="45" t="s">
        <v>5</v>
      </c>
      <c r="H74" s="45" t="s">
        <v>6</v>
      </c>
      <c r="I74" s="45" t="s">
        <v>41</v>
      </c>
      <c r="J74" s="45" t="s">
        <v>22</v>
      </c>
      <c r="K74" s="45" t="s">
        <v>7</v>
      </c>
      <c r="L74" s="45" t="s">
        <v>8</v>
      </c>
      <c r="M74" s="45" t="s">
        <v>9</v>
      </c>
      <c r="N74" s="45" t="s">
        <v>10</v>
      </c>
      <c r="O74" s="45" t="s">
        <v>11</v>
      </c>
      <c r="P74" s="45" t="s">
        <v>19</v>
      </c>
      <c r="Q74" s="45" t="s">
        <v>12</v>
      </c>
      <c r="R74" s="45" t="s">
        <v>13</v>
      </c>
      <c r="S74" s="45" t="s">
        <v>14</v>
      </c>
      <c r="T74" s="76" t="s">
        <v>53</v>
      </c>
      <c r="U74" s="48" t="s">
        <v>16</v>
      </c>
    </row>
    <row r="75" spans="2:21" s="44" customFormat="1" ht="63" x14ac:dyDescent="0.25">
      <c r="B75" s="49" t="s">
        <v>82</v>
      </c>
      <c r="C75" s="73" t="s">
        <v>42</v>
      </c>
      <c r="D75" s="73" t="s">
        <v>306</v>
      </c>
      <c r="E75" s="51" t="s">
        <v>317</v>
      </c>
      <c r="F75" s="54" t="s">
        <v>134</v>
      </c>
      <c r="G75" s="51" t="s">
        <v>293</v>
      </c>
      <c r="H75" s="130">
        <v>2649545.37</v>
      </c>
      <c r="I75" s="52">
        <v>485790.69</v>
      </c>
      <c r="J75" s="52">
        <v>3135336.06</v>
      </c>
      <c r="K75" s="50">
        <v>91</v>
      </c>
      <c r="L75" s="53">
        <v>44349</v>
      </c>
      <c r="M75" s="53">
        <v>44439</v>
      </c>
      <c r="N75" s="54" t="s">
        <v>151</v>
      </c>
      <c r="O75" s="51" t="s">
        <v>359</v>
      </c>
      <c r="P75" s="55">
        <v>2910.69</v>
      </c>
      <c r="Q75" s="56" t="s">
        <v>214</v>
      </c>
      <c r="R75" s="56" t="s">
        <v>291</v>
      </c>
      <c r="S75" s="148">
        <v>30849</v>
      </c>
      <c r="T75" s="56" t="s">
        <v>52</v>
      </c>
      <c r="U75" s="56" t="s">
        <v>76</v>
      </c>
    </row>
    <row r="76" spans="2:21" ht="63" x14ac:dyDescent="0.2">
      <c r="B76" s="46" t="s">
        <v>82</v>
      </c>
      <c r="C76" s="74" t="s">
        <v>42</v>
      </c>
      <c r="D76" s="74" t="s">
        <v>307</v>
      </c>
      <c r="E76" s="58" t="s">
        <v>24</v>
      </c>
      <c r="F76" s="61" t="s">
        <v>204</v>
      </c>
      <c r="G76" s="58" t="s">
        <v>294</v>
      </c>
      <c r="H76" s="116">
        <v>1531818.13</v>
      </c>
      <c r="I76" s="59">
        <v>217303.35</v>
      </c>
      <c r="J76" s="59">
        <v>1749121.48</v>
      </c>
      <c r="K76" s="57">
        <v>91</v>
      </c>
      <c r="L76" s="60">
        <v>44349</v>
      </c>
      <c r="M76" s="60">
        <v>44439</v>
      </c>
      <c r="N76" s="61" t="s">
        <v>39</v>
      </c>
      <c r="O76" s="58" t="s">
        <v>360</v>
      </c>
      <c r="P76" s="62">
        <v>2168.4884640656574</v>
      </c>
      <c r="Q76" s="64" t="s">
        <v>235</v>
      </c>
      <c r="R76" s="64" t="s">
        <v>292</v>
      </c>
      <c r="S76" s="149">
        <v>1885</v>
      </c>
      <c r="T76" s="64" t="s">
        <v>52</v>
      </c>
      <c r="U76" s="64" t="s">
        <v>76</v>
      </c>
    </row>
    <row r="77" spans="2:21" ht="47.25" x14ac:dyDescent="0.2">
      <c r="B77" s="65" t="s">
        <v>82</v>
      </c>
      <c r="C77" s="75" t="s">
        <v>42</v>
      </c>
      <c r="D77" s="75" t="s">
        <v>308</v>
      </c>
      <c r="E77" s="67" t="s">
        <v>131</v>
      </c>
      <c r="F77" s="70" t="s">
        <v>301</v>
      </c>
      <c r="G77" s="67" t="s">
        <v>295</v>
      </c>
      <c r="H77" s="115">
        <v>1667899.12</v>
      </c>
      <c r="I77" s="68">
        <v>279564.65000000002</v>
      </c>
      <c r="J77" s="68">
        <v>1947463.77</v>
      </c>
      <c r="K77" s="66">
        <v>91</v>
      </c>
      <c r="L77" s="69">
        <v>44349</v>
      </c>
      <c r="M77" s="69">
        <v>44439</v>
      </c>
      <c r="N77" s="70" t="s">
        <v>286</v>
      </c>
      <c r="O77" s="67" t="s">
        <v>361</v>
      </c>
      <c r="P77" s="71">
        <v>2846.54</v>
      </c>
      <c r="Q77" s="72" t="s">
        <v>222</v>
      </c>
      <c r="R77" s="72" t="s">
        <v>334</v>
      </c>
      <c r="S77" s="150">
        <v>2290</v>
      </c>
      <c r="T77" s="72" t="s">
        <v>52</v>
      </c>
      <c r="U77" s="72" t="s">
        <v>76</v>
      </c>
    </row>
    <row r="78" spans="2:21" ht="29.25" customHeight="1" x14ac:dyDescent="0.2">
      <c r="B78" s="46" t="s">
        <v>82</v>
      </c>
      <c r="C78" s="74" t="s">
        <v>42</v>
      </c>
      <c r="D78" s="74" t="s">
        <v>309</v>
      </c>
      <c r="E78" s="58" t="s">
        <v>31</v>
      </c>
      <c r="F78" s="61" t="s">
        <v>302</v>
      </c>
      <c r="G78" s="58" t="s">
        <v>296</v>
      </c>
      <c r="H78" s="116">
        <v>4348263.4000000004</v>
      </c>
      <c r="I78" s="59">
        <v>1302472.76</v>
      </c>
      <c r="J78" s="59">
        <v>5650736.1600000001</v>
      </c>
      <c r="K78" s="57">
        <v>91</v>
      </c>
      <c r="L78" s="60">
        <v>44349</v>
      </c>
      <c r="M78" s="60">
        <v>44439</v>
      </c>
      <c r="N78" s="61" t="s">
        <v>287</v>
      </c>
      <c r="O78" s="58">
        <v>2566.5100000000002</v>
      </c>
      <c r="P78" s="62">
        <v>2201.7198842007238</v>
      </c>
      <c r="Q78" s="64" t="s">
        <v>282</v>
      </c>
      <c r="R78" s="64" t="s">
        <v>28</v>
      </c>
      <c r="S78" s="149">
        <v>40000</v>
      </c>
      <c r="T78" s="64" t="s">
        <v>52</v>
      </c>
      <c r="U78" s="64" t="s">
        <v>76</v>
      </c>
    </row>
    <row r="79" spans="2:21" ht="31.5" x14ac:dyDescent="0.2">
      <c r="B79" s="65" t="s">
        <v>82</v>
      </c>
      <c r="C79" s="75" t="s">
        <v>42</v>
      </c>
      <c r="D79" s="75" t="s">
        <v>310</v>
      </c>
      <c r="E79" s="67" t="s">
        <v>23</v>
      </c>
      <c r="F79" s="70" t="s">
        <v>303</v>
      </c>
      <c r="G79" s="67" t="s">
        <v>297</v>
      </c>
      <c r="H79" s="115">
        <v>3097048.82</v>
      </c>
      <c r="I79" s="68"/>
      <c r="J79" s="68"/>
      <c r="K79" s="66">
        <v>91</v>
      </c>
      <c r="L79" s="69">
        <v>44349</v>
      </c>
      <c r="M79" s="69">
        <v>44439</v>
      </c>
      <c r="N79" s="70" t="s">
        <v>288</v>
      </c>
      <c r="O79" s="67" t="s">
        <v>362</v>
      </c>
      <c r="P79" s="71">
        <v>1863.0658048293371</v>
      </c>
      <c r="Q79" s="72" t="s">
        <v>283</v>
      </c>
      <c r="R79" s="72" t="s">
        <v>366</v>
      </c>
      <c r="S79" s="150">
        <v>22999</v>
      </c>
      <c r="T79" s="72" t="s">
        <v>52</v>
      </c>
      <c r="U79" s="72" t="s">
        <v>76</v>
      </c>
    </row>
    <row r="80" spans="2:21" ht="63" x14ac:dyDescent="0.2">
      <c r="B80" s="46" t="s">
        <v>82</v>
      </c>
      <c r="C80" s="74" t="s">
        <v>42</v>
      </c>
      <c r="D80" s="74" t="s">
        <v>311</v>
      </c>
      <c r="E80" s="58" t="s">
        <v>314</v>
      </c>
      <c r="F80" s="61" t="s">
        <v>143</v>
      </c>
      <c r="G80" s="58" t="s">
        <v>298</v>
      </c>
      <c r="H80" s="116">
        <v>2899639.83</v>
      </c>
      <c r="I80" s="59">
        <v>498498.01</v>
      </c>
      <c r="J80" s="59">
        <v>3398137.84</v>
      </c>
      <c r="K80" s="57">
        <v>91</v>
      </c>
      <c r="L80" s="60">
        <v>44349</v>
      </c>
      <c r="M80" s="60">
        <v>44439</v>
      </c>
      <c r="N80" s="61" t="s">
        <v>159</v>
      </c>
      <c r="O80" s="58" t="s">
        <v>363</v>
      </c>
      <c r="P80" s="62">
        <v>2506.5100000000002</v>
      </c>
      <c r="Q80" s="64" t="s">
        <v>224</v>
      </c>
      <c r="R80" s="64" t="s">
        <v>69</v>
      </c>
      <c r="S80" s="149">
        <v>2500</v>
      </c>
      <c r="T80" s="64" t="s">
        <v>52</v>
      </c>
      <c r="U80" s="64" t="s">
        <v>76</v>
      </c>
    </row>
    <row r="81" spans="2:21" ht="47.25" x14ac:dyDescent="0.2">
      <c r="B81" s="65" t="s">
        <v>82</v>
      </c>
      <c r="C81" s="75" t="s">
        <v>42</v>
      </c>
      <c r="D81" s="75" t="s">
        <v>312</v>
      </c>
      <c r="E81" s="67" t="s">
        <v>315</v>
      </c>
      <c r="F81" s="70" t="s">
        <v>304</v>
      </c>
      <c r="G81" s="67" t="s">
        <v>299</v>
      </c>
      <c r="H81" s="115">
        <v>5646692.2699999996</v>
      </c>
      <c r="I81" s="68">
        <v>350763.62</v>
      </c>
      <c r="J81" s="68">
        <v>5997455.8899999997</v>
      </c>
      <c r="K81" s="66">
        <v>88</v>
      </c>
      <c r="L81" s="69">
        <v>44413</v>
      </c>
      <c r="M81" s="69">
        <v>44500</v>
      </c>
      <c r="N81" s="70" t="s">
        <v>289</v>
      </c>
      <c r="O81" s="67" t="s">
        <v>364</v>
      </c>
      <c r="P81" s="71">
        <v>6313.1109999999999</v>
      </c>
      <c r="Q81" s="72" t="s">
        <v>284</v>
      </c>
      <c r="R81" s="72" t="s">
        <v>43</v>
      </c>
      <c r="S81" s="150">
        <v>15000</v>
      </c>
      <c r="T81" s="72" t="s">
        <v>52</v>
      </c>
      <c r="U81" s="72" t="s">
        <v>76</v>
      </c>
    </row>
    <row r="82" spans="2:21" ht="47.25" x14ac:dyDescent="0.2">
      <c r="B82" s="46" t="s">
        <v>82</v>
      </c>
      <c r="C82" s="74" t="s">
        <v>42</v>
      </c>
      <c r="D82" s="74" t="s">
        <v>313</v>
      </c>
      <c r="E82" s="58" t="s">
        <v>316</v>
      </c>
      <c r="F82" s="61" t="s">
        <v>305</v>
      </c>
      <c r="G82" s="58" t="s">
        <v>300</v>
      </c>
      <c r="H82" s="116">
        <v>2777172.51</v>
      </c>
      <c r="I82" s="59">
        <v>523122.45</v>
      </c>
      <c r="J82" s="59">
        <v>3300294.96</v>
      </c>
      <c r="K82" s="57">
        <v>88</v>
      </c>
      <c r="L82" s="60">
        <v>44413</v>
      </c>
      <c r="M82" s="60">
        <v>44500</v>
      </c>
      <c r="N82" s="64" t="s">
        <v>290</v>
      </c>
      <c r="O82" s="58" t="s">
        <v>365</v>
      </c>
      <c r="P82" s="62">
        <v>2088.5700000000002</v>
      </c>
      <c r="Q82" s="64" t="s">
        <v>285</v>
      </c>
      <c r="R82" s="64" t="s">
        <v>291</v>
      </c>
      <c r="S82" s="149">
        <v>1500</v>
      </c>
      <c r="T82" s="64" t="s">
        <v>52</v>
      </c>
      <c r="U82" s="64" t="s">
        <v>76</v>
      </c>
    </row>
  </sheetData>
  <mergeCells count="20">
    <mergeCell ref="B2:H2"/>
    <mergeCell ref="B67:H67"/>
    <mergeCell ref="B68:H68"/>
    <mergeCell ref="B69:H69"/>
    <mergeCell ref="B31:H31"/>
    <mergeCell ref="B32:H32"/>
    <mergeCell ref="B33:H33"/>
    <mergeCell ref="B35:H35"/>
    <mergeCell ref="B36:H36"/>
    <mergeCell ref="H37:I37"/>
    <mergeCell ref="B4:H4"/>
    <mergeCell ref="B6:H6"/>
    <mergeCell ref="B7:H7"/>
    <mergeCell ref="K8:M8"/>
    <mergeCell ref="H73:I73"/>
    <mergeCell ref="H8:I8"/>
    <mergeCell ref="K73:M73"/>
    <mergeCell ref="B71:H71"/>
    <mergeCell ref="B72:H72"/>
    <mergeCell ref="K37:M37"/>
  </mergeCells>
  <phoneticPr fontId="12" type="noConversion"/>
  <pageMargins left="0.23622047244094491" right="0.23622047244094491" top="0.74803149606299213" bottom="0.74803149606299213" header="0.31496062992125984" footer="0.31496062992125984"/>
  <pageSetup scale="23"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www.intercambiosvirtuales.org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ELIZABETH BAÑUELOS ALTAMIRANO - PC-1355</cp:lastModifiedBy>
  <cp:revision/>
  <cp:lastPrinted>2020-01-21T19:56:29Z</cp:lastPrinted>
  <dcterms:created xsi:type="dcterms:W3CDTF">2013-05-08T19:35:28Z</dcterms:created>
  <dcterms:modified xsi:type="dcterms:W3CDTF">2022-08-31T16:24:24Z</dcterms:modified>
</cp:coreProperties>
</file>