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91" activeTab="0"/>
  </bookViews>
  <sheets>
    <sheet name="CONCENTRADO 2017" sheetId="1" r:id="rId1"/>
  </sheets>
  <definedNames/>
  <calcPr fullCalcOnLoad="1"/>
</workbook>
</file>

<file path=xl/comments1.xml><?xml version="1.0" encoding="utf-8"?>
<comments xmlns="http://schemas.openxmlformats.org/spreadsheetml/2006/main">
  <authors>
    <author/>
  </authors>
  <commentList>
    <comment ref="G22" authorId="0">
      <text>
        <r>
          <rPr>
            <b/>
            <sz val="9"/>
            <color indexed="8"/>
            <rFont val="Tahoma"/>
            <family val="2"/>
          </rPr>
          <t xml:space="preserve">Joel Marquez:
</t>
        </r>
        <r>
          <rPr>
            <sz val="9"/>
            <color indexed="8"/>
            <rFont val="Tahoma"/>
            <family val="2"/>
          </rPr>
          <t xml:space="preserve">Se descomprometieron $113,912.04
</t>
        </r>
      </text>
    </comment>
    <comment ref="G30" authorId="0">
      <text>
        <r>
          <rPr>
            <b/>
            <sz val="9"/>
            <color indexed="8"/>
            <rFont val="Tahoma"/>
            <family val="2"/>
          </rPr>
          <t xml:space="preserve">Joel Marquez:
</t>
        </r>
        <r>
          <rPr>
            <sz val="9"/>
            <color indexed="8"/>
            <rFont val="Tahoma"/>
            <family val="2"/>
          </rPr>
          <t>Se descomprometieron $481,588.08</t>
        </r>
      </text>
    </comment>
    <comment ref="G51" authorId="0">
      <text>
        <r>
          <rPr>
            <b/>
            <sz val="9"/>
            <color indexed="8"/>
            <rFont val="Tahoma"/>
            <family val="2"/>
          </rPr>
          <t xml:space="preserve">Joel Marquez:
</t>
        </r>
        <r>
          <rPr>
            <sz val="9"/>
            <color indexed="8"/>
            <rFont val="Tahoma"/>
            <family val="2"/>
          </rPr>
          <t>Cambio monto del contrato y se huzo una reducción en calipso</t>
        </r>
      </text>
    </comment>
    <comment ref="G120" authorId="0">
      <text>
        <r>
          <rPr>
            <b/>
            <sz val="9"/>
            <color indexed="8"/>
            <rFont val="Tahoma"/>
            <family val="2"/>
          </rPr>
          <t xml:space="preserve">Joel Marquez:
</t>
        </r>
        <r>
          <rPr>
            <sz val="9"/>
            <color indexed="8"/>
            <rFont val="Tahoma"/>
            <family val="2"/>
          </rPr>
          <t>Cambio monto del contrato y se huzo una reducción en calipso</t>
        </r>
      </text>
    </comment>
    <comment ref="G133" authorId="0">
      <text>
        <r>
          <rPr>
            <b/>
            <sz val="9"/>
            <color indexed="8"/>
            <rFont val="Tahoma"/>
            <family val="2"/>
          </rPr>
          <t xml:space="preserve">Joel Marquez:
</t>
        </r>
        <r>
          <rPr>
            <sz val="9"/>
            <color indexed="8"/>
            <rFont val="Tahoma"/>
            <family val="2"/>
          </rPr>
          <t>Hugo una reducción del monto contratado</t>
        </r>
      </text>
    </comment>
    <comment ref="G135" authorId="0">
      <text>
        <r>
          <rPr>
            <b/>
            <sz val="9"/>
            <color indexed="8"/>
            <rFont val="Tahoma"/>
            <family val="2"/>
          </rPr>
          <t xml:space="preserve">Joel Marquez:
</t>
        </r>
        <r>
          <rPr>
            <sz val="9"/>
            <color indexed="8"/>
            <rFont val="Tahoma"/>
            <family val="2"/>
          </rPr>
          <t xml:space="preserve">Cambio monto de contrato  como 20 persos menos
</t>
        </r>
      </text>
    </comment>
  </commentList>
</comments>
</file>

<file path=xl/sharedStrings.xml><?xml version="1.0" encoding="utf-8"?>
<sst xmlns="http://schemas.openxmlformats.org/spreadsheetml/2006/main" count="1805" uniqueCount="913">
  <si>
    <t>H. AYUNTAMIENTO DE TLAJOMULCO DE ZÚÑIGA, JALISCO</t>
  </si>
  <si>
    <t>DIRECCIÓN GENERAL DE OBRAS PÚBLICAS</t>
  </si>
  <si>
    <t>DIRECCIÓN DE LICITACIÓN Y NORMATIVIDAD</t>
  </si>
  <si>
    <t>CONCENTRADO OBRA PÚBLICA 2017</t>
  </si>
  <si>
    <t>RECURSO</t>
  </si>
  <si>
    <t>MODALIDAD</t>
  </si>
  <si>
    <t>OBRA</t>
  </si>
  <si>
    <t>LOCALIDAD</t>
  </si>
  <si>
    <t>CONTRATISTA</t>
  </si>
  <si>
    <t>CONTRATO</t>
  </si>
  <si>
    <t>IMPORTE DEL CONVENIO (INCLUYE IVA)</t>
  </si>
  <si>
    <t>PLAZO DE EJECUCIÓN</t>
  </si>
  <si>
    <t>R.F.C.</t>
  </si>
  <si>
    <t>MEDIDAS</t>
  </si>
  <si>
    <t>COSTO M2</t>
  </si>
  <si>
    <t>REPRESENTANTE LEGAL</t>
  </si>
  <si>
    <t>SUPERVISOR</t>
  </si>
  <si>
    <t>HABITANTES BENEFICIADOS</t>
  </si>
  <si>
    <t>INSTRUMENTOS DE PLANEACIÓN DEL DESARROLLO 2015-2018</t>
  </si>
  <si>
    <t>DIAS NATURALES</t>
  </si>
  <si>
    <t>INICIO</t>
  </si>
  <si>
    <t>TERMINO</t>
  </si>
  <si>
    <t>ADJUDICACIÓN DIRECTA 2017</t>
  </si>
  <si>
    <t>Municipal</t>
  </si>
  <si>
    <t>Adjudicación Directa</t>
  </si>
  <si>
    <t>Electrificación y alumbrado público en la localidad El Tecolote, municipio de Tlajomulco de Zúñiga, Jalisco.</t>
  </si>
  <si>
    <t>El Tecolote</t>
  </si>
  <si>
    <t xml:space="preserve"> Francisco Arguelles Acosta</t>
  </si>
  <si>
    <t>DGOP-ELE-MUN-ET-AD-137-16</t>
  </si>
  <si>
    <t>AUAF830125172</t>
  </si>
  <si>
    <t>ML</t>
  </si>
  <si>
    <t>FRANCISCO ARGUELLES ACOSTA</t>
  </si>
  <si>
    <t>OSCAR CHAVEZ ARRIERO</t>
  </si>
  <si>
    <t>INFRAESTRUCTURA SOCIAL</t>
  </si>
  <si>
    <t xml:space="preserve"> Diagnóstico, diseño y proyecto ejecutivo para el edificio de Seguridad Pública, en el municipio de Tlajomulco de Zúñiga, Jalisco.</t>
  </si>
  <si>
    <t>Cabecera Municipal</t>
  </si>
  <si>
    <t>Galjack Arquitectos y Construcciones, S.A. de C.V.</t>
  </si>
  <si>
    <t>DGOP-PY-MUN-RP-AD-001-17</t>
  </si>
  <si>
    <t>GAC 051206 TQ3</t>
  </si>
  <si>
    <t>lote</t>
  </si>
  <si>
    <t xml:space="preserve">ARQ. LUIS REYNALDO GALVAN BERMEJO </t>
  </si>
  <si>
    <t xml:space="preserve">Ing. Jonathan Cruz </t>
  </si>
  <si>
    <t>Pavimentación con concreto hidráulico, 2da etapa, incluye: agua potable, drenaje sanitario y preparación de alumbrado público, de calle Emiliano Zapata en la localidad de El Zapote del Valle, municipio de Tlajomulco de Zúñiga, Jalisco.</t>
  </si>
  <si>
    <t>El Zapote del Valle</t>
  </si>
  <si>
    <t>Grupo Constructor Innoblack, S.A. de C.V.</t>
  </si>
  <si>
    <t>DGOP-CA-MUN-RP-AD-004-17</t>
  </si>
  <si>
    <t>GCI 070523 CW4</t>
  </si>
  <si>
    <t>m2</t>
  </si>
  <si>
    <t>EDUARDO MORA BLACKALLER</t>
  </si>
  <si>
    <t>ing. Alejandro Ochoa</t>
  </si>
  <si>
    <t>Diagnostico, diseño y proyectos hidráulicos de diferentes redes de agua potable, alcantarillado, saneamiento del programa 2017, en el municipio de Tlajomulco de Zúñiga, Jalisco.</t>
  </si>
  <si>
    <t>Varias Localidades</t>
  </si>
  <si>
    <t>Manjarrez Urbanizadora, S.A. de C.V.</t>
  </si>
  <si>
    <t>DGOP-PY-MUN-RP-AD-005-17</t>
  </si>
  <si>
    <t>MUR 090325 P33</t>
  </si>
  <si>
    <t>Edwin Aguiar Escatel</t>
  </si>
  <si>
    <t>MARIO ALBERTO SILVA S.</t>
  </si>
  <si>
    <t>Diagnostico, diseño y proyecto ejecutivo para el Edificio Administrativo en la Zona Valle, municipio de Tlajomulco de Zúñiga, Jalisco.</t>
  </si>
  <si>
    <t>Zona Valles</t>
  </si>
  <si>
    <t>Atelier BCM, S.A. de C.V.</t>
  </si>
  <si>
    <t>DGOP-PY-MUN-RP-AD-006-17</t>
  </si>
  <si>
    <t>31/04/2017</t>
  </si>
  <si>
    <t>ABC081002CZ5</t>
  </si>
  <si>
    <t>Glebbert Alejandro Bailon Ramirez</t>
  </si>
  <si>
    <t>FCO. RAUL HDEZ.  BARBA</t>
  </si>
  <si>
    <t>Control de calidad y estudios de mecánica de suelos de diferentes obras del programa 2017, en el municipio de Tlajomulco de Zúñiga, Jalisco.</t>
  </si>
  <si>
    <t>Tasum, Soluciones en Construcción, S.A. de C.V.</t>
  </si>
  <si>
    <t>DGOP-SER-MUN-RP-AD-009-17</t>
  </si>
  <si>
    <t>TSC 100210 E48</t>
  </si>
  <si>
    <t>Joel Zuloaga Aceves</t>
  </si>
  <si>
    <t>Obras complementarias como gimnasio  al aire libre y andadores, en el Parque Temático en el fraccionamiento de Chulavista, municipio de Tlajomulco de Zúñiga, Jalisco.</t>
  </si>
  <si>
    <t>Fracc. Chulavista</t>
  </si>
  <si>
    <t>Dizam Construcciones, S.A. de C.V.</t>
  </si>
  <si>
    <t>DGOP-IU-MUN-RP-AD-010-17</t>
  </si>
  <si>
    <t>DCO1510112I7</t>
  </si>
  <si>
    <t>Miguel Alejandro Díaz Santana Robledo.</t>
  </si>
  <si>
    <t>FERNANDO PADILLLA</t>
  </si>
  <si>
    <t>Reforzamiento de muros de contención del Puente en La Coladera, en la localidad de San Agustín, municipio de Tlajomulco de Zúñiga, Jalisco.</t>
  </si>
  <si>
    <t>San Agustin</t>
  </si>
  <si>
    <t xml:space="preserve">Construcciones de Ingeniería Civil Organizada, S.A. de C.V. </t>
  </si>
  <si>
    <t>DGOP-AP-MUN-RP-AD-013-17</t>
  </si>
  <si>
    <t>CIC000808620</t>
  </si>
  <si>
    <t>Angelica Castañeda Guerrero</t>
  </si>
  <si>
    <t>DAVID CANALES TATENGO</t>
  </si>
  <si>
    <t>Concurso por Invitación</t>
  </si>
  <si>
    <t>Obras complemetarias para la construcción de drenaje sanitario en la Colonia Lagunitas, localidad de San Agustín, municipio de Tlajomulco de Zúñiga, Jalisco.</t>
  </si>
  <si>
    <t>Consorcio Constructor Válvula, S.A. de C.V.</t>
  </si>
  <si>
    <t>DGOP-AP-MUN-RP-AD-014-17</t>
  </si>
  <si>
    <t>CCV 120524 J49</t>
  </si>
  <si>
    <t>LOTE</t>
  </si>
  <si>
    <t>Linda Gabriela Cuevas Barba</t>
  </si>
  <si>
    <t>Recursos Propios</t>
  </si>
  <si>
    <t>SUMINISTRO E INSTALACIÓN DE PASTO SINTÉTICO TIPO RESIDENCIAL COLOR VERDE DE 30 MILIMETRICOS EN CAMELLÓN CENTRAL AVENIDA LÓPEZ MATEOS DEL LIMITE MUNICIPAL AL INGRESO DE SAN JOSÉ DEL TAJO, INCLUYE: LIMPIEZA, ACOPIO DE MATERIAL ORGÁNICO Y BASURA DE LA SUPERFICIE A INSTALAR EL PASTO, ASI COMO NIVELAR EL TERRENO CON MATERIA Y COMPACTADO EN FORMA MECÁNICA, INCLUYE: RECORTES, DESPERDICIOS Y LA CONFORMACIÓN DE LOGOTIPO DEL MUNICIPIO EN PASTO DE COLORES, MATERIAL, MANO DE OBRA Y TODO LO NECESARIO PARA SU CORRECTA EJECUCIÓN.</t>
  </si>
  <si>
    <t>Innovaciones en Moviliario Urbano, S.A. de C.V.</t>
  </si>
  <si>
    <t>DGOP-IU-MUN-ET-AD-017-17</t>
  </si>
  <si>
    <t>IMU120820NM7</t>
  </si>
  <si>
    <t>JAIME FERNANDO ALVAREZ LOZANO</t>
  </si>
  <si>
    <t>Ing. fco. Javier Fresas Roman.</t>
  </si>
  <si>
    <t>Trabajos de mantenimiento y rehabilitación del mercado municipal “ Eugenio Zúñiga” en  la cabecera, municipio de Tlajomulco de Zúñiga, Jalisco.</t>
  </si>
  <si>
    <t>SCM Integral, S.A. de C.V.</t>
  </si>
  <si>
    <t>DGOP-IM-MUN-RP-AD-022-17</t>
  </si>
  <si>
    <t>SIN 030804 FQ8</t>
  </si>
  <si>
    <t>OLIVIA GONZALEZ LOPEZ</t>
  </si>
  <si>
    <t>Arq. Rogelio Renteria Guzman.</t>
  </si>
  <si>
    <t>Recurso Propios</t>
  </si>
  <si>
    <t>Trabajos  complementarios de la construcción de Plaza Central en la Delagación La Alameda, municipio de Tlajomulco de Zúñiga, Jalisco.</t>
  </si>
  <si>
    <t>La Alameda</t>
  </si>
  <si>
    <t>Constructora Pecru, S.A. de C.V.</t>
  </si>
  <si>
    <t>DGOP-IU-MUN-RP-AD-024-17</t>
  </si>
  <si>
    <t>CPE 070123 PDA</t>
  </si>
  <si>
    <t>CARLOS PEREZ CRUZ</t>
  </si>
  <si>
    <t>Ing. Jose Mario Velazquez Jimenez</t>
  </si>
  <si>
    <t>Rehabilitación de vialidades por medio de bacheo preventivo, incluye: rehabilitación y reparación de bocas de tormeta en calle Higuera en cabecera municipal, municipio de Tlajomulco de Zúñiga, Jalisco.</t>
  </si>
  <si>
    <t xml:space="preserve"> Cabecera Municipal</t>
  </si>
  <si>
    <t>DGOP-CA-MUN-RP-AD-026-17</t>
  </si>
  <si>
    <t>Linda Grabriela Cuevas Barra</t>
  </si>
  <si>
    <t>Desazolve y limpieza de canal e infraestructura hidráulica para aguas pluviales en el limite de la localidad de San José del Valle y trabajos de protección pluvial en el fraccionamiento de Villas de La Hacienda, municipio de Tlajomulco de Zúñiga, Jalisco.</t>
  </si>
  <si>
    <t>Regino Ruíz del Campo Medina</t>
  </si>
  <si>
    <t>DGOP-CA-MUN-RP-AD-027-17</t>
  </si>
  <si>
    <t>RUMR 771116 UA8</t>
  </si>
  <si>
    <t>Red de alumbrado público subterranea en el ingreso a La Teja, desde la carretera Tlajomulco-Buenavista hasta la calle Emiliano Zapata, municipio de Tlajomulco de Zúñiga, Jalisco.</t>
  </si>
  <si>
    <t>Fausto Garnica Padilla</t>
  </si>
  <si>
    <t>DGOP-AP-MUN-ET-AD-028-17</t>
  </si>
  <si>
    <t>GAPF 591219</t>
  </si>
  <si>
    <t>ml</t>
  </si>
  <si>
    <t>Ing. Oscar Chavez Arriero.</t>
  </si>
  <si>
    <t>Recurso propio</t>
  </si>
  <si>
    <t>Diagnostico diseño y proyecto ejecutivo para el Edificio Administrativo de Zona Higueras, municipio de Tlajomulco de Zúñiga, Jalisco.</t>
  </si>
  <si>
    <t>DGOP-PY-MUN-RP-AD-031-17</t>
  </si>
  <si>
    <t>GLEBBERT ALEJANDRO BAILON RAMIREZ</t>
  </si>
  <si>
    <t>jonathan omar Cruz</t>
  </si>
  <si>
    <t>Diagnostico, diseño y proyecto ejecutivo para el Edificio de Seguridad Pública, ubicado en la calles Donato Guerra, Cabecera Municipal, municipio de Tlajomulco de Zúñiga, Jalisco.</t>
  </si>
  <si>
    <t>Constructora Mabay. S.A. de C.V.</t>
  </si>
  <si>
    <t>DGOP-PY-MUN-RP-AD-032-17</t>
  </si>
  <si>
    <t>C. JOSE MANUEL CASTRO RAMOS</t>
  </si>
  <si>
    <t>Ramo 33</t>
  </si>
  <si>
    <t>Construcción de entronques y derivaciones a distintas colonias de la localidad de El Zapote del Valle, municipio de Tlajomulco de Zúñiga, Jalisco.</t>
  </si>
  <si>
    <t>El Zpote del Valle</t>
  </si>
  <si>
    <t>Felal Construcciones, S.A. de C.V.</t>
  </si>
  <si>
    <t>DGOP-AP-MUN-R33-AD-033-17</t>
  </si>
  <si>
    <t>FCO 991109 2V5</t>
  </si>
  <si>
    <t>JOSÉ LUIS CASTILLO RODRÍGUEZ</t>
  </si>
  <si>
    <t>David Canales Tatengo</t>
  </si>
  <si>
    <t>Equipamiento eléctrico al cárcamo de bombeo, ubicado en el vaso regulador en el Fraccionamiento Hacienda Los Eucaliptos, municipio de Tlajomulco de Zúñiga, Jalisco.</t>
  </si>
  <si>
    <t>Hacienda los Eucaliptos</t>
  </si>
  <si>
    <t>Birmek Construcciones, S.A. de C.V.</t>
  </si>
  <si>
    <t>DGOP-ELE-MUN-RP-AD-034-17</t>
  </si>
  <si>
    <t>BCO 070129 512</t>
  </si>
  <si>
    <t>Pia Lorena Buenrostro Ahued</t>
  </si>
  <si>
    <t>Rogelio Renteria Guzman</t>
  </si>
  <si>
    <t>Construcción de línea de impulsión del tanque El Zapote a la línea de conexión en la calle Revolución, en la localidad de El Zapote, municipio de Tlajomulco de Zúñiga, Jalisco.</t>
  </si>
  <si>
    <t>Obras y Proyectos Acuario, S.A. de C.V.</t>
  </si>
  <si>
    <t>DGOP-AP-MUN-R33-AD-035-17</t>
  </si>
  <si>
    <t>OCA0807075G8</t>
  </si>
  <si>
    <t>ml.</t>
  </si>
  <si>
    <t>FRANCISCO JAVIER GARCIA RUIZ</t>
  </si>
  <si>
    <t>Trabajos complementarios de pavimentación con concreto hidráulico en la calle Santa Teresita, en la localidad de Santa Cruz del Valle, municipio de Tlajomulco de Zúñiga.</t>
  </si>
  <si>
    <t>Santa Cruz del Valle</t>
  </si>
  <si>
    <t>Torres Aguirre Ingenieros, S.A. de C.V.</t>
  </si>
  <si>
    <t>DGOP-CA-MUN-RP-AD-038-17</t>
  </si>
  <si>
    <t xml:space="preserve">TAI 920312 952 </t>
  </si>
  <si>
    <t>Alfredo Aguirre Montoya</t>
  </si>
  <si>
    <t>Sergio Reyes Marquez</t>
  </si>
  <si>
    <t>Construcción de cárcamo de tormenta en la calle Hacienda de los Altos en el fraccionamiento Villas de La Hacienda, municipio de Tlajomulco de Zúñiga, Jalisco.</t>
  </si>
  <si>
    <t>Villas de la Hcienda</t>
  </si>
  <si>
    <t>DGOP-AP-MUN-R33-AD-039-17</t>
  </si>
  <si>
    <t>MIGUEL ALEJANDRO DÍAZ SANTANA ROBLEDO</t>
  </si>
  <si>
    <t>Fernando Padilla</t>
  </si>
  <si>
    <t>Construcción de vado-alcantarilla sobre el arroyo el San Juanete en el ingreso al embalse de la presa El Guayabo, en la localidad de San Sebastián el Grande, municipio de Tlajomulco de Zúñiga, Jalisco.</t>
  </si>
  <si>
    <t>San Sebastian el Grande</t>
  </si>
  <si>
    <t>Consorcio Constructor Válvula S.A. de C.V.</t>
  </si>
  <si>
    <t>DGOP-AP-MUN-R33-AD-041-17</t>
  </si>
  <si>
    <t>LINDA GABRIELA CUEVAS BARRA</t>
  </si>
  <si>
    <t>Alejandro Ochoa</t>
  </si>
  <si>
    <t>Construcción de puente vehicular en la localidad de Santa Cruz de las Flores, municipio de Tlajomulco de Zúñiga, Jalisco.</t>
  </si>
  <si>
    <t>Santa Cruz de las Flores</t>
  </si>
  <si>
    <t>Rosa Haro Ramírez</t>
  </si>
  <si>
    <t>DGOP-CA-MUN-RP-AD-042-17</t>
  </si>
  <si>
    <t>HARR 600217 HU3</t>
  </si>
  <si>
    <t>M2</t>
  </si>
  <si>
    <t>FERNANDO PADILLA</t>
  </si>
  <si>
    <t>Trabajos complementarios de línea de impulsión y conclusión de colector de aguas residuales en la localidad de San Miguel Cuyutlán,  municipio de Tlajomulco de Zúñiga, Jalisco.</t>
  </si>
  <si>
    <t>San miguel Cuyutlan</t>
  </si>
  <si>
    <t>Edificaciones Estructurales COBAY, S.A. de C.V.</t>
  </si>
  <si>
    <t>DGOP-AP-MUN-RP-AD-043-17</t>
  </si>
  <si>
    <t>EEC9909173A7</t>
  </si>
  <si>
    <t>SERGIO ALBERTO BAILON MORENO</t>
  </si>
  <si>
    <t>Ing. David Canales Tatengo</t>
  </si>
  <si>
    <t>Construcción de casetas, cerco perimetral y obras complementarias del equipamiento del pozo profundo en el fraccionamiento Agaves en la localidad del Capulín, municipio de Tlajomulco de Zúñiga, Jalisco.</t>
  </si>
  <si>
    <t>El Capulin</t>
  </si>
  <si>
    <t>Ramper Dirlling, S.A. de C.V.</t>
  </si>
  <si>
    <t>DGOP-CA-MUN-RP-AD-044-17</t>
  </si>
  <si>
    <t>RDR100922131</t>
  </si>
  <si>
    <t>MALAQUIAS RAMOS CAMAÑO</t>
  </si>
  <si>
    <t>ING. ADAN PARRA FLORES</t>
  </si>
  <si>
    <t>Trabajos complementarios en la pavimentación con concreto hidráulico en la calle Flaviano Ramos y rehabilitación y limpieza del arroyo pluvial ubicado entre las calles Flaviano Ramos y Juárez en Cabecera Municipal, municipio de Tlajomulco de Zúñiga, Jalisco.</t>
  </si>
  <si>
    <t>CLM Urbanizadora, S.A. de C.V.</t>
  </si>
  <si>
    <t>DGOP-CA-MUN-RP-AD-045-17</t>
  </si>
  <si>
    <t>Adan Parra Flores</t>
  </si>
  <si>
    <t>Rehabilitación de vialidades por medio de bacheo preventivo, incluye: sello y señalamiento horizontal y vertical en el fraccionamiento Chulavista, municipio de Tlajomulco de Zúñiga, Jalisco.</t>
  </si>
  <si>
    <t>Chulavista</t>
  </si>
  <si>
    <t>Tecnología en Asfaltos, S.A. de C.V.</t>
  </si>
  <si>
    <t>DGOP-CA-MUN-RP-AD-054-17</t>
  </si>
  <si>
    <t>TAS050209KAA</t>
  </si>
  <si>
    <t>Adjudicacíon Directa</t>
  </si>
  <si>
    <t>Construcción de puente vehicular en la localidad de Jardines de la Calera, municipio de Tlajomulco de Zúñiga, Jalisco.</t>
  </si>
  <si>
    <t>Jardines de la Calera</t>
  </si>
  <si>
    <t>Revival Grupo Constructor, S.A. de C.V.</t>
  </si>
  <si>
    <t>DGOP-CA-MUN-RP-AD-056-17</t>
  </si>
  <si>
    <t>REV-970417-6JA</t>
  </si>
  <si>
    <t>pieza</t>
  </si>
  <si>
    <t>JOSE RUBEN OROZ BITAR</t>
  </si>
  <si>
    <t>Ing. Alejandro Ochoa</t>
  </si>
  <si>
    <t>Recurso Propio</t>
  </si>
  <si>
    <t>Reencarpetamiento de la calle prolongación Vallarta desde la calle Higuera hasta el camino a Unión del Cuatro, en el municipio de Tlajomulco de Zúñiga, Jalisco.</t>
  </si>
  <si>
    <t>Union del Cuatro</t>
  </si>
  <si>
    <t>Aro Asfaltos y Riegos de Occidente, S.A. de C.V.</t>
  </si>
  <si>
    <t>DGOP-CA-MUN-RP-AD-058-17</t>
  </si>
  <si>
    <t>AAR120507VA9</t>
  </si>
  <si>
    <t>ANGEL SALOMON RINCON DE LA ROSA</t>
  </si>
  <si>
    <t>Ing. Mario Alberto Velazquez Gimenez</t>
  </si>
  <si>
    <t>Construcción de salón de Usos Múltiples (ABC) en el fraccionamiento La Noria, municipio de Tlajomulco de Zúñiga, Jalisco.</t>
  </si>
  <si>
    <t>La Noria</t>
  </si>
  <si>
    <t xml:space="preserve">Diseño en Urbanizaciones Román, S.A. de C.V. </t>
  </si>
  <si>
    <t>DGOP-IU-MUN-RP-AD-070-17</t>
  </si>
  <si>
    <t>DUR 130213 VB3</t>
  </si>
  <si>
    <t>Raúl Rodriguez Mercado</t>
  </si>
  <si>
    <t>Ing. Fernando Padilla L.</t>
  </si>
  <si>
    <t>Iluminación paisajista de los murales de ubicados en la parte interior del paso a desnivel de Las Cuatas, municipio de Tlajomulco de Zúñiga, Jalisco.</t>
  </si>
  <si>
    <t>Las Cuatas</t>
  </si>
  <si>
    <t>Birmek Construcciones, S.A de C.V.</t>
  </si>
  <si>
    <t>DGOP-ELE-MUN-RP-AD-072-17</t>
  </si>
  <si>
    <t>piezas</t>
  </si>
  <si>
    <t>Ing. Fco. Javier Fresas Roman</t>
  </si>
  <si>
    <t>Construcción de drenaje pluvial en el entronque de la calle Nogales y el Arroyo, en el fraccionamiento Hacienda los Eucaliptos, municipio de Tlajomulco de Zúñiga, Jalisco.</t>
  </si>
  <si>
    <t>Los Eucaliptos</t>
  </si>
  <si>
    <t>DGOP-AP-MUN-R33-AD-074-17</t>
  </si>
  <si>
    <t>CPE 070123 PD4</t>
  </si>
  <si>
    <t>CARLOS PÉREZ CRUZ</t>
  </si>
  <si>
    <t>Gestión Ambiental</t>
  </si>
  <si>
    <t>Suministro e instalación de equipo de iluminarias para el mercado orgánico, en el fraccionamiento Lomas del Sur, municipio de Tlajomulco de Zúñiga, Jalisco.</t>
  </si>
  <si>
    <t>LOMAS DEL SUR</t>
  </si>
  <si>
    <t>HGM Technology, S.A. de C.V.</t>
  </si>
  <si>
    <t>DGOP-ELE-MUN-GA-AD-079-17</t>
  </si>
  <si>
    <t>HTE110512MG7</t>
  </si>
  <si>
    <t>Miguel Ángel Méndez Rodríguez</t>
  </si>
  <si>
    <t>Presupuesto Participativo</t>
  </si>
  <si>
    <t>Rehabilitación de espacio públicos, en el fraccionamiento Fresnos 1, en el municipio de Tlajomulco de Zúñiga, Jalisco.</t>
  </si>
  <si>
    <t>LOS FRESNOS</t>
  </si>
  <si>
    <t>Oralia Guadalupe Elenes Payan</t>
  </si>
  <si>
    <t>DGOP-IU-MUN-PP-AD-080-17</t>
  </si>
  <si>
    <t>EEPO6808287R6</t>
  </si>
  <si>
    <t>Ing. Adan Parra Flores</t>
  </si>
  <si>
    <t>Rehabilitación de plaza pública en la localidad de San Agustín, municipio de Tlajomulco de Zúñiga, Jalisco.</t>
  </si>
  <si>
    <t>SAN AGUSTIN</t>
  </si>
  <si>
    <t>Constructora Vico, S.A. de C.V.</t>
  </si>
  <si>
    <t>DGOP-IM-MUN-PP-AD-083-17</t>
  </si>
  <si>
    <t>CVI 980213 UM6</t>
  </si>
  <si>
    <t>Melesio Hernández Martínez</t>
  </si>
  <si>
    <t>Arq. Francisco Javier Fresas</t>
  </si>
  <si>
    <t>Diseño, fabricación, suministro e instalación de señaletica informativa, municipio de Tlajomulco de Zúñiga, Jalisco.</t>
  </si>
  <si>
    <t>VARIAS LOCALIDADES</t>
  </si>
  <si>
    <t>Tototl, S.A. de C.V.</t>
  </si>
  <si>
    <t>DGOP-CA-MUN-RP-AD-084-17</t>
  </si>
  <si>
    <t>TOT 120203 8KO</t>
  </si>
  <si>
    <t>Juán Octavio Mora Rivera</t>
  </si>
  <si>
    <t>Construcción de la línea de alcantarillado para la descarga sanitaria en el fraccionamiento Jardines del Edén, en la localidad de Unión del Cuatro, municipio de Tlajomulco de Zúñiga, Jalisco.</t>
  </si>
  <si>
    <t>JARDINES DEL EDEN</t>
  </si>
  <si>
    <t>Edificaciones Zitla, S.A. de C.V.</t>
  </si>
  <si>
    <t>DGOP-AP-MUN-R33-AD-086-17</t>
  </si>
  <si>
    <t>EZI 110119BC7</t>
  </si>
  <si>
    <t>Hector Eduardo Preciado Moreno</t>
  </si>
  <si>
    <t>Rehabilitación del Centro Histórico "Plaza Juárez" de la Cabecera Municipal de Tlajomulco de Zúñiga, Jalisco.</t>
  </si>
  <si>
    <t>CABECERA MUNICIPAL</t>
  </si>
  <si>
    <t>Gapz Obras y Servicios S.A. de C.V.</t>
  </si>
  <si>
    <t>DGOP-IU-MUN-RP-AD-087-17</t>
  </si>
  <si>
    <t>GOS1512076J7</t>
  </si>
  <si>
    <t>Gerardo Alexis Pérez Zúñiga</t>
  </si>
  <si>
    <t>Ing. Arq. Rogelio Renteria G.</t>
  </si>
  <si>
    <t>Mejoramiento de imagen urbana (iluminación) de la plaza principal de la localidad de Tulipanes, municipio de Tlajomulco de Zúñiga, Jalisco.</t>
  </si>
  <si>
    <t>TULIPANES</t>
  </si>
  <si>
    <t>Francisco Arguelles Acosta</t>
  </si>
  <si>
    <t>DGOP-ELE-MUN-ET-AD-089-17</t>
  </si>
  <si>
    <t>Mejoramiento de imagen urbana (iluminación) de la plaza principal de la localidad de San Sebastián el Grande, municipio de Tlajomulco de Zúñiga, Jalisco.</t>
  </si>
  <si>
    <t>SAN SEBASTIAN EL GRANDE</t>
  </si>
  <si>
    <t>Proveedora de Equipos para Alumbrado S. de R.L. de C.V.</t>
  </si>
  <si>
    <t>DGOP-ELE-MUN-ET-AD-090-17</t>
  </si>
  <si>
    <t>PEA 031216 LL8</t>
  </si>
  <si>
    <t>Jesús Fernando Monroy León</t>
  </si>
  <si>
    <t>Obras electromecánicas de cárcamo de bombeo en la localidad de Jardines del Edén, municipio de Tlajomulco de Zúñiga, Jalisco.</t>
  </si>
  <si>
    <t>Aquaterra Ingenieros, S.A. de C.V.</t>
  </si>
  <si>
    <t>DGOP-ELE-MUN-RP-AD-091-17</t>
  </si>
  <si>
    <t>ANI 1604287M4</t>
  </si>
  <si>
    <t>Fernado Arturo Méndez Rodríguez</t>
  </si>
  <si>
    <t>Construcción de skatepark a base de estructuras de concreto ubicado en avenida Aurora Boreal al cruce con avenida Equinoccio, del fraccionamiento Paseo de los Agaves, municipio de Tlajomulco de Zúñiga, Jalisco.</t>
  </si>
  <si>
    <t>PASEO DE LOS AGAVES</t>
  </si>
  <si>
    <t>David Ledesma Martín del Campo</t>
  </si>
  <si>
    <t>DGOP-IU-MUN-RP-AD-093-17</t>
  </si>
  <si>
    <t>LEMD 880217 U53</t>
  </si>
  <si>
    <t>ing. Mario Vazquez</t>
  </si>
  <si>
    <t>Suministro e instalación de pasto sintético tipo residencial color verde en camellón de la avenida Jesús Michel González, en la zona conocida como camino a las Amarillas a San Sebastián, en la localidad de San Sebastián el Grande, municipio de Tlajomulco de Zúñiga, Jalisco.</t>
  </si>
  <si>
    <t>Inovaciones en Mobiliario Urbano S.A. de C.V.</t>
  </si>
  <si>
    <t>DGOP-IU-MUN-ET-AD-094-17</t>
  </si>
  <si>
    <t>IMU 120820NM7</t>
  </si>
  <si>
    <t>Jaime Fernando Álvarez Lozano</t>
  </si>
  <si>
    <t>Construcción y equipamiento de cárcamo de bombeo Valle Dorado, municipio de Tlajomulco de Zúñiga, Jalisco.</t>
  </si>
  <si>
    <t>VALLE DORADO</t>
  </si>
  <si>
    <t>Aqua Vac Ingenieria Sanitaria, S.A. de C.V.</t>
  </si>
  <si>
    <t>DGOP-AP-MUN-R33-AD-103-17</t>
  </si>
  <si>
    <t>AVI110526856</t>
  </si>
  <si>
    <t>C. RAMÓN MONTES ROBLES</t>
  </si>
  <si>
    <t>ING. DAVID CANALES</t>
  </si>
  <si>
    <t>Introducción de línea de agua potable en la localidad de El Capulín, Agavez, 2da etapa, municipio de Tlajomulco de Zúñiga, Jalisco.</t>
  </si>
  <si>
    <t>EL CAPULIN</t>
  </si>
  <si>
    <t xml:space="preserve">Constructora Anguibara, N.G.S.A. de C.V.       </t>
  </si>
  <si>
    <t>DGOP-AP-MUN-RP-AD-104-17</t>
  </si>
  <si>
    <t>CAN071001BH1</t>
  </si>
  <si>
    <t>ML.</t>
  </si>
  <si>
    <t>C. ANA ISABEL VILLALOBOS VALLADOLID</t>
  </si>
  <si>
    <t>ING. ALEJANDRO OCHOA</t>
  </si>
  <si>
    <t>Trabajos complementarios de la pavimentación de calles en la localidad de Cuexcomatitlán, municipio de Tlajomulco de Zúñiga, Jalisco.</t>
  </si>
  <si>
    <t>CUEXCOMATITLAN</t>
  </si>
  <si>
    <t>Construcciones Técnicas de Occidente, S.A. de C.V.</t>
  </si>
  <si>
    <t>DGOP-AP-MUN-RP-AD-105-17</t>
  </si>
  <si>
    <t>CTO061116F61</t>
  </si>
  <si>
    <t>C. JAVIER CAÑEDO ORTEGA</t>
  </si>
  <si>
    <t>ING. DIEGO GARCIA</t>
  </si>
  <si>
    <t>Trabajos complementarios de pavientación de la calle Javier Mina, de Av. Concepción a Puente de Valle Dorado, incluye; banquetas, guarniciones, red de agua potable, drenaje y alumbrado público, municipio de Tlajomulco de Zúñiga, Jalisco.</t>
  </si>
  <si>
    <t xml:space="preserve">Constructora y Urbanizadora Sanser, S.A. de C.V.    </t>
  </si>
  <si>
    <t>DGOP-CA-MUN-RP-AD-107-17</t>
  </si>
  <si>
    <t>CUS100518D39</t>
  </si>
  <si>
    <t>C. JUAN MARCOS SÁNCHEZ NAVA</t>
  </si>
  <si>
    <t>ARQ. SERGIO REYES</t>
  </si>
  <si>
    <t>Suministro y colocación de infraestructura gubernamental, "Edificio Higuera", primera etapa, incluye: red de media tensión y planta de emergencia, en cabecera municipal, Tlajomulco de Zúñiga, Jalisco.</t>
  </si>
  <si>
    <t>DGOP-ELE-MUN-RP-AD-109-17</t>
  </si>
  <si>
    <t>BCO070129512</t>
  </si>
  <si>
    <t>C. PIA LORENA BUENROSTRO AHUED</t>
  </si>
  <si>
    <t>ING. FERNANDO PADILLA</t>
  </si>
  <si>
    <t>Iluminación paisajista de los murales ubicados en ambos sentidos del puente vehicular de la avenida López Mateos cruce con prolongación Mariano Otero y la avenida López Mateos e ingreso al Fraccionamiento El Palomar, Tlajomulco de Zúñiga, Jalisco.</t>
  </si>
  <si>
    <t>PALOMAR</t>
  </si>
  <si>
    <t>DGOP-ELE-MUN-ET-AD-110-17</t>
  </si>
  <si>
    <t>GAPF 591219 3V9</t>
  </si>
  <si>
    <t>C. Fausto Garnica Padilla</t>
  </si>
  <si>
    <t>ING. OSCAR CHAVEZ</t>
  </si>
  <si>
    <t>Fabricación, suministro y colocación de asta bandera, incluye: bandera en la explanada del Ágora del Salón de Usos Multiples del Centro Administrativo Tlajomulco (CAT), cabecera municipal en Tlajomulco de Zúñiga, Jalisco.</t>
  </si>
  <si>
    <t>CAT</t>
  </si>
  <si>
    <t>Gapz Obras y Servicios, S.A. de C.V.</t>
  </si>
  <si>
    <t>DGOP-IU-MUN-RP-AD-111-17</t>
  </si>
  <si>
    <t>GOS-151207-6J7</t>
  </si>
  <si>
    <t>C. GERARDO ALEXIS PÉREZ ZÚÑIGA</t>
  </si>
  <si>
    <t>Equipamiento del pozo ubicado en el área de donación municipal AC 12 del fraccionamiento denominado Paseo de los Agaves, del municipio de Tlajomulco de Zúñiga, Jalisco.</t>
  </si>
  <si>
    <t>AGAVEZ</t>
  </si>
  <si>
    <t>Jalco Iluminación, S.A. de C.V.</t>
  </si>
  <si>
    <t>DGOP-ELE-MUN-ET-AD-117-17</t>
  </si>
  <si>
    <t>JIL9410139F9</t>
  </si>
  <si>
    <t>Josué Fernando Rafael Escanes Tames</t>
  </si>
  <si>
    <t>Ing. Adan Parra Flores.</t>
  </si>
  <si>
    <t>Iluminación paisajista de la plaza municipal de la localidad de Santa Cruz de las Flores, municipio de Tlajomulco de Zúñiga, Jalisco.</t>
  </si>
  <si>
    <t>SANTA CRUZ DE LAS FLORES</t>
  </si>
  <si>
    <t>Fabricación de Material Eléctrico Cora, S. de RL. De C.V.</t>
  </si>
  <si>
    <t>DGOP-IU-MUN-ET-AD-119-17</t>
  </si>
  <si>
    <t>FME 100421 FS6</t>
  </si>
  <si>
    <t>Francisco Preciado Hernández</t>
  </si>
  <si>
    <t>Ing. Oscar chavez arriero</t>
  </si>
  <si>
    <t>Construcción de red de agua potable y drenaje sanitario de la calle Juárez en la Cabecera Municipal, municipio de Tlajomulco de Zúñiga, Jalisco.</t>
  </si>
  <si>
    <t>Urdem, S.A. de C.V.</t>
  </si>
  <si>
    <t>DGOP-AP-MUN-R33-AD-131-17</t>
  </si>
  <si>
    <t>URD 130830U21</t>
  </si>
  <si>
    <t>Adalberto Medina Morales</t>
  </si>
  <si>
    <t>Arq. Rogelio Renteria guzman</t>
  </si>
  <si>
    <t xml:space="preserve">Construcción de cancha de futbol con pasto sintético y gimnasio al aire libre en el fraccionamiento Vistas de San Agustín y Vistas de San Agustín II, en áreas comunes, construcción de cancha con pasto sintético en la calle Guamúchil en el cruce con la calle Laurel, y suministro y colocación de monumento La Soga, en la calle Palmitas, entre Juárez y Madero, en el municipio de Tlajomulco de Zúñiga, Jalisco.  </t>
  </si>
  <si>
    <t>Eduardo Gallardo Corona</t>
  </si>
  <si>
    <t>DGOP-IM-MUN-PP-AD-134-17</t>
  </si>
  <si>
    <t>GACE 830820 IY2</t>
  </si>
  <si>
    <t>Ing. Francisco javier frasas</t>
  </si>
  <si>
    <t>Macro intervención, rehabilitación de la imagen urbana en avenidas principales, municipio de Tlajomulco de Zúñiga, Jalisco.</t>
  </si>
  <si>
    <t>Constructora CIS, S.A. de C.V.</t>
  </si>
  <si>
    <t>DGOP-IU-MUN-PP-AD-136-17</t>
  </si>
  <si>
    <t>CCI 970521 PL 5</t>
  </si>
  <si>
    <t>Luis Manuel Ochoa Vargas</t>
  </si>
  <si>
    <t>Ing. Mario Velazquez jimenez</t>
  </si>
  <si>
    <t>Rehabilitación de terraza en parque lineal en la calle Vía Luminosa y Vía Láctea en el fraccionamiento Las Luces y rehabilitación de ingreso principal al fraccionamiento Paseos de la Hacienda (Las Jirafas) en fraccionamiento Hacienda Santa Fe, municipio de Tlajomulco de Zúñiga, Jalisco.</t>
  </si>
  <si>
    <t>Santa Fe</t>
  </si>
  <si>
    <t>Infraestructura, Pavimentos, Asfaltos y Construcciones, S.A. de C.V.</t>
  </si>
  <si>
    <t>DGOP-IU-MUN-PP-AD-143-17</t>
  </si>
  <si>
    <t>IPA 071009 KQ2</t>
  </si>
  <si>
    <t>Emmanuel Castillo Rivas</t>
  </si>
  <si>
    <t>Ing. Luis Fernando Padilla Leyva</t>
  </si>
  <si>
    <t>Construcción de puente vehicular frente al lienzo charro de la Hacienda, en la localidad de Santa Cruz del Valle, Municipio de Tlajomulco de Zúñiga, Jalisco.</t>
  </si>
  <si>
    <t>Consorcio Constructor Adobes, S.A. de C.V.</t>
  </si>
  <si>
    <t>DGOP-CA-MUN-RP-AD-146-17</t>
  </si>
  <si>
    <t>CCA 971126 QC9</t>
  </si>
  <si>
    <t>Leobardo Preciado Zepeda</t>
  </si>
  <si>
    <t>Arq. Sergio Reyes Márquez</t>
  </si>
  <si>
    <t xml:space="preserve">Trabajos complementarios de electrificación y alumbrado público en las calles Ávila Camacho, Cuauhtémoc, Rayón, Hidalgo y la calle Estadio en la Delegación Santa Cruz de las Flores; así como la calle Bocanegra de la localidad de Buenavista, municipio de Tlajomulco de Zúñiga, Jalisco. </t>
  </si>
  <si>
    <t>Buenavista</t>
  </si>
  <si>
    <t>DGOP-ELE-MUN-ET-AD-148-17</t>
  </si>
  <si>
    <t>Ing. Oscar Chávez Arriero</t>
  </si>
  <si>
    <t>Mejoramiento del ingreso a las Américas, en la avenida las Américas en el fraccionamiento Hacienda Santa Fe, municipio de Tlajomulco de Zúñiga, Jalisco.</t>
  </si>
  <si>
    <t>Group Beta Cimentaciones, S.A. de C.V.</t>
  </si>
  <si>
    <t>DGOP-CA-MUN-PP-AD-149-17</t>
  </si>
  <si>
    <t>GBC 130503842</t>
  </si>
  <si>
    <t>Juan Carlos Ramos Ortega</t>
  </si>
  <si>
    <t>Ing. Alejandro Ochoa Iñiguez</t>
  </si>
  <si>
    <t>Construcción de espacio infantil (plaza principal en Unión del Cuatro, calle Morelos entre Privada Andador Oriente y Poniente), municipio de Tlajomulco de Zúñiga, Jalisco.</t>
  </si>
  <si>
    <t>Inovaciones en Mobiliario Urbano, S.A. de C.V.</t>
  </si>
  <si>
    <t>DGOP-IU-MUN-PP-AD-151-17</t>
  </si>
  <si>
    <t>Adecuación de oficinas nuevas para recaudadora, ubicados en el local de plaza las Vírgenes sobre carretera Chapala y en Plaza Los Gavilanes en la localidad de San Agustín, municipio de Tlajomulco de Zúñiga, Jalisco.</t>
  </si>
  <si>
    <t>San Agustín</t>
  </si>
  <si>
    <t>Ingeniería Civil y Mantenimiento Integral, S.A. de C.V.</t>
  </si>
  <si>
    <t>DGOP-IU-MUN-RP-AD-156-17</t>
  </si>
  <si>
    <t>ICM 080207 MA4</t>
  </si>
  <si>
    <t>Pedro Antonio Ortíz Berriel</t>
  </si>
  <si>
    <t>Ing. Francisco Javier Fresas Román</t>
  </si>
  <si>
    <t>Cancha de pasto sintetico, en la localidad de Tulipanes, municipio de Tlajomulco de Zúñiga, Jalisco.</t>
  </si>
  <si>
    <t>Tulipanes</t>
  </si>
  <si>
    <t>Desarrollos VICSA, S.A. de C.V.</t>
  </si>
  <si>
    <t>DGOP-IU-MUN-PP-AD-157-17</t>
  </si>
  <si>
    <t>DVI0903301U3</t>
  </si>
  <si>
    <t>Victor Martín López Santos</t>
  </si>
  <si>
    <t>Diagnóstico, diseño y proyectos ejecutivos de diferentes calles, vialidades, y espacios públicos del programa 2017, municipio de Tlajomulco de Zúñiga, Jalisco.</t>
  </si>
  <si>
    <t>DGOP-IU-MUN-RP-AD-158-17</t>
  </si>
  <si>
    <t>SIN 030804FQ8</t>
  </si>
  <si>
    <t>Olivia González López</t>
  </si>
  <si>
    <t>Ing. Mario Alejandro Silva Sotelo</t>
  </si>
  <si>
    <t>Construcción de camas de cultivo para huertos comunitarios, municipio de Tlajomulco de Zúñiga, Jalisco.</t>
  </si>
  <si>
    <t>DGOP-IU-MUN-GA-AD-160-17</t>
  </si>
  <si>
    <t>150 M3</t>
  </si>
  <si>
    <t xml:space="preserve">Miguel Ángel Méndez Rodríguez </t>
  </si>
  <si>
    <t>Ing. José Mario Velázquez Jiménez</t>
  </si>
  <si>
    <t>Suministro y instalación de equipo de luminarias en el Cerro del Gato, en el fraccionamiento Chulavista, municipio de Tlajomulco de Zúñiga, Jalisco.</t>
  </si>
  <si>
    <t>DGOP-IU-MUN-GA-AD-163-17</t>
  </si>
  <si>
    <t>HTE110512MG8</t>
  </si>
  <si>
    <t>22 PZA</t>
  </si>
  <si>
    <t>Recuperación de espacio público en Hacienda San Agustín/ Pueblo Bonito, en la localidad de San Agustín, municipio de Tlajomulco de Zúñiga, Jalisco.</t>
  </si>
  <si>
    <t>Constructora Huaxtla, S.A. de C.V.</t>
  </si>
  <si>
    <t>DGOP-IU-MUN-PP-AD-177-17</t>
  </si>
  <si>
    <t>CHU 091127VD8</t>
  </si>
  <si>
    <t>756 M2</t>
  </si>
  <si>
    <t>José Lidislao Arias del Toro</t>
  </si>
  <si>
    <t>Construccion de terraza en espacios públicos, en el municipio de Tlajomulco de Zúñiga, Jalisco.</t>
  </si>
  <si>
    <t>Eucaliptos</t>
  </si>
  <si>
    <t>Vector Grupo Constructor, S.A. de C.V.</t>
  </si>
  <si>
    <t>DGOP-IU-MUN-PP-AD-180-17</t>
  </si>
  <si>
    <t>VGC 930612 QG2</t>
  </si>
  <si>
    <t>135.52 M2</t>
  </si>
  <si>
    <t>Roberto Estrella Gómez</t>
  </si>
  <si>
    <t>Ing. Rogelio Rentería Guzmán</t>
  </si>
  <si>
    <t>Diagnostico, diseño y proyectos de diferentes localidades del programa 2018,en el municipio de Tlajomulco de Zúñiga, Jalisco.</t>
  </si>
  <si>
    <t>Diversas Localidades</t>
  </si>
  <si>
    <t>Construcciones de Ingeniería Civil Organizadas, S.A. de C.V.</t>
  </si>
  <si>
    <t>DGOP-PY-MUN-R33-AD-189-17</t>
  </si>
  <si>
    <t>ANGELICA CASTAÑEDA GUERRERO</t>
  </si>
  <si>
    <t>ARQ. FRANCISCO RAUL HERNANDEZ</t>
  </si>
  <si>
    <t>Habitat</t>
  </si>
  <si>
    <t>Ampliación del Centro de Desarrollo Comunitario, en el municipio de Tlajomulco de Zúñiga, Jalisco.</t>
  </si>
  <si>
    <t>DGOP-IM-FED-HB-AD-190-17</t>
  </si>
  <si>
    <t>CHU 091127 VD8</t>
  </si>
  <si>
    <t>ING. JOSE LADISLAO ARIAS DEL TORO</t>
  </si>
  <si>
    <t>Estatal</t>
  </si>
  <si>
    <t>Construcción de dos humedales artificiales en la Laguna de Cajititlán, ubicada en el municipio de Tlajomulco de Zúñiga, Jalisco.</t>
  </si>
  <si>
    <t>Cajititlan</t>
  </si>
  <si>
    <t>DGOP-OC-EST-COMPLE-AD-192-17</t>
  </si>
  <si>
    <t>M3</t>
  </si>
  <si>
    <t>MIGUEL ANGEL MENDEZ RODRIGUEZ</t>
  </si>
  <si>
    <t>ING. MARIO VAZQUEZ</t>
  </si>
  <si>
    <t>CONCURSO POR INVITACION 2017</t>
  </si>
  <si>
    <t>Rehabilitación de alumbrado público en el fraccionamiento Silos, municipio de Tlajomulco de Zúñiga, Jalisco.</t>
  </si>
  <si>
    <t>Fraccionamiento Silos</t>
  </si>
  <si>
    <t>Birmem Construcciones, S.A. de C.V.</t>
  </si>
  <si>
    <t>DGOP-ELE-MUN-ET-CI-134-16</t>
  </si>
  <si>
    <t>Concuerso por Invitación</t>
  </si>
  <si>
    <t>Electrificación y alumbrado público en la colonia La Arbolada, en la localidad de El Zapote del Valle, municipio de Tlajomulco de Zúñiga, Jalisco.</t>
  </si>
  <si>
    <t>DGOP-ELE-MUN-ET-CI-135-16</t>
  </si>
  <si>
    <t>Rehabilitación de alumbrado público en camino a La Roca y en calle Juarez Poniente, en su limite municipal con Tlaquepaque, en la localidad de San Sebastián El Grande y en  el  fraccionamiento Lomas de San Agustín, municipio de Tlajomulco de Zúñiga, Jalisco.</t>
  </si>
  <si>
    <t>Proveedora de Equipos para Alumbrado,              S. de R.L. de C.V.</t>
  </si>
  <si>
    <t>DGOP-ELE-MUN-ET-CI-136-16</t>
  </si>
  <si>
    <t>Construcción de agrotank y tanque para banco de composta con geomembrana y cubierta de plastico lechoso para invernadero, en el predio la Guancha, cabecera Municipal, municipio de Tlajomulco de Zúñiga, Jalisco.</t>
  </si>
  <si>
    <t xml:space="preserve">Sofia Construcciones Proyectos y Asesoría, S.A. de C.V.      </t>
  </si>
  <si>
    <t>DGOP-AP-MUN-RP-CI-002-17</t>
  </si>
  <si>
    <t>SCP920127AQ6 </t>
  </si>
  <si>
    <t>JORGE CASTAÑON ACEVES</t>
  </si>
  <si>
    <t>ROGELIO RENTERIA G.</t>
  </si>
  <si>
    <t>Limpieza y desasolve  de diversos arroyos y canales, programa 2017, en el municipio de Tlajomulco de Zúñiga, Jalisco.</t>
  </si>
  <si>
    <t>Grupo Constructor Los Muros, S.A. de C.V.</t>
  </si>
  <si>
    <t>DGOP-OC-MUN-RP-CI-007-17</t>
  </si>
  <si>
    <t>PZAS.</t>
  </si>
  <si>
    <t>Jorge Castañon Aceves</t>
  </si>
  <si>
    <t>Rehabilitación  de vialidades por medio de bacheo preventivo, incluye: sello y señalamiento horizontal y vertical en los fraccionamientos Chulavista y Hacienda Santa Fe, municipio de Tlajomulco de Zúñiga, Jalisco.</t>
  </si>
  <si>
    <t>Emulsiones, Sellos y Pavimentos Asfalticos,             S.A. de C.V.</t>
  </si>
  <si>
    <t>DGOP-CA-MUN-RP-CI-008-17</t>
  </si>
  <si>
    <t xml:space="preserve">ADAN PARRA </t>
  </si>
  <si>
    <t>Conformación de vaso regulador en el fraccionamiento Hacienda Los Eucaliptos (primera etapa), municipio de Tlajomulco de Zúñiga, Jalisco.</t>
  </si>
  <si>
    <t>Fracc. Eucaliptos</t>
  </si>
  <si>
    <t>G y G, Transportes, Materiales y Maquinaria, S.A. de C.V.</t>
  </si>
  <si>
    <t>DGOP-AP-MUN-RP-CI-011-17</t>
  </si>
  <si>
    <t>GTM 090305 8FA</t>
  </si>
  <si>
    <t>Carlos Perez Cruz</t>
  </si>
  <si>
    <t>Construcción de infraestructura hidráulica  sobre el arroyo La Cajilota al cruce con el camino a Lomas de Tejeda y Circuito Metropolitano Sur, en el municipio de Tlajomulco de Zúñiga, Jalisco.</t>
  </si>
  <si>
    <t>lLomas de Tejeda y Circ Sur</t>
  </si>
  <si>
    <t>Rosa Haro Ramirez</t>
  </si>
  <si>
    <t xml:space="preserve"> DGOP-AP-MUN-RP-CI-012-17</t>
  </si>
  <si>
    <t>HARR600217HU3</t>
  </si>
  <si>
    <t>PZA.</t>
  </si>
  <si>
    <t>Repavimentación de las vialidades principales en el fraccionamiento Hacienda Los Eucaliptos, municipio de Tlajomulco de Zúñiga, Jalisco.</t>
  </si>
  <si>
    <t>DGOP-CA-MUN-RP-CI-015-17</t>
  </si>
  <si>
    <t>MARIO VELAZQUEZ</t>
  </si>
  <si>
    <t>Repavimentación de las vialidades principales en el Fraccionamiento La Noria, municipio de Tlajomulco de Zúñiga, Jalisco.</t>
  </si>
  <si>
    <t>Fracc. La Noria</t>
  </si>
  <si>
    <t>Mapa Obras y Pavimentos S.A. de C.V.</t>
  </si>
  <si>
    <t>DGOP-CA-MUN-RP-CI-016-17</t>
  </si>
  <si>
    <t>MOP 080610 I53</t>
  </si>
  <si>
    <t>Jose de Jesus Castillo Carrillo</t>
  </si>
  <si>
    <t>Suministro e instalación de pasto sintético tipo residencial, color verde en camellón, de la Avenida Adolfo López Mateos (del Ingreso a San Martín del Tajo a Camino a las Moras), municipio de Tlajomulco de Zúñiga, Jalisco.</t>
  </si>
  <si>
    <t>San Martin del Tajo</t>
  </si>
  <si>
    <t>Nalux, S.A. de C.V.</t>
  </si>
  <si>
    <t>DGOP-IU-MUN-RP-CI-019-17</t>
  </si>
  <si>
    <t>RMF651027N53</t>
  </si>
  <si>
    <t>Mariela Palacios Machuca</t>
  </si>
  <si>
    <t>FANCISCO JAVIER FRESAS</t>
  </si>
  <si>
    <t xml:space="preserve">Recurso Propios </t>
  </si>
  <si>
    <t>Señalamiento vertical y horizontal en vialidades como: Adolfo López Mateos Sur, Av. Adolf B. Horn, carretera Chapala, Ramón Corona, camino Real a Colima, circuito Sur, Av. Concepción y Av. 8 de Julio, en diversas localidades del municipio de Tlajomulco de Zúñiga, Jalisco.</t>
  </si>
  <si>
    <t>Divicón, S.A. de C.V.</t>
  </si>
  <si>
    <t>DGOP-IU-MUN-RP-CI-020-17</t>
  </si>
  <si>
    <t>DIV 010905 510</t>
  </si>
  <si>
    <t>lotes</t>
  </si>
  <si>
    <t>Jorge Alberto Mena Adames</t>
  </si>
  <si>
    <t>Ing. Fernando Padilla Leyva.</t>
  </si>
  <si>
    <t>Equipamiento del Rastro Municipal, primera etapa, incluye: equipos para porcinos, viseras, higiene, instalación de equipos neumáticos y de vapor, en la localidad de San Miguel Cuyutlán, municipio de Tlajomulco de Zúñiga, Jalisco.</t>
  </si>
  <si>
    <t>SAN MIGUEL CUYUTLAN</t>
  </si>
  <si>
    <t>Silvia Aceves Pérez</t>
  </si>
  <si>
    <t>DGOP-IM-MUN-RP-CI-023-17</t>
  </si>
  <si>
    <t>AEPS470512B89</t>
  </si>
  <si>
    <t>Pavimentación con concreto hidráulico de la calle Álvaro Obregón (ingreso a La Calera) primera etapa, localidad La Calera, municipio de Tlajomulco de Zúñiga, Jalisco.</t>
  </si>
  <si>
    <t>La Calera</t>
  </si>
  <si>
    <t>Ingenieria y Construcciones Anrol, S.A. de C.V.</t>
  </si>
  <si>
    <t>DGOP-CA-MUN-RP-CI-025-17</t>
  </si>
  <si>
    <t>31/06/2017</t>
  </si>
  <si>
    <t>ICA 091028 E40</t>
  </si>
  <si>
    <t>Ángel Rosales Olvera</t>
  </si>
  <si>
    <t>Ing, Adan Parra Flores</t>
  </si>
  <si>
    <t>Conformación de vaso regulador en el fraccionamiento de Villas de La Hacienda (primera etapa), municipio de Tlajomulco de Zúñiga, Jalisco.</t>
  </si>
  <si>
    <t>Villas de La Hacienda</t>
  </si>
  <si>
    <t>Servicios Profecionales para la Construcción, S.A. de C.V.</t>
  </si>
  <si>
    <t>DGOP-AP-MUN-RP-CI-029-17</t>
  </si>
  <si>
    <t>SPC05127BR0</t>
  </si>
  <si>
    <t>José Guillén Díaz</t>
  </si>
  <si>
    <t>Conformación de vaso regulador en la Presa del Guayabo (primera etapa),municipio de Tlajomulco de Zúñiga, Jalisco.</t>
  </si>
  <si>
    <t>El Guayabo</t>
  </si>
  <si>
    <t>Aldsanbm Constructora S.A. de C.V.</t>
  </si>
  <si>
    <t>DGOP-AP-MUN-RP-CI-030-17</t>
  </si>
  <si>
    <t>ACO 070606 CY5</t>
  </si>
  <si>
    <t>m3</t>
  </si>
  <si>
    <t>Braulia Colmenares Pérez</t>
  </si>
  <si>
    <t>Construcción de pavimento de concreto hidráulico, red de agua potable, incluye: banquetas, guarniciones y preparación para alumbrado público de la calle Nardo (segunda etapa) en la localidad de La Tijera, municipio de Tlajomulco de Zúñiga, Jalisco.</t>
  </si>
  <si>
    <t>La Tiejera</t>
  </si>
  <si>
    <t>DGOP-CA-MUN-R33-CI-036-17</t>
  </si>
  <si>
    <t>LEOBARDO PRECIADO ZEPEDA</t>
  </si>
  <si>
    <t>Francisco Javier Fresas Guzman</t>
  </si>
  <si>
    <t>Trabajos complementarios de la pavimentación con concreto hidráulico de la Av. Concepción de la Av. Adolf B Horn al puente vehicular del arroyo seco (limite municipal), en el municipio de Tlajomulco de Zúñiga.</t>
  </si>
  <si>
    <t>Localidades Varias</t>
  </si>
  <si>
    <t>C. José Antonio Cuevas Briseño</t>
  </si>
  <si>
    <t>DGOP-CA-MUN-RP-CI-037-17</t>
  </si>
  <si>
    <t>CUBA 570517 9V8</t>
  </si>
  <si>
    <t>JOSÉ ANTONIO CUEVAS BRISEÑO</t>
  </si>
  <si>
    <t>Conformación de vaso regulador Concepción (cerca del canal Las Pintas y Cárcamo de bombeo) primera etapa, en el municipio de Tlajomulco de Zúñiga, Jalisco.</t>
  </si>
  <si>
    <t>Concepcion del Valle</t>
  </si>
  <si>
    <t>Alberto Hernández López</t>
  </si>
  <si>
    <t>DGOP-AP-MUN-RP-CI-040-17</t>
  </si>
  <si>
    <t>HELA 571102 CSA</t>
  </si>
  <si>
    <t xml:space="preserve">ALBERTO HERNÁNDEZ LÓPEZ </t>
  </si>
  <si>
    <t>Rehabilitación de carpeta asfáltica en el paso desnivel en el Circuito Metropolitano Sur al cruce con la Av. López Mateos Sur, incluye obras complementarias, en el municipio de Tlajomulco de Zúñiga, Jalisco.</t>
  </si>
  <si>
    <t>Circuito Metropolitano Sur</t>
  </si>
  <si>
    <t>Construdimención, S.A. de C.V.</t>
  </si>
  <si>
    <t>DGOP-CA-MUN-RP-CI-057-17</t>
  </si>
  <si>
    <t>CON 090306 I19</t>
  </si>
  <si>
    <t>Héctor Hugo Guillén Guerrero</t>
  </si>
  <si>
    <t>Arq. Diego Garcia Parra</t>
  </si>
  <si>
    <t>Construcción de puente vehicular sobre el arroyo San Gilberto a cruce con Valle de los Zapotes en el fraccionamiento Hacienda los Eucaliptos, municipio de Tlajomulco de Zúñiga, Jalisco.</t>
  </si>
  <si>
    <t>Hacienda los Ecualiptos</t>
  </si>
  <si>
    <t>Oscar López López</t>
  </si>
  <si>
    <t>DGOP-CA-MUN-RP-CI-059-17</t>
  </si>
  <si>
    <t>LOLO700115AJ5</t>
  </si>
  <si>
    <t>OSCAR LOPEZ LOPEZ</t>
  </si>
  <si>
    <t>Arq. Rogelio Renteria Guzman</t>
  </si>
  <si>
    <t>Construcción de drenaje pluvial en el entronque de la calle Tabachines y el Arroyo, en el fraccionamiento Hacienda los Eucaliptos, municipio de Tlajomulco de Zúñiga, Jalisco.</t>
  </si>
  <si>
    <t>DGOP-AP-MUN-R33-CI-060-17</t>
  </si>
  <si>
    <t>Construcción de red  de agua potable y red de drenaje sanitario de la calle Zaragoza (primera etapa), la calle Abasolo de Constitución a calle Juárez y en la calle Constitución, entre privada Constitución y calle Abasolo, en la localidad de San Sebastián El Grande, municipio de Tlajomulco de Zúñiga, Jalisco.</t>
  </si>
  <si>
    <t>Relieve Empresarial, S.A. de C.V.</t>
  </si>
  <si>
    <t>DGOP-AP-MUN-R33-CI-061-17</t>
  </si>
  <si>
    <t>REM 040628 563</t>
  </si>
  <si>
    <t>ADRIANA ÁLVAREZ CÁRDENAS</t>
  </si>
  <si>
    <t>Rehabilitación de oficinas nuevas para el Registro Civil, Juzgados Municipales y Dirección de Apremios, ubicados en el CAT, Cabecera Municipal, Tlajomulco de Zúñiga Jalisco.</t>
  </si>
  <si>
    <t>Inmobiliaria LOVIMOAV, S.A. de C.V.</t>
  </si>
  <si>
    <t>DGOP-IU-MUN-RP-CI-068-17</t>
  </si>
  <si>
    <t>ILO160208VA2</t>
  </si>
  <si>
    <t>JUAN OABLO VILLASEÑOR BARBA</t>
  </si>
  <si>
    <t>Construcción de oficinas administrativas para COMUDE e INDAJO, ubicado en la cabecera municipal, municipio de Tlajomulco de Zúñiga, Jalisco.</t>
  </si>
  <si>
    <t>IMEX Construcciones, S.A. de C.V.</t>
  </si>
  <si>
    <t>DGOP-IU-MUN-RP-AD-069-17</t>
  </si>
  <si>
    <t>ICO040304FY5</t>
  </si>
  <si>
    <t>SERGIO MERCADO VAZQUEZ</t>
  </si>
  <si>
    <t>ET</t>
  </si>
  <si>
    <t>Electrificación con alumbrado público al cárcamo de bombeo ubicado en vaso regulador en las localidades de Villas de la Hacienda, Jardines del Edén, Concepción del Valle y Valle Dorado, municipio de Tlajomulco de Zúñiga, Jalisco.</t>
  </si>
  <si>
    <t>DGOP-ELE-MUN-ET-CI-073-17</t>
  </si>
  <si>
    <t>Rehabilitación de pavimento asfaltico en la av. Adolf B. Horn del límite municipal a la av. Primero de Mayo, en la zona Valle, municipio de Tlajomulco de Zúñiga, Jalisco.</t>
  </si>
  <si>
    <t>DGOP-CA-MUN-RP-CI-075-17</t>
  </si>
  <si>
    <t>Arq. Sergio Reyes Marquez</t>
  </si>
  <si>
    <t>Construcción con concreto hidráulico, red de agua potable y red de drenaje sanitario en la localidad de Union del Cuatro (primera etapa), municipio de Tlajomulco de Zúñiga, Jalisco.</t>
  </si>
  <si>
    <t>UNION DEL CUATRO</t>
  </si>
  <si>
    <t>Constructora y Urbanizadora Sanser, S.A. de C.V.</t>
  </si>
  <si>
    <t>DGOP-CA-MUN-RP-CI-076-17</t>
  </si>
  <si>
    <t>CUS 100518 D39</t>
  </si>
  <si>
    <t>Juan Marcos Sánchez Nava</t>
  </si>
  <si>
    <t>Construcción de alcantarillado para desalojo de aguas residuales en el fraccionamiento Valle Dorado y la localidad Unión del Cuatro, municipio de Tlajomulco de Zúñiga, Jalisco.</t>
  </si>
  <si>
    <t>Valle dorado y Union del Cuatro</t>
  </si>
  <si>
    <t>Grial Construcciones, S.A. de C.V.</t>
  </si>
  <si>
    <t>DGOP-AP-MUN-R33-CI-077-17</t>
  </si>
  <si>
    <t>GCO 100226 SU6</t>
  </si>
  <si>
    <t>ALBERTO BAÑUELOS GARCÍA</t>
  </si>
  <si>
    <t>Ampliación a 4 carriles de la Av. Adolf B. Horn, de Primero de Mayo a Javier Mina, segunda etapa, en la Zona Valle, municipio de Tlajomulco de Zúñiga, Jalisco.</t>
  </si>
  <si>
    <t>ZONA VALLES</t>
  </si>
  <si>
    <t>CONYMAG, S.A. de C.V.</t>
  </si>
  <si>
    <t>DGOP-CA-MUN-RP-CI-078-17</t>
  </si>
  <si>
    <t>CON 100805 D75</t>
  </si>
  <si>
    <t>José Rodrigo García Gutíerrez</t>
  </si>
  <si>
    <t>Construcción de infraestructura gubernamental, "Edificio Higuera" primera etapa, incluye: cimentación. Estructura del edificio, albañilería, instalaciones, obra civil exterior, en Cabecera Municipal, Tlajomulco de Zúñiga, Jalisco.</t>
  </si>
  <si>
    <t>L&amp;A Ejecución, Construcción y Proyectos Corporativo JM, S.A. de C.V.</t>
  </si>
  <si>
    <t>DGOP-IM-MUN-RP-CI-081-17</t>
  </si>
  <si>
    <t>LAE 130626  3B5</t>
  </si>
  <si>
    <t>Guadalupe Alejandrina Maldonado Lara</t>
  </si>
  <si>
    <t>Suministro e instalación de pasto sintético en las dos canchas de futbol ubicadas en el "Chivabarrio" del fraccionamiento Chulavista, municipio de Tlajomulco de Zúñiga, Jalisco.</t>
  </si>
  <si>
    <t>CHULAVISTA</t>
  </si>
  <si>
    <t>Groeniturf, S. de R.L. de C.V.</t>
  </si>
  <si>
    <t>DGOP-ID-MUN-RP-CI-082-17</t>
  </si>
  <si>
    <t>GTU110825AM3</t>
  </si>
  <si>
    <t>German Aello García</t>
  </si>
  <si>
    <t>Pavimentación con concreto hidráulico de la calle Zaragoza (primer etapa) en la localidad de San Sebastián, municipio de Tlajomulco de Zúñiga, Jalisco.</t>
  </si>
  <si>
    <t>DGOP-CA-MUN-RP-CI-085-17</t>
  </si>
  <si>
    <t>Adriana Álvarez Cárdenas</t>
  </si>
  <si>
    <t>Construcción de la segunda etapa del mercado organico municipal, incluye: salón de usos múltiples, baños y ofinas, en la localidad de Lomas del Sur, municipio de Tlajomulco de Zúñiga, Jalisco.</t>
  </si>
  <si>
    <t>Galjack Arquitectos y Construcciones S.A. de C.V.</t>
  </si>
  <si>
    <t>DGOP-IM-MUN-PP-CI-088-17</t>
  </si>
  <si>
    <t>Luis Reynaldo Galvan Mernejo</t>
  </si>
  <si>
    <t>arq. Rogelio renteria</t>
  </si>
  <si>
    <t>Pavimentación con concreto hidráulico, red de agua potable y drenaje sanitario de la calle Luis Curiel (segunda etapa) en la localidad de San Agustín, municipio de Tlajomulco de Zúñiga, Jalisco.</t>
  </si>
  <si>
    <t>Gama Constructores y asociados S.A. de C.V.</t>
  </si>
  <si>
    <t>DGOP-CA-MUN-RP-CI-092-17</t>
  </si>
  <si>
    <t>GCA 010529 EU7</t>
  </si>
  <si>
    <t>Francisco Javier Peregrina Barajas</t>
  </si>
  <si>
    <t>Ing. Fernando padilla</t>
  </si>
  <si>
    <t>Recurso Municipal</t>
  </si>
  <si>
    <t>Construcción y equipamiento de la obra Paseo de la Familia de la fauna Mexicana en la Avenida Adolf. B. Horn , Zona Valle, municipio de Tlajomulco de Zúñiga, Jalisco</t>
  </si>
  <si>
    <t>ZONA VALLE</t>
  </si>
  <si>
    <t>DGOP-IU-MUN-ET-CI-095-17</t>
  </si>
  <si>
    <t>CCI970521PL5</t>
  </si>
  <si>
    <t>C. LUIS MANUEL OCHOA VARGAS</t>
  </si>
  <si>
    <t>ARQ. DIEGO GARCIA VAZQUEZ</t>
  </si>
  <si>
    <t>Construcción de cárcamo de bombeo y obras electromecánicas en el fraccionamiento Hacienda de Los Eucaliptos, municipio de Tlajomulco de Zúñiga, Jalisco</t>
  </si>
  <si>
    <t>FRACC EUCALIPTOS</t>
  </si>
  <si>
    <t xml:space="preserve">Aquaterra Ingenieros, S.A. de C.V.   </t>
  </si>
  <si>
    <t>DGOP-ELE-MUN-ET-CI-098-17</t>
  </si>
  <si>
    <t>AIN1604287M4</t>
  </si>
  <si>
    <t>C. FERNANDO ARTURO MENDEZ RODRIGUEZ</t>
  </si>
  <si>
    <t>ARQ. ROGELIO RENTERIA</t>
  </si>
  <si>
    <t>Obras electromecánicas  de cárcamo de bombeo en la localidad de Concepción del Valle  y construcción  de línea de alejamiento y obras electromecánicas  del cárcamo de bombeo en la localidad de Villas de la Hacienda, Municipio de Tlajomulco de Zúñiga, Jalisco</t>
  </si>
  <si>
    <t>VILLAS DE LA HACIENDA</t>
  </si>
  <si>
    <t>Grupo La Fuente, S.A. de C.V.</t>
  </si>
  <si>
    <t>DGOP-ELE-MUN-ET-CI-099-17</t>
  </si>
  <si>
    <t>GFO021009BC1</t>
  </si>
  <si>
    <t>C. KARLA MARIANA MÉNDEZ RODRIGUEZ</t>
  </si>
  <si>
    <t>Construcción de una nave industrial en el predio conocido como la “Guancha” (agua ancha) en donde se instalara el centro de separación de residuos sólidos, en el municipio de Tlajomulco de Zúñiga Jalisco</t>
  </si>
  <si>
    <t>LA GUANCHA</t>
  </si>
  <si>
    <t xml:space="preserve">Preyco Proyecto Electrico  Ambiental y Construcción Optima, S.A. de C.V.     </t>
  </si>
  <si>
    <t>DGOP-IM-MUN-GA-CI-100-17</t>
  </si>
  <si>
    <t>PPE 0304127S5</t>
  </si>
  <si>
    <t>KG.</t>
  </si>
  <si>
    <t>ING. JOSÉ DE JESÚS DUEÑAS GARCÍA</t>
  </si>
  <si>
    <t>Construcción con red de agua potable, red de drenaje sanitario, banquetas y obras complementarias en la calle Ramal de La Tijera, municipio de Tlajomulco de Zúñiga, Jalisco.</t>
  </si>
  <si>
    <t>RAMAL DE LA TIJERA</t>
  </si>
  <si>
    <t>DGOP-AP-MUN-PP-CI-101-17</t>
  </si>
  <si>
    <t>GCM020226F28</t>
  </si>
  <si>
    <t xml:space="preserve">SRA. AMALIA MORENO MALDONADO </t>
  </si>
  <si>
    <t>ING. FRANCISCO FRESAS</t>
  </si>
  <si>
    <t>Construcción de red de agua potable para las diversas colonias en la localidad del Zapote del Valle (primer etapa), municipio de Tlajomulco de Zúñiga, Jalisco.</t>
  </si>
  <si>
    <t>ZAPOTE DEL VALLE</t>
  </si>
  <si>
    <t xml:space="preserve">Ingenieria Civil y Mantenimiento Integral, S.A. de C.V.  </t>
  </si>
  <si>
    <t>DGOP-AP-MUN-R33-CI-102-17</t>
  </si>
  <si>
    <t>ICM080207MA4</t>
  </si>
  <si>
    <t>C. PEDRO ANTONIO ORTIZ BERRIEL</t>
  </si>
  <si>
    <t>Suministro, instalación y puesta en marcha de elevador y trabajos adicionales en el Centro de Desarrollo Cuminitario  y obras exteriores</t>
  </si>
  <si>
    <t xml:space="preserve">Grupo Constructor Sauxi, S.A. de C.V.             </t>
  </si>
  <si>
    <t>DGOP-IU-MUN-RP-CI-106-17</t>
  </si>
  <si>
    <t>GCS091008TU6</t>
  </si>
  <si>
    <t>ING. GABRIELA PEREZ CORNEJO</t>
  </si>
  <si>
    <t>Construcción de drenaje pluvial en la Zona Valle, direccionándolo al vaso regulador, en el municipio de Tlajomulco de Zúñiga, Jalisco.</t>
  </si>
  <si>
    <t>Arquitectura y Diseño en Armonia, S.A. de C.V.</t>
  </si>
  <si>
    <t>DGOP-AP-MUN-R33-CI-108-17</t>
  </si>
  <si>
    <t>ADA 040607 DY7</t>
  </si>
  <si>
    <t>ING. LUIS MIGUEL TORRES DIAZ BARRIGA</t>
  </si>
  <si>
    <t>Construcción de ciclovía sobre carretera a Cajititlán, Cajititlán a Cuexcomatitlán, municipio de Tlajomulco de Zúñiga, Jalisco.</t>
  </si>
  <si>
    <t>CAJITITLÁN</t>
  </si>
  <si>
    <t>Emulsiones Sellos y Pavimentos Asfalticos, S.A. de C.V.</t>
  </si>
  <si>
    <t>DGOP-CA-MUN-GA-CI-112-17</t>
  </si>
  <si>
    <t>ESP 940311 A26</t>
  </si>
  <si>
    <t>José Francisco Llaguno Yzabal</t>
  </si>
  <si>
    <t>Suministro de iluminación a base de diodos emisores de luz (led) sobre la calle Ramón Corona, desde la avenida López Mateos Sur hasta la calle Camino Real a Colima, sobre la Real a Colima, desde la calle Ramón Corona hasta la calle José Guadalupe Gallo y suministro e instalación de luminarias a base de diodos emisores de luz (led) en 3.4 kilómetros de Boulevard Bosques de Santa Anita, desde la Avenida López Mateos Sur, hasta el Fraccionamiento denominado Triventi, en la localidad de San Agustín, municipio de Tlajomulco de Zúñiga, Jalisco.</t>
  </si>
  <si>
    <t>DGOP-ELE-MUN-ET-CI-114-17</t>
  </si>
  <si>
    <t>BCO 070 129 512</t>
  </si>
  <si>
    <t>pzas.</t>
  </si>
  <si>
    <t>Enrique Gabriel Buenrostro Ahued</t>
  </si>
  <si>
    <t>Adecuación de las oficinas para Seguridad Pública conocido como "C4", ubicado en el edificio antiguo entre la calle Porfirio Díaz  y Flaviano Ramos, en cabecera municipal, Tlajomulco de Zúñiga, Jalisco.</t>
  </si>
  <si>
    <t>Constructora Mabay, S.A. de  C.V.</t>
  </si>
  <si>
    <t>DGOP-IU-MUN-RP-CI-115-17</t>
  </si>
  <si>
    <t>CMA1210256I6</t>
  </si>
  <si>
    <t>Construcción de red de alumbrado público subterráneo en la calle Javier Mina, desde la Avenida Concepción del Valle, hasta la Avenida Adof B. Horn, en la localidad de Unión del Cuatro, municipio de Tlajomulco de Zúñiga, Jalisco.</t>
  </si>
  <si>
    <t>UNIÓN DEL CUATRO</t>
  </si>
  <si>
    <t>DGOP-ELE-MUN-ET-CI-116-17</t>
  </si>
  <si>
    <t>Construcción de huerto urbano, andadores, un módulo que cuenta con oficinas, bodega y baños, ubicado en el Cerro del Gato, en el fraccionamiento Chulavista, municipio de Tlajomulco de Zúñiga, Jalisco.</t>
  </si>
  <si>
    <t>DGOP-IU-MUN-GA-CI-127-17</t>
  </si>
  <si>
    <t>CTO 061116 F61</t>
  </si>
  <si>
    <t>Javier Cañedo Ortega</t>
  </si>
  <si>
    <t>Construcción del parque incluyente ubicado en el cluster 42, Hacienda Santa Fe, municipio de Tlajomulco de Zúñiga, Jalisco.</t>
  </si>
  <si>
    <t>SANTA FE</t>
  </si>
  <si>
    <t>FG Construcciones de y Pavimentaciones, S.A. de C.V.</t>
  </si>
  <si>
    <t>DGOP-IU-MUN-RP-CI-128-17</t>
  </si>
  <si>
    <t>FCP100909B70</t>
  </si>
  <si>
    <t>María Nelba Beatríz Fonseca Gutíerrez</t>
  </si>
  <si>
    <t>Arq. Diego Garcia Parra.</t>
  </si>
  <si>
    <t>Construcción de canal pluvial a base de empedrado zampeado sobre la calle 20 de noviembre (González Sánchez) y construcción de colector de captación de agua pluvial de la calle Azahares al arroyo San Juanete, en la localidad de San Sebastián el Grande, municipio de Tlajomulco de Zúñiga, Jalisco.</t>
  </si>
  <si>
    <t>SAN SEBASTIÁN EL GRANDE</t>
  </si>
  <si>
    <t>Refugio Gutiérrez Nieves</t>
  </si>
  <si>
    <t>DGOP-AP-MUN-R33-CI-129-17</t>
  </si>
  <si>
    <t>GUNR 770712 CU1</t>
  </si>
  <si>
    <t xml:space="preserve">Rehabilitación de ingreso principal al fraccionamiento Agaves y (casetas) al fraccionamiento Los Cantaros, sobre Av. Cantaros y Circuito Herrero - Camellón Av. de las Artes en cruce con circuito Ingenieros - Av. Los Cantaros entre Adolf B. Horn y Avenida de las Artes, construcción de cancha y gimnasio al aire libre en el Blvd. Arvento al cruce con Puerto Mazatlán y Puerto Vallarta, y construcción de cancha de futbol y terminación de bicicross en Lomas del Mirador, en Punta Mayorca, en el municipio de Tlajomulco de Zúñiga, Jalisco. </t>
  </si>
  <si>
    <t>Constructora Ivanna, S.A. de C.V.</t>
  </si>
  <si>
    <t>DGOP-IU-MUN-PP-CI-130-17</t>
  </si>
  <si>
    <t>CIV160115N68</t>
  </si>
  <si>
    <t>Margarita Cuadros Canseco.</t>
  </si>
  <si>
    <t>Construcción de red de agua potable y drenaje sanitario en la calle 20 de noviembre, y construcción de drenaje pluvial en la calle 20 de enero, en la localidad de Unión del Cuatro, municipio de Tlajomulco de Zúñiga, Jalisco.</t>
  </si>
  <si>
    <t>Procourza, S.A. de C.V.</t>
  </si>
  <si>
    <t>DGOP-AP-MUN-R33-CI-132-17</t>
  </si>
  <si>
    <t>PRO 020520 8F2</t>
  </si>
  <si>
    <t>Elvia Alejandra Torres Villa</t>
  </si>
  <si>
    <t>Construcción de cárcamo de tormenta en el ingreso del fraccionamiento de Sendero Real cruce con la calle Paseo de los Jardines, en la localidad de Unión del Cuatro, municipio de Tlajomulco de Zúñiga, Jalisco.</t>
  </si>
  <si>
    <t>G Y G Transportes, Materiales y Maquinaria, S.A. de C.V.</t>
  </si>
  <si>
    <t>DGOP-AP-MUN-R33-CI-133-17</t>
  </si>
  <si>
    <t>GTM 0903058FA</t>
  </si>
  <si>
    <t>Carlos Pérez Cruz</t>
  </si>
  <si>
    <t xml:space="preserve">Ing. Alejandro ochoa </t>
  </si>
  <si>
    <t>Concurso por invitacion</t>
  </si>
  <si>
    <t>Rehabilitación de la plaza pública en la localidad de Santa Cruz del valle, (Segunda etapa), municipio de Tlajomulco de Zúñiga, Jalisco.</t>
  </si>
  <si>
    <t>Manjarrez Urbanizadores, S.A. de C.V.</t>
  </si>
  <si>
    <t>DGOP-IU-MUN-RP-CI-138-17</t>
  </si>
  <si>
    <t>MUR090325P33</t>
  </si>
  <si>
    <t>Edwin Aguilar Escatel</t>
  </si>
  <si>
    <t xml:space="preserve">Ramo 33 </t>
  </si>
  <si>
    <t>Construcción de colector pluvial en el entronque de la calle Javier Mina y Av. Adolf B. Horn, en la localidad de Unión del Cuatro, municipio de Tlajomulco de Zúñiga, Jalisco.</t>
  </si>
  <si>
    <t>Unión del Cuatro</t>
  </si>
  <si>
    <t>DGOP-AP-MUN-R33-CI-141-17</t>
  </si>
  <si>
    <t>GCM 020226 F28</t>
  </si>
  <si>
    <t xml:space="preserve">Amalia Moreno Maldonado </t>
  </si>
  <si>
    <t>Ing. Adán Parra Flores</t>
  </si>
  <si>
    <t>Pavimentación con concreto hidráulico de la calle Juárez en la cabecera municipal, municipio de Tlajomulco de Zúñiga, Jalisco.</t>
  </si>
  <si>
    <t>Diseño en Ingeniería de Pavimentos DIP, S.A. de C.V.</t>
  </si>
  <si>
    <t>DGOP-CA-MUN-RP-CI-142-17</t>
  </si>
  <si>
    <t>DIP 150908 6G7</t>
  </si>
  <si>
    <t>Joel Ricardo Rincón Salido</t>
  </si>
  <si>
    <t>Electrificación y alumbrado público en las calles Porfirio Padilla, Vicente Guerrero, Fermín Mozqueda y Ernesto Díaz, ubicadas en la localidad El Refugio, municipio de Tlajomulco de Zúñiga, Jalisco.</t>
  </si>
  <si>
    <t>El Refugio</t>
  </si>
  <si>
    <t>DGOP-ELE-MUN-ET-CI-147-17</t>
  </si>
  <si>
    <t xml:space="preserve">PZAS. </t>
  </si>
  <si>
    <t>Macrointervención artística, mural participativo, pinta de fachadas, en la Av. Nuestra Señora de Santa Anita, municipio de Tlajomulco de Zúñiga, Jalisco.</t>
  </si>
  <si>
    <t>DGOP-IU-MUN-PP-CI-150-17</t>
  </si>
  <si>
    <t>Programa de Infraestructura, vertiente Espacios Públicos y Participación Comunitaria</t>
  </si>
  <si>
    <t>Rescate de espacio público con la construccion de parque líneal, ubicado en el vaso regulador del fraccionamiento Hacienda Los Eucaliptos, Municipio de Tlajomulco de Zúñiga, Jalisco.</t>
  </si>
  <si>
    <t>DGOP-IU-FED-REP-CI-152-17</t>
  </si>
  <si>
    <t>GCI 070523CW4</t>
  </si>
  <si>
    <t>Eduardo Mora Blackaller</t>
  </si>
  <si>
    <t>Pavimentación con concreto hidráulico, incluye: red de agua potable y drenaje sanitario, segunda etapa, en la localidad de Lomas de Tejeda, municipio de Tlajomulco de Zúñiga, Jalisco.</t>
  </si>
  <si>
    <t>Lomas de Tejeda</t>
  </si>
  <si>
    <t>Constructora Diru, S.A. de C.V.</t>
  </si>
  <si>
    <t>DGOP-CA-MUN-RP-CI-154-17</t>
  </si>
  <si>
    <t>CDI 950714 B79</t>
  </si>
  <si>
    <t>Francisco Javier Díaz Ruíz</t>
  </si>
  <si>
    <t>Programa de Devolucion de Derechos PRODDER</t>
  </si>
  <si>
    <r>
      <rPr>
        <sz val="11"/>
        <color indexed="8"/>
        <rFont val="Calibri1"/>
        <family val="0"/>
      </rPr>
      <t xml:space="preserve">Construcción de línea de drenaje sanitario a base de tubería de 24" de </t>
    </r>
    <r>
      <rPr>
        <b/>
        <sz val="11"/>
        <color indexed="8"/>
        <rFont val="Calibri"/>
        <family val="2"/>
      </rPr>
      <t>Ø (600 mm) PVC para alcantarillado serie 20 en el fraccionamiento Rancho Grande.</t>
    </r>
  </si>
  <si>
    <t xml:space="preserve">Rancho Grande </t>
  </si>
  <si>
    <t>DGOP-AP-FED-PD-CI-164-17</t>
  </si>
  <si>
    <t>Linda Gabriela Cuevas Barra</t>
  </si>
  <si>
    <t>Construcción de colector de 18" de diámetro de drenaje sanitario, en la localidad de Cuexcomatitlán, municipio de Tlajomulco de Zúñiga, Jalisco.</t>
  </si>
  <si>
    <t>Cuexcomatitlán</t>
  </si>
  <si>
    <t>DGOP-AP-FED-PD-CI-165-17</t>
  </si>
  <si>
    <t>OPA 140403 K72</t>
  </si>
  <si>
    <t>346.55 ML</t>
  </si>
  <si>
    <t>Francisco Javier Ayala Leal</t>
  </si>
  <si>
    <t xml:space="preserve">Construcción de tanque a base de concreto  armado de 23.00 m x 4.00 m de altura, para reactor biológico y clasificador, con la finalidad de mejorar el funcionamiento de la planta de tratamiento de aguas residuales en la localidad de Cuexcomatitlán, municipio de Tlajomulco de Zúñiga, Jalisco. </t>
  </si>
  <si>
    <t>LB Procesos Ambientales, S.A. de C.V.</t>
  </si>
  <si>
    <t>DGOP-AP-FED-PD-CI-166-17</t>
  </si>
  <si>
    <t>LPA 080313 ED1</t>
  </si>
  <si>
    <t>Isaac Laguna Balcázar</t>
  </si>
  <si>
    <t>Pavimentación con concreto hidráulico en la calle Juárez, en la localidad de San Sebastián el Grande, municipio de Tlajomulco de Zúñiga, Jalisco.</t>
  </si>
  <si>
    <t>San Sebastían</t>
  </si>
  <si>
    <t>DGOP-CA-MUN-R33-CI-176-17</t>
  </si>
  <si>
    <t>GUNR 770712CU1</t>
  </si>
  <si>
    <t>Arq. Diego García Parra</t>
  </si>
  <si>
    <t>Construcción de infraestructura gubernamental "Edificio Higuera" segunda etapa, incluye: banquetas, jardinería, señaletica, cerca perimetral y recubrimientos, en Cabecera Municipal, Tlajomulco de Zúñiga, Jalisco.</t>
  </si>
  <si>
    <t>Grupo Constructor Sauxi, S.A. de C.V.</t>
  </si>
  <si>
    <t>DGOP-IU-MUN-RP-CI-178-17</t>
  </si>
  <si>
    <t>GCS091008 TU6</t>
  </si>
  <si>
    <t>Gabriela Pérez Cornejo</t>
  </si>
  <si>
    <t>Adecuación de las oficinas para Seguridad Pública conocido como "C4", segunda etapa ubicado en el edificio antiguo entre la calle Porfirio Díaz y Flaviano Ramos, en la Cabecera Municipal, Tlajomulco de Zúñiga, Jalisco.</t>
  </si>
  <si>
    <t>DGOP-IU-MUN-RP-CI-187-17</t>
  </si>
  <si>
    <t xml:space="preserve">Glebbert Alejandro Bailón Ramírez </t>
  </si>
  <si>
    <t>Suministro y colocación de sello premezclado en frio sobre la avenida Jesús Michel, en la localidad de Unión del Cuatro, municipio de Tlajomulco de Zúñiga, Jalisco.</t>
  </si>
  <si>
    <t>Constructora AMICUM, S.A. de C.V.</t>
  </si>
  <si>
    <t>DGOP-CA-MUN-RP-CI-188-17</t>
  </si>
  <si>
    <t>CAM160621G52</t>
  </si>
  <si>
    <t>Alfredo Flores Chávez</t>
  </si>
  <si>
    <t>Readecuación de la calle Abasolo, Incluye: Construcción de red de agua potable, alcantarillado sanitario, banquetas y alumbrado público en la cabecera municipal, municipio de Tlajomulco de Zúñiga, Jalisco.</t>
  </si>
  <si>
    <t>DGOP-CA-FED-HB-CI-191-17</t>
  </si>
  <si>
    <t>ARQ. ROGELIO RENTERIA G.</t>
  </si>
  <si>
    <t>LICITACION PUBLICA 2017</t>
  </si>
  <si>
    <t>NO SE GENERO INFORMACION EN ENERO 2017</t>
  </si>
  <si>
    <t>NO SE GENERO INFORMACION EN FEBRERO 2017</t>
  </si>
  <si>
    <t>NO SE GENERO INFORMACION EN MARZO 2017</t>
  </si>
  <si>
    <t>NO SE GENERO INFORMACION EN ABRIL 2017</t>
  </si>
  <si>
    <t>NO SE GENERO INFORMACION EN MAYO 2017</t>
  </si>
  <si>
    <t>NO SE GENERO INFORMACION EN JUNIO 2017</t>
  </si>
  <si>
    <t>FOCOCI</t>
  </si>
  <si>
    <t>Licitación Pública</t>
  </si>
  <si>
    <t>Construcción y continuación del ingreso al Fraccionamiento Villas de la Hacienda sobre la Av. De los Altos, en el municipio de Tlajomulco de Zúñiga, Jalisco.</t>
  </si>
  <si>
    <t>Ingeniería y Construcciones Anrol, S.A. de C.V.</t>
  </si>
  <si>
    <t>DGOP-CA-EST-FCC-LP-062-17</t>
  </si>
  <si>
    <t>Construcción de vialidad, obras hidráulicas, señaletica en el fraccionamiento Villas de la Hacienda, junto a las vías del tren, en el municipio de Tlajomulco de Zúñiga, Jalisco.</t>
  </si>
  <si>
    <t>DGOP-CA-EST-FCC-LP-063-17</t>
  </si>
  <si>
    <t>Pavimentación, agua potable y drenaje sanitario en la calle Lago de Chapala en la colonia Lagunitas en la localidad de San Agustín,  en el municipio de Tlajomulco de Zúñiga, Jalisco.</t>
  </si>
  <si>
    <t>DGOP-CA-EST-FCC-LP-064-17</t>
  </si>
  <si>
    <t>Alberto Bañuelos Gárcia</t>
  </si>
  <si>
    <t>Ing. Francisco Javier fresas</t>
  </si>
  <si>
    <t>Pavimentación con asfalto de la antigua carretera a Colima, incluye obras hidráulicas, señalética, balizamiento, sello de vialidad, en la localidad de San Agustín, en el municipio de Tlajomulco de Zúñiga, Jalisco.</t>
  </si>
  <si>
    <t>Construcciones, Electrificaciones y Arrendamiento de Maquinaría, S.A. de C.V.</t>
  </si>
  <si>
    <t>DGOP-CA-EST-FCC-LP-065-17</t>
  </si>
  <si>
    <t>CEA 010615 GT0</t>
  </si>
  <si>
    <t>Jesús David Garza García</t>
  </si>
  <si>
    <t>Ing. Diego Darcia Vazquez</t>
  </si>
  <si>
    <t>Reencarpetamiento de la vialidad Blvd. Rio de Janeiro, en la localidad de Chulavista, en el municipio de Tlajomulco de Zúñiga, Jalisco.</t>
  </si>
  <si>
    <t>DGOP-CA-EST-FCC-LP-066-17</t>
  </si>
  <si>
    <t>Reencarpetamiento de la vialidad Blvd. Santa Fe, en la localidad de Santa Fe, en el municipio de Tlajomulco de Zúñiga, Jalisco.</t>
  </si>
  <si>
    <t>Metro Asfaltos, S.A. de C.V.</t>
  </si>
  <si>
    <t>DGOP-CA-EST-FCC-LP-067-17</t>
  </si>
  <si>
    <t>CMA 070307 RU6</t>
  </si>
  <si>
    <t>Rodrigo Ramos Garibi</t>
  </si>
  <si>
    <t>Consejo Metropolitano</t>
  </si>
  <si>
    <t>Renovación urbana en áreas y zonas comerciales, como la construcción de ciclovia bidireccional con concreto asfaltico sobre carretera a Cajititlan, de carretera a Chapala a Cajititlán, municipio de Tlajomulco de Zúñiga, Jalisco</t>
  </si>
  <si>
    <t>CAJITITLAN</t>
  </si>
  <si>
    <t>DGOP-IU-EST-CM-LP-096-17</t>
  </si>
  <si>
    <t>TSC100210E48</t>
  </si>
  <si>
    <t>ING. JOEL ZULOAGA ACEVES</t>
  </si>
  <si>
    <t>Renovación urbana en áreas y zonas comerciales, como la rehabilitación de la carpeta asfáltica sobre la Avenida Adolf B. Horn, de la Av. 10 de Mayo al limíte municipal con Tlaquepaque, municipio de Tlajomulco de Zúñiga, Jalisco</t>
  </si>
  <si>
    <t>LIMITE MUNICIPAL CON TLAQUEPAQUE</t>
  </si>
  <si>
    <t>Mapa Obras y Pavimentos, S.A. de C.V.</t>
  </si>
  <si>
    <t>DGOP-IU-EST-CM-LP-097-17</t>
  </si>
  <si>
    <t>MOP080610I53</t>
  </si>
  <si>
    <t>C. JOSÉ DE JESÚS CASTILLO CARRILLO</t>
  </si>
  <si>
    <t>ARQ. SERGIO REYES M.</t>
  </si>
  <si>
    <t>NO SE GENERO INFORMACION EN SEPTIEMBRE 2017</t>
  </si>
  <si>
    <t>Proyectos de Desarrollo Regional</t>
  </si>
  <si>
    <t>Pavimentación con concreto hidráulico de la antigua carretera a Chapala, desde la calle santa Teresita hasta el límite municipal con el salto, en el municipio de Tlajomulco de Zúñiga, Jalisco.</t>
  </si>
  <si>
    <t>San Cruz del Valle</t>
  </si>
  <si>
    <t>DGOP-CA-FED-PR-LP-046-17</t>
  </si>
  <si>
    <t>Fondo para el Fortalecimiento Financiero para la Inverción</t>
  </si>
  <si>
    <t>Reencarpetamiento de la calle Higueras, de Constitución a Escobedo, y calle Escobedo de las vías del tren a la calle Cerro del Patomo, en la Cabecera Municipal, municipio de Tlajomulco de Zúñiga.</t>
  </si>
  <si>
    <t>Dommont Construcciones, S.A. de C.V.</t>
  </si>
  <si>
    <t>DGOP-CA-FED-PR-LP-120-17</t>
  </si>
  <si>
    <t>DCO 130215C16</t>
  </si>
  <si>
    <t>Omar Mora Montes De Oca</t>
  </si>
  <si>
    <t>Construcción de la vialidad Lago Cajititlán con concreto hidráulico en la localidad de San Agustín, Tlajomulco de Zúñiga, Jalisco.</t>
  </si>
  <si>
    <t>Transcreto, S.A. de C.V.</t>
  </si>
  <si>
    <t>DGOP-CA-FED-PR-LP-121-17</t>
  </si>
  <si>
    <t>TRA 750528 286</t>
  </si>
  <si>
    <t>Sergio Cesar Díaz Quiroz</t>
  </si>
  <si>
    <t>Repavimentación del Camino a Agua Amarilla, de la Av. 8 de julio a la calle Morelos en San Sebastián, en Tlajomulco de Zúñiga, Jalisco.</t>
  </si>
  <si>
    <t>San Sebastián</t>
  </si>
  <si>
    <t>Construdimensión, S.A. de C.V.</t>
  </si>
  <si>
    <t>DGOP-CA-FED-PR-LP-122-17</t>
  </si>
  <si>
    <t>Repavimentación con carpeta asfáltica en la calle de ingreso a la localidad Cofradía de la Luz, en el municipio de Tlajomulco de Zúñiga, Jalisco.</t>
  </si>
  <si>
    <t>Cofradia de la Luz</t>
  </si>
  <si>
    <t>DGOP-CA-FED-PR-LP-123-17</t>
  </si>
  <si>
    <t>Pavimentación con carpeta asfáltica de la calle Independencia en la localidad Cruz Vieja, en Tlajomulco de Zúñiga, Jalisco.</t>
  </si>
  <si>
    <t>Cruz Vieja</t>
  </si>
  <si>
    <t>Arda Ingenieros, S.A. de C.V.</t>
  </si>
  <si>
    <t>DGOP-CA-FED-PR-LP-124-17</t>
  </si>
  <si>
    <t>ANI 160209 RJ9</t>
  </si>
  <si>
    <t>David Beltrán Bautista</t>
  </si>
  <si>
    <t>Rehabilitación con carpeta asfáltica, agua potable, drenaje y obras complementarias en el ingreso Santa Cruz de la Loma, en el municipio de Tlajomulco de Zúñiga, Jalisco.</t>
  </si>
  <si>
    <t>Santa Cruz de la Loma</t>
  </si>
  <si>
    <t>Megaobras, S.A. de C.V.</t>
  </si>
  <si>
    <t>DGOP-CA-FED-PR-LP-125-17</t>
  </si>
  <si>
    <t>MEG 030224 QK1</t>
  </si>
  <si>
    <t>Edgar Fernando Azpeytia Ortega</t>
  </si>
  <si>
    <t>Fondo de Fortalecimiento Financiero para la Inverción</t>
  </si>
  <si>
    <t>Reencarpetamiento de la Av. Jesús Michel, de la carretera San Sebastián a Unión del Cuatro, al límite municipal.</t>
  </si>
  <si>
    <t>DGOP-CA-FED-PR-LP-126-17</t>
  </si>
  <si>
    <t>AAR120507 VA9</t>
  </si>
  <si>
    <t>Ángel Salomón Rincón de la Rosa.</t>
  </si>
  <si>
    <t>Incorporación vial de la avenida Adolfo López Mateos al circuito sur (camino antiguo), en la localidad de San Agustín (segunda etapa), en el municipio de Tlajomulco de Zúñiga, Jalisco.</t>
  </si>
  <si>
    <t>DGOP-CA-FED-PR-LP-048-17</t>
  </si>
  <si>
    <t>Pavimentación con concreto hidráulico, red de agua potable y drenaje sanitario en la calle 5 de mayo de la localidad de Cuexcomatitlán, en el municipio de Tlajomulco de Zúñiga, Jalisco.</t>
  </si>
  <si>
    <t>DGOP-CA-FED-PR-LP-049-17</t>
  </si>
  <si>
    <t>NO SE GENERO INFORMACION EN DICIEMBRE 2017</t>
  </si>
  <si>
    <t>INVERSIÓN ORIGINAL
(INCLUYE IVA)</t>
  </si>
  <si>
    <t>INVERSIÓN FINAL
(INCLUYE 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</si>
</sst>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00\ ;&quot;-$&quot;#,##0.00\ ;&quot; $-&quot;00\ ;\ @\ "/>
    <numFmt numFmtId="165" formatCode="#,##0.00\ [$€-C0A];[Red]\-#,##0.00\ [$€-C0A]"/>
    <numFmt numFmtId="166" formatCode="&quot; $&quot;#,##0.00\ ;&quot;-$&quot;#,##0.00\ ;&quot; $-&quot;#\ ;@\ "/>
    <numFmt numFmtId="167" formatCode="dd/mm/yyyy;@"/>
    <numFmt numFmtId="168" formatCode="_-\$* #,##0.00_-;&quot;-$&quot;* #,##0.00_-;_-\$* \-??_-;_-@_-"/>
    <numFmt numFmtId="169" formatCode="[$-C0A]General"/>
    <numFmt numFmtId="170" formatCode="&quot; &quot;&quot;$&quot;#,##0.00&quot; &quot;;&quot;-&quot;&quot;$&quot;#,##0.00&quot; &quot;;&quot; &quot;&quot;$&quot;&quot;-&quot;00&quot; &quot;;&quot; &quot;@&quot; &quot;"/>
    <numFmt numFmtId="171" formatCode="&quot; $&quot;#,##0.00&quot; &quot;;&quot;-$&quot;#,##0.00&quot; &quot;;&quot; $-&quot;#&quot; &quot;;@&quot; &quot;"/>
  </numFmts>
  <fonts count="51">
    <font>
      <sz val="11"/>
      <color indexed="8"/>
      <name val="Calibri"/>
      <family val="2"/>
    </font>
    <font>
      <sz val="10"/>
      <name val="Arial"/>
      <family val="0"/>
    </font>
    <font>
      <b/>
      <i/>
      <sz val="16"/>
      <color indexed="8"/>
      <name val="Calibri"/>
      <family val="2"/>
    </font>
    <font>
      <b/>
      <i/>
      <u val="single"/>
      <sz val="11"/>
      <color indexed="8"/>
      <name val="Calibri"/>
      <family val="2"/>
    </font>
    <font>
      <b/>
      <sz val="16"/>
      <color indexed="8"/>
      <name val="Calibri"/>
      <family val="2"/>
    </font>
    <font>
      <b/>
      <sz val="16"/>
      <color indexed="53"/>
      <name val="Calibri"/>
      <family val="2"/>
    </font>
    <font>
      <b/>
      <sz val="11"/>
      <color indexed="9"/>
      <name val="Calibri"/>
      <family val="2"/>
    </font>
    <font>
      <b/>
      <sz val="18"/>
      <color indexed="8"/>
      <name val="Tahoma"/>
      <family val="2"/>
    </font>
    <font>
      <sz val="11"/>
      <color indexed="8"/>
      <name val="Calibri1"/>
      <family val="0"/>
    </font>
    <font>
      <b/>
      <sz val="11"/>
      <color indexed="8"/>
      <name val="Calibri"/>
      <family val="2"/>
    </font>
    <font>
      <b/>
      <sz val="9"/>
      <color indexed="8"/>
      <name val="Tahoma"/>
      <family val="2"/>
    </font>
    <font>
      <sz val="9"/>
      <color indexed="8"/>
      <name val="Tahoma"/>
      <family val="2"/>
    </font>
    <font>
      <sz val="11"/>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18"/>
      <name val="Calibri"/>
      <family val="2"/>
    </font>
    <font>
      <sz val="11"/>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3" tint="-0.24997000396251678"/>
      <name val="Calibri"/>
      <family val="2"/>
    </font>
    <font>
      <sz val="11"/>
      <color rgb="FF002060"/>
      <name val="Calibri"/>
      <family val="2"/>
    </font>
    <font>
      <b/>
      <sz val="11"/>
      <color rgb="FF002060"/>
      <name val="Calibri"/>
      <family val="2"/>
    </font>
    <font>
      <sz val="11"/>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theme="0"/>
        <bgColor indexed="64"/>
      </patternFill>
    </fill>
    <fill>
      <patternFill patternType="solid">
        <fgColor indexed="5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0" fillId="0" borderId="0" applyFill="0" applyBorder="0" applyAlignment="0" applyProtection="0"/>
    <xf numFmtId="0" fontId="2" fillId="0" borderId="0" applyBorder="0" applyProtection="0">
      <alignment horizontal="center"/>
    </xf>
    <xf numFmtId="0" fontId="2" fillId="0" borderId="0" applyBorder="0" applyProtection="0">
      <alignment horizontal="center" textRotation="90"/>
    </xf>
    <xf numFmtId="0" fontId="37"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1" fillId="0" borderId="0" applyFill="0" applyBorder="0" applyAlignment="0" applyProtection="0"/>
    <xf numFmtId="0" fontId="3" fillId="0" borderId="0" applyBorder="0" applyProtection="0">
      <alignment/>
    </xf>
    <xf numFmtId="165" fontId="3" fillId="0" borderId="0" applyBorder="0" applyProtection="0">
      <alignment/>
    </xf>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41">
    <xf numFmtId="0" fontId="0" fillId="0" borderId="0" xfId="0" applyAlignment="1">
      <alignmen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xf>
    <xf numFmtId="166" fontId="0" fillId="0" borderId="0" xfId="0" applyNumberFormat="1" applyAlignment="1">
      <alignment/>
    </xf>
    <xf numFmtId="167" fontId="0" fillId="0" borderId="0" xfId="0" applyNumberFormat="1" applyAlignment="1">
      <alignment horizontal="center"/>
    </xf>
    <xf numFmtId="167" fontId="0" fillId="0" borderId="0" xfId="0" applyNumberFormat="1" applyAlignment="1">
      <alignment horizontal="justify"/>
    </xf>
    <xf numFmtId="166" fontId="0" fillId="0" borderId="0" xfId="0" applyNumberFormat="1" applyAlignment="1">
      <alignment horizontal="center"/>
    </xf>
    <xf numFmtId="166" fontId="0" fillId="0" borderId="0" xfId="0" applyNumberFormat="1" applyAlignment="1">
      <alignment wrapText="1"/>
    </xf>
    <xf numFmtId="0" fontId="6" fillId="33" borderId="10" xfId="0" applyFont="1" applyFill="1" applyBorder="1" applyAlignment="1">
      <alignment horizontal="center" vertical="center" wrapText="1"/>
    </xf>
    <xf numFmtId="167" fontId="6" fillId="33" borderId="10" xfId="0" applyNumberFormat="1" applyFont="1" applyFill="1" applyBorder="1" applyAlignment="1">
      <alignment horizontal="center" vertical="center" wrapText="1"/>
    </xf>
    <xf numFmtId="169" fontId="46" fillId="0" borderId="11" xfId="0" applyNumberFormat="1" applyFont="1" applyFill="1" applyBorder="1" applyAlignment="1">
      <alignment horizontal="center" vertical="center" wrapText="1"/>
    </xf>
    <xf numFmtId="169" fontId="47" fillId="0" borderId="11" xfId="0" applyNumberFormat="1" applyFont="1" applyFill="1" applyBorder="1" applyAlignment="1">
      <alignment horizontal="center" vertical="center" wrapText="1"/>
    </xf>
    <xf numFmtId="170" fontId="48" fillId="0" borderId="11" xfId="51" applyNumberFormat="1" applyFont="1" applyFill="1" applyBorder="1" applyAlignment="1">
      <alignment horizontal="center" vertical="center" wrapText="1"/>
    </xf>
    <xf numFmtId="167" fontId="47" fillId="0" borderId="11" xfId="0" applyNumberFormat="1" applyFont="1" applyFill="1" applyBorder="1" applyAlignment="1">
      <alignment horizontal="center" vertical="center" wrapText="1"/>
    </xf>
    <xf numFmtId="171" fontId="0" fillId="0" borderId="11" xfId="0" applyNumberFormat="1" applyBorder="1" applyAlignment="1">
      <alignment horizontal="center" vertical="center"/>
    </xf>
    <xf numFmtId="44" fontId="12" fillId="34" borderId="11" xfId="0" applyNumberFormat="1" applyFont="1" applyFill="1" applyBorder="1" applyAlignment="1">
      <alignment horizontal="center" vertical="center" wrapText="1"/>
    </xf>
    <xf numFmtId="169" fontId="0" fillId="0" borderId="11" xfId="0" applyNumberFormat="1" applyBorder="1" applyAlignment="1">
      <alignment horizontal="center" vertical="center" wrapText="1"/>
    </xf>
    <xf numFmtId="171" fontId="0" fillId="0" borderId="11" xfId="0" applyNumberFormat="1" applyFill="1" applyBorder="1" applyAlignment="1">
      <alignment horizontal="center" vertical="center" wrapText="1"/>
    </xf>
    <xf numFmtId="170" fontId="49" fillId="0" borderId="11" xfId="51" applyNumberFormat="1" applyFont="1" applyBorder="1" applyAlignment="1">
      <alignment horizontal="center" vertical="center"/>
    </xf>
    <xf numFmtId="171" fontId="0" fillId="0" borderId="11" xfId="0" applyNumberFormat="1" applyBorder="1" applyAlignment="1">
      <alignment horizontal="center" vertical="center" wrapText="1"/>
    </xf>
    <xf numFmtId="169" fontId="46" fillId="0" borderId="12" xfId="0" applyNumberFormat="1" applyFont="1" applyFill="1" applyBorder="1" applyAlignment="1">
      <alignment horizontal="center" vertical="center" wrapText="1"/>
    </xf>
    <xf numFmtId="169" fontId="47" fillId="0" borderId="12" xfId="0" applyNumberFormat="1" applyFont="1" applyFill="1" applyBorder="1" applyAlignment="1">
      <alignment horizontal="center" vertical="center" wrapText="1"/>
    </xf>
    <xf numFmtId="170" fontId="48" fillId="0" borderId="12" xfId="51" applyNumberFormat="1" applyFont="1" applyFill="1" applyBorder="1" applyAlignment="1">
      <alignment horizontal="center" vertical="center" wrapText="1"/>
    </xf>
    <xf numFmtId="167" fontId="47" fillId="0" borderId="12" xfId="0" applyNumberFormat="1" applyFont="1" applyFill="1" applyBorder="1" applyAlignment="1">
      <alignment horizontal="center" vertical="center" wrapText="1"/>
    </xf>
    <xf numFmtId="171" fontId="0" fillId="0" borderId="12" xfId="0" applyNumberFormat="1" applyBorder="1" applyAlignment="1">
      <alignment horizontal="center" vertical="center"/>
    </xf>
    <xf numFmtId="44" fontId="12" fillId="34" borderId="12" xfId="0" applyNumberFormat="1" applyFont="1" applyFill="1" applyBorder="1" applyAlignment="1">
      <alignment horizontal="center" vertical="center" wrapText="1"/>
    </xf>
    <xf numFmtId="169" fontId="0" fillId="0" borderId="12" xfId="0" applyNumberFormat="1" applyBorder="1" applyAlignment="1">
      <alignment horizontal="center" vertical="center" wrapText="1"/>
    </xf>
    <xf numFmtId="171" fontId="0" fillId="0" borderId="12" xfId="0" applyNumberFormat="1" applyFill="1" applyBorder="1" applyAlignment="1">
      <alignment horizontal="center" vertical="center" wrapText="1"/>
    </xf>
    <xf numFmtId="170" fontId="49" fillId="0" borderId="12" xfId="51" applyNumberFormat="1" applyFont="1" applyBorder="1" applyAlignment="1">
      <alignment horizontal="center" vertical="center"/>
    </xf>
    <xf numFmtId="171" fontId="0" fillId="0" borderId="12" xfId="0" applyNumberFormat="1" applyBorder="1" applyAlignment="1">
      <alignment horizontal="center" vertical="center" wrapText="1"/>
    </xf>
    <xf numFmtId="0" fontId="0" fillId="0" borderId="0" xfId="0" applyAlignment="1">
      <alignment vertical="center"/>
    </xf>
    <xf numFmtId="0" fontId="0" fillId="0" borderId="0" xfId="0" applyAlignment="1">
      <alignment wrapText="1"/>
    </xf>
    <xf numFmtId="0" fontId="4" fillId="0" borderId="0" xfId="0" applyFont="1" applyFill="1" applyBorder="1" applyAlignment="1">
      <alignment horizontal="center" vertical="center"/>
    </xf>
    <xf numFmtId="0" fontId="5" fillId="0" borderId="0" xfId="0" applyFont="1" applyBorder="1" applyAlignment="1">
      <alignment horizontal="center" vertical="center"/>
    </xf>
    <xf numFmtId="0" fontId="0" fillId="0" borderId="0" xfId="0" applyFill="1" applyBorder="1" applyAlignment="1">
      <alignment/>
    </xf>
    <xf numFmtId="0" fontId="6" fillId="33" borderId="10" xfId="0" applyFont="1" applyFill="1" applyBorder="1" applyAlignment="1">
      <alignment horizontal="center" vertical="center" wrapText="1"/>
    </xf>
    <xf numFmtId="166"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0" fontId="7" fillId="35" borderId="10" xfId="0" applyFont="1" applyFill="1" applyBorder="1" applyAlignment="1">
      <alignment horizontal="left" vertical="center" wrapText="1"/>
    </xf>
    <xf numFmtId="0" fontId="8" fillId="0" borderId="10"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Graphics" xfId="45"/>
    <cellStyle name="Heading" xfId="46"/>
    <cellStyle name="Heading1" xfId="47"/>
    <cellStyle name="Incorrecto" xfId="48"/>
    <cellStyle name="Comma" xfId="49"/>
    <cellStyle name="Comma [0]" xfId="50"/>
    <cellStyle name="Currency" xfId="51"/>
    <cellStyle name="Currency [0]" xfId="52"/>
    <cellStyle name="Moneda 4" xfId="53"/>
    <cellStyle name="Neutral" xfId="54"/>
    <cellStyle name="Normal 2" xfId="55"/>
    <cellStyle name="Normal 5" xfId="56"/>
    <cellStyle name="Notas" xfId="57"/>
    <cellStyle name="Percent" xfId="58"/>
    <cellStyle name="Result" xfId="59"/>
    <cellStyle name="Result2"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1504950</xdr:colOff>
      <xdr:row>2</xdr:row>
      <xdr:rowOff>142875</xdr:rowOff>
    </xdr:from>
    <xdr:to>
      <xdr:col>17</xdr:col>
      <xdr:colOff>809625</xdr:colOff>
      <xdr:row>3</xdr:row>
      <xdr:rowOff>400050</xdr:rowOff>
    </xdr:to>
    <xdr:pic>
      <xdr:nvPicPr>
        <xdr:cNvPr id="1" name="4 Imagen"/>
        <xdr:cNvPicPr preferRelativeResize="1">
          <a:picLocks noChangeAspect="1"/>
        </xdr:cNvPicPr>
      </xdr:nvPicPr>
      <xdr:blipFill>
        <a:blip r:embed="rId1"/>
        <a:srcRect l="10215" t="37989" r="7385" b="38729"/>
        <a:stretch>
          <a:fillRect/>
        </a:stretch>
      </xdr:blipFill>
      <xdr:spPr>
        <a:xfrm>
          <a:off x="32861250" y="847725"/>
          <a:ext cx="3552825" cy="771525"/>
        </a:xfrm>
        <a:prstGeom prst="rect">
          <a:avLst/>
        </a:prstGeom>
        <a:noFill/>
        <a:ln w="9525" cmpd="sng">
          <a:noFill/>
        </a:ln>
      </xdr:spPr>
    </xdr:pic>
    <xdr:clientData/>
  </xdr:twoCellAnchor>
  <xdr:twoCellAnchor>
    <xdr:from>
      <xdr:col>0</xdr:col>
      <xdr:colOff>142875</xdr:colOff>
      <xdr:row>1</xdr:row>
      <xdr:rowOff>180975</xdr:rowOff>
    </xdr:from>
    <xdr:to>
      <xdr:col>1</xdr:col>
      <xdr:colOff>2028825</xdr:colOff>
      <xdr:row>4</xdr:row>
      <xdr:rowOff>0</xdr:rowOff>
    </xdr:to>
    <xdr:pic>
      <xdr:nvPicPr>
        <xdr:cNvPr id="2" name="Picture 1"/>
        <xdr:cNvPicPr preferRelativeResize="1">
          <a:picLocks noChangeAspect="1"/>
        </xdr:cNvPicPr>
      </xdr:nvPicPr>
      <xdr:blipFill>
        <a:blip r:embed="rId2"/>
        <a:stretch>
          <a:fillRect/>
        </a:stretch>
      </xdr:blipFill>
      <xdr:spPr>
        <a:xfrm>
          <a:off x="142875" y="371475"/>
          <a:ext cx="40862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S180"/>
  <sheetViews>
    <sheetView tabSelected="1" view="pageBreakPreview" zoomScale="40" zoomScaleNormal="85" zoomScaleSheetLayoutView="40" zoomScalePageLayoutView="0" workbookViewId="0" topLeftCell="A1">
      <selection activeCell="C14" sqref="C14"/>
    </sheetView>
  </sheetViews>
  <sheetFormatPr defaultColWidth="11.28125" defaultRowHeight="15"/>
  <cols>
    <col min="1" max="1" width="33.00390625" style="0" customWidth="1"/>
    <col min="2" max="2" width="32.7109375" style="1" customWidth="1"/>
    <col min="3" max="3" width="111.140625" style="32" customWidth="1"/>
    <col min="4" max="4" width="29.57421875" style="0" customWidth="1"/>
    <col min="5" max="5" width="46.421875" style="2" customWidth="1"/>
    <col min="6" max="6" width="39.140625" style="3" customWidth="1"/>
    <col min="7" max="9" width="22.7109375" style="4" customWidth="1"/>
    <col min="10" max="10" width="20.140625" style="2" customWidth="1"/>
    <col min="11" max="11" width="15.8515625" style="5" customWidth="1"/>
    <col min="12" max="12" width="17.140625" style="6" customWidth="1"/>
    <col min="13" max="13" width="23.421875" style="7" customWidth="1"/>
    <col min="14" max="14" width="15.140625" style="4" customWidth="1"/>
    <col min="15" max="15" width="18.421875" style="4" customWidth="1"/>
    <col min="16" max="16" width="34.7109375" style="8" customWidth="1"/>
    <col min="17" max="17" width="29.00390625" style="8" customWidth="1"/>
    <col min="18" max="18" width="22.7109375" style="7" customWidth="1"/>
    <col min="19" max="19" width="33.7109375" style="8" customWidth="1"/>
  </cols>
  <sheetData>
    <row r="1" ht="15"/>
    <row r="2" spans="1:19" s="31" customFormat="1" ht="40.5" customHeight="1">
      <c r="A2" s="33" t="s">
        <v>0</v>
      </c>
      <c r="B2" s="33"/>
      <c r="C2" s="33"/>
      <c r="D2" s="33"/>
      <c r="E2" s="33"/>
      <c r="F2" s="33"/>
      <c r="G2" s="33"/>
      <c r="H2" s="33"/>
      <c r="I2" s="33"/>
      <c r="J2" s="33"/>
      <c r="K2" s="33"/>
      <c r="L2" s="33"/>
      <c r="M2" s="33"/>
      <c r="N2" s="33"/>
      <c r="O2" s="33"/>
      <c r="P2" s="33"/>
      <c r="Q2" s="33"/>
      <c r="R2" s="33"/>
      <c r="S2" s="33"/>
    </row>
    <row r="3" spans="1:19" s="31" customFormat="1" ht="40.5" customHeight="1">
      <c r="A3" s="33" t="s">
        <v>1</v>
      </c>
      <c r="B3" s="33"/>
      <c r="C3" s="33"/>
      <c r="D3" s="33"/>
      <c r="E3" s="33"/>
      <c r="F3" s="33"/>
      <c r="G3" s="33"/>
      <c r="H3" s="33"/>
      <c r="I3" s="33"/>
      <c r="J3" s="33"/>
      <c r="K3" s="33"/>
      <c r="L3" s="33"/>
      <c r="M3" s="33"/>
      <c r="N3" s="33"/>
      <c r="O3" s="33"/>
      <c r="P3" s="33"/>
      <c r="Q3" s="33"/>
      <c r="R3" s="33"/>
      <c r="S3" s="33"/>
    </row>
    <row r="4" spans="1:19" s="31" customFormat="1" ht="40.5" customHeight="1">
      <c r="A4" s="33" t="s">
        <v>2</v>
      </c>
      <c r="B4" s="33"/>
      <c r="C4" s="33"/>
      <c r="D4" s="33"/>
      <c r="E4" s="33"/>
      <c r="F4" s="33"/>
      <c r="G4" s="33"/>
      <c r="H4" s="33"/>
      <c r="I4" s="33"/>
      <c r="J4" s="33"/>
      <c r="K4" s="33"/>
      <c r="L4" s="33"/>
      <c r="M4" s="33"/>
      <c r="N4" s="33"/>
      <c r="O4" s="33"/>
      <c r="P4" s="33"/>
      <c r="Q4" s="33"/>
      <c r="R4" s="33"/>
      <c r="S4" s="33"/>
    </row>
    <row r="5" spans="1:19" s="31" customFormat="1" ht="40.5" customHeight="1">
      <c r="A5" s="34" t="s">
        <v>3</v>
      </c>
      <c r="B5" s="34"/>
      <c r="C5" s="34"/>
      <c r="D5" s="34"/>
      <c r="E5" s="34"/>
      <c r="F5" s="34"/>
      <c r="G5" s="34"/>
      <c r="H5" s="34"/>
      <c r="I5" s="34"/>
      <c r="J5" s="34"/>
      <c r="K5" s="34"/>
      <c r="L5" s="34"/>
      <c r="M5" s="34"/>
      <c r="N5" s="34"/>
      <c r="O5" s="34"/>
      <c r="P5" s="34"/>
      <c r="Q5" s="34"/>
      <c r="R5" s="34"/>
      <c r="S5" s="34"/>
    </row>
    <row r="6" spans="1:19" ht="15">
      <c r="A6" s="35"/>
      <c r="B6" s="35"/>
      <c r="C6" s="35"/>
      <c r="D6" s="35"/>
      <c r="E6" s="35"/>
      <c r="F6" s="35"/>
      <c r="G6" s="35"/>
      <c r="H6" s="35"/>
      <c r="I6" s="35"/>
      <c r="J6" s="35"/>
      <c r="K6" s="35"/>
      <c r="L6" s="35"/>
      <c r="M6" s="35"/>
      <c r="N6" s="35"/>
      <c r="O6" s="35"/>
      <c r="P6" s="35"/>
      <c r="Q6" s="35"/>
      <c r="R6" s="35"/>
      <c r="S6" s="35"/>
    </row>
    <row r="7" spans="1:19" ht="42" customHeight="1">
      <c r="A7" s="36" t="s">
        <v>4</v>
      </c>
      <c r="B7" s="36" t="s">
        <v>5</v>
      </c>
      <c r="C7" s="36" t="s">
        <v>6</v>
      </c>
      <c r="D7" s="36" t="s">
        <v>7</v>
      </c>
      <c r="E7" s="36" t="s">
        <v>8</v>
      </c>
      <c r="F7" s="38" t="s">
        <v>9</v>
      </c>
      <c r="G7" s="37" t="s">
        <v>911</v>
      </c>
      <c r="H7" s="37" t="s">
        <v>10</v>
      </c>
      <c r="I7" s="37" t="s">
        <v>912</v>
      </c>
      <c r="J7" s="36" t="s">
        <v>11</v>
      </c>
      <c r="K7" s="36"/>
      <c r="L7" s="36"/>
      <c r="M7" s="37" t="s">
        <v>12</v>
      </c>
      <c r="N7" s="37" t="s">
        <v>13</v>
      </c>
      <c r="O7" s="37" t="s">
        <v>14</v>
      </c>
      <c r="P7" s="37" t="s">
        <v>15</v>
      </c>
      <c r="Q7" s="37" t="s">
        <v>16</v>
      </c>
      <c r="R7" s="37" t="s">
        <v>17</v>
      </c>
      <c r="S7" s="37" t="s">
        <v>18</v>
      </c>
    </row>
    <row r="8" spans="1:19" ht="66.75" customHeight="1">
      <c r="A8" s="36"/>
      <c r="B8" s="36"/>
      <c r="C8" s="36"/>
      <c r="D8" s="36"/>
      <c r="E8" s="36"/>
      <c r="F8" s="38"/>
      <c r="G8" s="37"/>
      <c r="H8" s="37"/>
      <c r="I8" s="37"/>
      <c r="J8" s="9" t="s">
        <v>19</v>
      </c>
      <c r="K8" s="10" t="s">
        <v>20</v>
      </c>
      <c r="L8" s="10" t="s">
        <v>21</v>
      </c>
      <c r="M8" s="37"/>
      <c r="N8" s="37"/>
      <c r="O8" s="37"/>
      <c r="P8" s="37"/>
      <c r="Q8" s="37"/>
      <c r="R8" s="37"/>
      <c r="S8" s="37"/>
    </row>
    <row r="9" spans="1:19" ht="45" customHeight="1">
      <c r="A9" s="39" t="s">
        <v>22</v>
      </c>
      <c r="B9" s="39"/>
      <c r="C9" s="39"/>
      <c r="D9" s="39"/>
      <c r="E9" s="39"/>
      <c r="F9" s="39"/>
      <c r="G9" s="39"/>
      <c r="H9" s="39"/>
      <c r="I9" s="39"/>
      <c r="J9" s="39"/>
      <c r="K9" s="39"/>
      <c r="L9" s="39"/>
      <c r="M9" s="39"/>
      <c r="N9" s="39"/>
      <c r="O9" s="39"/>
      <c r="P9" s="39"/>
      <c r="Q9" s="39"/>
      <c r="R9" s="39"/>
      <c r="S9" s="39"/>
    </row>
    <row r="10" spans="1:19" ht="57" customHeight="1">
      <c r="A10" s="11" t="s">
        <v>23</v>
      </c>
      <c r="B10" s="11" t="s">
        <v>24</v>
      </c>
      <c r="C10" s="12" t="s">
        <v>25</v>
      </c>
      <c r="D10" s="11" t="s">
        <v>26</v>
      </c>
      <c r="E10" s="11" t="s">
        <v>27</v>
      </c>
      <c r="F10" s="11" t="s">
        <v>28</v>
      </c>
      <c r="G10" s="13">
        <v>942370.45</v>
      </c>
      <c r="H10" s="13">
        <v>0</v>
      </c>
      <c r="I10" s="13">
        <v>940167.53</v>
      </c>
      <c r="J10" s="12">
        <v>63</v>
      </c>
      <c r="K10" s="14">
        <v>42747</v>
      </c>
      <c r="L10" s="14">
        <v>42809</v>
      </c>
      <c r="M10" s="14" t="s">
        <v>29</v>
      </c>
      <c r="N10" s="15" t="s">
        <v>30</v>
      </c>
      <c r="O10" s="16">
        <v>1083.18</v>
      </c>
      <c r="P10" s="17" t="s">
        <v>31</v>
      </c>
      <c r="Q10" s="18" t="s">
        <v>32</v>
      </c>
      <c r="R10" s="19">
        <v>1500</v>
      </c>
      <c r="S10" s="20" t="s">
        <v>33</v>
      </c>
    </row>
    <row r="11" spans="1:19" ht="57" customHeight="1">
      <c r="A11" s="11" t="s">
        <v>23</v>
      </c>
      <c r="B11" s="11" t="s">
        <v>24</v>
      </c>
      <c r="C11" s="12" t="s">
        <v>34</v>
      </c>
      <c r="D11" s="11" t="s">
        <v>35</v>
      </c>
      <c r="E11" s="11" t="s">
        <v>36</v>
      </c>
      <c r="F11" s="11" t="s">
        <v>37</v>
      </c>
      <c r="G11" s="13">
        <v>812000</v>
      </c>
      <c r="H11" s="13">
        <v>0</v>
      </c>
      <c r="I11" s="13">
        <v>812000</v>
      </c>
      <c r="J11" s="12">
        <v>89</v>
      </c>
      <c r="K11" s="14">
        <v>42767</v>
      </c>
      <c r="L11" s="14">
        <v>42855</v>
      </c>
      <c r="M11" s="14" t="s">
        <v>38</v>
      </c>
      <c r="N11" s="15" t="s">
        <v>39</v>
      </c>
      <c r="O11" s="16">
        <v>812000</v>
      </c>
      <c r="P11" s="17" t="s">
        <v>40</v>
      </c>
      <c r="Q11" s="18" t="s">
        <v>41</v>
      </c>
      <c r="R11" s="19">
        <v>1500</v>
      </c>
      <c r="S11" s="20" t="s">
        <v>33</v>
      </c>
    </row>
    <row r="12" spans="1:19" ht="57" customHeight="1">
      <c r="A12" s="11" t="s">
        <v>23</v>
      </c>
      <c r="B12" s="11" t="s">
        <v>24</v>
      </c>
      <c r="C12" s="12" t="s">
        <v>42</v>
      </c>
      <c r="D12" s="11" t="s">
        <v>43</v>
      </c>
      <c r="E12" s="11" t="s">
        <v>44</v>
      </c>
      <c r="F12" s="11" t="s">
        <v>45</v>
      </c>
      <c r="G12" s="13">
        <v>1599382.87</v>
      </c>
      <c r="H12" s="13">
        <v>0</v>
      </c>
      <c r="I12" s="13">
        <v>1535612.69</v>
      </c>
      <c r="J12" s="12">
        <v>28</v>
      </c>
      <c r="K12" s="14">
        <v>42767</v>
      </c>
      <c r="L12" s="14">
        <v>42794</v>
      </c>
      <c r="M12" s="14" t="s">
        <v>46</v>
      </c>
      <c r="N12" s="15" t="s">
        <v>47</v>
      </c>
      <c r="O12" s="16">
        <v>707.36</v>
      </c>
      <c r="P12" s="17" t="s">
        <v>48</v>
      </c>
      <c r="Q12" s="18" t="s">
        <v>49</v>
      </c>
      <c r="R12" s="19">
        <v>5500</v>
      </c>
      <c r="S12" s="20" t="s">
        <v>33</v>
      </c>
    </row>
    <row r="13" spans="1:19" ht="57" customHeight="1">
      <c r="A13" s="11" t="s">
        <v>23</v>
      </c>
      <c r="B13" s="11" t="s">
        <v>24</v>
      </c>
      <c r="C13" s="12" t="s">
        <v>50</v>
      </c>
      <c r="D13" s="11" t="s">
        <v>51</v>
      </c>
      <c r="E13" s="11" t="s">
        <v>52</v>
      </c>
      <c r="F13" s="11" t="s">
        <v>53</v>
      </c>
      <c r="G13" s="13">
        <v>799990.3459999999</v>
      </c>
      <c r="H13" s="13">
        <v>0</v>
      </c>
      <c r="I13" s="13">
        <v>799990.32</v>
      </c>
      <c r="J13" s="12">
        <v>92</v>
      </c>
      <c r="K13" s="14">
        <v>42795</v>
      </c>
      <c r="L13" s="14">
        <v>42886</v>
      </c>
      <c r="M13" s="14" t="s">
        <v>54</v>
      </c>
      <c r="N13" s="15" t="s">
        <v>39</v>
      </c>
      <c r="O13" s="16">
        <v>799990.34</v>
      </c>
      <c r="P13" s="17" t="s">
        <v>55</v>
      </c>
      <c r="Q13" s="18" t="s">
        <v>56</v>
      </c>
      <c r="R13" s="19">
        <v>80000</v>
      </c>
      <c r="S13" s="20" t="s">
        <v>33</v>
      </c>
    </row>
    <row r="14" spans="1:19" ht="57" customHeight="1">
      <c r="A14" s="11" t="s">
        <v>23</v>
      </c>
      <c r="B14" s="11" t="s">
        <v>24</v>
      </c>
      <c r="C14" s="12" t="s">
        <v>57</v>
      </c>
      <c r="D14" s="11" t="s">
        <v>58</v>
      </c>
      <c r="E14" s="11" t="s">
        <v>59</v>
      </c>
      <c r="F14" s="11" t="s">
        <v>60</v>
      </c>
      <c r="G14" s="13">
        <v>675993.94</v>
      </c>
      <c r="H14" s="13">
        <v>0</v>
      </c>
      <c r="I14" s="13">
        <v>675993.94</v>
      </c>
      <c r="J14" s="12">
        <v>61</v>
      </c>
      <c r="K14" s="14">
        <v>42795</v>
      </c>
      <c r="L14" s="14" t="s">
        <v>61</v>
      </c>
      <c r="M14" s="14" t="s">
        <v>62</v>
      </c>
      <c r="N14" s="15" t="s">
        <v>39</v>
      </c>
      <c r="O14" s="16">
        <v>675993.94</v>
      </c>
      <c r="P14" s="17" t="s">
        <v>63</v>
      </c>
      <c r="Q14" s="18" t="s">
        <v>64</v>
      </c>
      <c r="R14" s="19">
        <v>80000</v>
      </c>
      <c r="S14" s="20" t="s">
        <v>33</v>
      </c>
    </row>
    <row r="15" spans="1:19" ht="57" customHeight="1">
      <c r="A15" s="11" t="s">
        <v>23</v>
      </c>
      <c r="B15" s="11" t="s">
        <v>24</v>
      </c>
      <c r="C15" s="12" t="s">
        <v>65</v>
      </c>
      <c r="D15" s="11" t="s">
        <v>51</v>
      </c>
      <c r="E15" s="11" t="s">
        <v>66</v>
      </c>
      <c r="F15" s="11" t="s">
        <v>67</v>
      </c>
      <c r="G15" s="13">
        <v>860377.1619999999</v>
      </c>
      <c r="H15" s="13">
        <v>0</v>
      </c>
      <c r="I15" s="13">
        <v>859349.75</v>
      </c>
      <c r="J15" s="12">
        <v>113</v>
      </c>
      <c r="K15" s="14">
        <v>42804</v>
      </c>
      <c r="L15" s="14">
        <v>42916</v>
      </c>
      <c r="M15" s="14" t="s">
        <v>68</v>
      </c>
      <c r="N15" s="15" t="s">
        <v>39</v>
      </c>
      <c r="O15" s="16">
        <v>860377.16</v>
      </c>
      <c r="P15" s="17" t="s">
        <v>69</v>
      </c>
      <c r="Q15" s="18" t="s">
        <v>56</v>
      </c>
      <c r="R15" s="19">
        <v>80000</v>
      </c>
      <c r="S15" s="20" t="s">
        <v>33</v>
      </c>
    </row>
    <row r="16" spans="1:19" ht="57" customHeight="1">
      <c r="A16" s="11" t="s">
        <v>23</v>
      </c>
      <c r="B16" s="11" t="s">
        <v>24</v>
      </c>
      <c r="C16" s="12" t="s">
        <v>70</v>
      </c>
      <c r="D16" s="11" t="s">
        <v>71</v>
      </c>
      <c r="E16" s="11" t="s">
        <v>72</v>
      </c>
      <c r="F16" s="11" t="s">
        <v>73</v>
      </c>
      <c r="G16" s="13">
        <v>390960.4028</v>
      </c>
      <c r="H16" s="13">
        <v>0</v>
      </c>
      <c r="I16" s="13">
        <v>390960.4</v>
      </c>
      <c r="J16" s="12">
        <v>32</v>
      </c>
      <c r="K16" s="14">
        <v>42809</v>
      </c>
      <c r="L16" s="14">
        <v>42840</v>
      </c>
      <c r="M16" s="14" t="s">
        <v>74</v>
      </c>
      <c r="N16" s="15" t="s">
        <v>39</v>
      </c>
      <c r="O16" s="16">
        <v>390960.4</v>
      </c>
      <c r="P16" s="17" t="s">
        <v>75</v>
      </c>
      <c r="Q16" s="18" t="s">
        <v>76</v>
      </c>
      <c r="R16" s="19">
        <v>3000</v>
      </c>
      <c r="S16" s="20" t="s">
        <v>33</v>
      </c>
    </row>
    <row r="17" spans="1:19" ht="57" customHeight="1">
      <c r="A17" s="11" t="s">
        <v>23</v>
      </c>
      <c r="B17" s="11" t="s">
        <v>24</v>
      </c>
      <c r="C17" s="12" t="s">
        <v>77</v>
      </c>
      <c r="D17" s="11" t="s">
        <v>78</v>
      </c>
      <c r="E17" s="11" t="s">
        <v>79</v>
      </c>
      <c r="F17" s="11" t="s">
        <v>80</v>
      </c>
      <c r="G17" s="13">
        <v>697205.5068</v>
      </c>
      <c r="H17" s="13">
        <v>0</v>
      </c>
      <c r="I17" s="13">
        <v>697008.36</v>
      </c>
      <c r="J17" s="12">
        <v>32</v>
      </c>
      <c r="K17" s="14">
        <v>42809</v>
      </c>
      <c r="L17" s="14">
        <v>42840</v>
      </c>
      <c r="M17" s="14" t="s">
        <v>81</v>
      </c>
      <c r="N17" s="15" t="s">
        <v>39</v>
      </c>
      <c r="O17" s="16">
        <v>697205.51</v>
      </c>
      <c r="P17" s="17" t="s">
        <v>82</v>
      </c>
      <c r="Q17" s="18" t="s">
        <v>83</v>
      </c>
      <c r="R17" s="19">
        <v>4000</v>
      </c>
      <c r="S17" s="20" t="s">
        <v>33</v>
      </c>
    </row>
    <row r="18" spans="1:19" ht="57" customHeight="1">
      <c r="A18" s="11" t="s">
        <v>23</v>
      </c>
      <c r="B18" s="11" t="s">
        <v>84</v>
      </c>
      <c r="C18" s="12" t="s">
        <v>85</v>
      </c>
      <c r="D18" s="11" t="s">
        <v>78</v>
      </c>
      <c r="E18" s="11" t="s">
        <v>86</v>
      </c>
      <c r="F18" s="11" t="s">
        <v>87</v>
      </c>
      <c r="G18" s="13">
        <v>1343915.3203999999</v>
      </c>
      <c r="H18" s="13">
        <v>0</v>
      </c>
      <c r="I18" s="13">
        <v>1343914.76</v>
      </c>
      <c r="J18" s="12">
        <v>47</v>
      </c>
      <c r="K18" s="14">
        <v>42809</v>
      </c>
      <c r="L18" s="14" t="s">
        <v>61</v>
      </c>
      <c r="M18" s="14" t="s">
        <v>88</v>
      </c>
      <c r="N18" s="15" t="s">
        <v>89</v>
      </c>
      <c r="O18" s="16">
        <v>1343915.31</v>
      </c>
      <c r="P18" s="17" t="s">
        <v>90</v>
      </c>
      <c r="Q18" s="18" t="s">
        <v>83</v>
      </c>
      <c r="R18" s="19">
        <v>12000</v>
      </c>
      <c r="S18" s="20" t="s">
        <v>33</v>
      </c>
    </row>
    <row r="19" spans="1:19" ht="126.75" customHeight="1">
      <c r="A19" s="11" t="s">
        <v>23</v>
      </c>
      <c r="B19" s="11" t="s">
        <v>91</v>
      </c>
      <c r="C19" s="12" t="s">
        <v>92</v>
      </c>
      <c r="D19" s="11" t="s">
        <v>51</v>
      </c>
      <c r="E19" s="11" t="s">
        <v>93</v>
      </c>
      <c r="F19" s="11" t="s">
        <v>94</v>
      </c>
      <c r="G19" s="13">
        <v>468523.99999999994</v>
      </c>
      <c r="H19" s="13">
        <v>0</v>
      </c>
      <c r="I19" s="13">
        <v>468524</v>
      </c>
      <c r="J19" s="12">
        <v>30</v>
      </c>
      <c r="K19" s="14">
        <v>42826</v>
      </c>
      <c r="L19" s="14">
        <v>42855</v>
      </c>
      <c r="M19" s="14" t="s">
        <v>95</v>
      </c>
      <c r="N19" s="15" t="s">
        <v>47</v>
      </c>
      <c r="O19" s="16">
        <v>334.66</v>
      </c>
      <c r="P19" s="17" t="s">
        <v>96</v>
      </c>
      <c r="Q19" s="18" t="s">
        <v>97</v>
      </c>
      <c r="R19" s="19">
        <v>60000</v>
      </c>
      <c r="S19" s="20" t="s">
        <v>33</v>
      </c>
    </row>
    <row r="20" spans="1:19" ht="57" customHeight="1">
      <c r="A20" s="11" t="s">
        <v>23</v>
      </c>
      <c r="B20" s="11" t="s">
        <v>91</v>
      </c>
      <c r="C20" s="12" t="s">
        <v>98</v>
      </c>
      <c r="D20" s="11" t="s">
        <v>35</v>
      </c>
      <c r="E20" s="11" t="s">
        <v>99</v>
      </c>
      <c r="F20" s="11" t="s">
        <v>100</v>
      </c>
      <c r="G20" s="13">
        <v>999712.43</v>
      </c>
      <c r="H20" s="13">
        <v>0</v>
      </c>
      <c r="I20" s="13">
        <v>925241.04</v>
      </c>
      <c r="J20" s="12">
        <v>60</v>
      </c>
      <c r="K20" s="14">
        <v>42826</v>
      </c>
      <c r="L20" s="14">
        <v>42886</v>
      </c>
      <c r="M20" s="14" t="s">
        <v>101</v>
      </c>
      <c r="N20" s="15" t="s">
        <v>39</v>
      </c>
      <c r="O20" s="16">
        <v>999712.42</v>
      </c>
      <c r="P20" s="17" t="s">
        <v>102</v>
      </c>
      <c r="Q20" s="18" t="s">
        <v>103</v>
      </c>
      <c r="R20" s="19">
        <v>45000</v>
      </c>
      <c r="S20" s="20" t="s">
        <v>33</v>
      </c>
    </row>
    <row r="21" spans="1:19" ht="57" customHeight="1">
      <c r="A21" s="11" t="s">
        <v>23</v>
      </c>
      <c r="B21" s="11" t="s">
        <v>104</v>
      </c>
      <c r="C21" s="12" t="s">
        <v>105</v>
      </c>
      <c r="D21" s="11" t="s">
        <v>106</v>
      </c>
      <c r="E21" s="11" t="s">
        <v>107</v>
      </c>
      <c r="F21" s="11" t="s">
        <v>108</v>
      </c>
      <c r="G21" s="13">
        <v>672566.318</v>
      </c>
      <c r="H21" s="13">
        <v>0</v>
      </c>
      <c r="I21" s="13">
        <v>671366.19</v>
      </c>
      <c r="J21" s="12">
        <v>30</v>
      </c>
      <c r="K21" s="14">
        <v>42826</v>
      </c>
      <c r="L21" s="14">
        <v>42855</v>
      </c>
      <c r="M21" s="14" t="s">
        <v>109</v>
      </c>
      <c r="N21" s="15" t="s">
        <v>39</v>
      </c>
      <c r="O21" s="16">
        <v>517365.66</v>
      </c>
      <c r="P21" s="17" t="s">
        <v>110</v>
      </c>
      <c r="Q21" s="18" t="s">
        <v>111</v>
      </c>
      <c r="R21" s="19">
        <v>7500</v>
      </c>
      <c r="S21" s="20" t="s">
        <v>33</v>
      </c>
    </row>
    <row r="22" spans="1:19" ht="57" customHeight="1">
      <c r="A22" s="11" t="s">
        <v>23</v>
      </c>
      <c r="B22" s="11" t="s">
        <v>104</v>
      </c>
      <c r="C22" s="12" t="s">
        <v>112</v>
      </c>
      <c r="D22" s="11" t="s">
        <v>113</v>
      </c>
      <c r="E22" s="11" t="s">
        <v>86</v>
      </c>
      <c r="F22" s="11" t="s">
        <v>114</v>
      </c>
      <c r="G22" s="13">
        <v>348282.4484</v>
      </c>
      <c r="H22" s="13">
        <v>0</v>
      </c>
      <c r="I22" s="13">
        <v>234370.4</v>
      </c>
      <c r="J22" s="12">
        <v>21</v>
      </c>
      <c r="K22" s="14">
        <v>42835</v>
      </c>
      <c r="L22" s="14">
        <v>42855</v>
      </c>
      <c r="M22" s="14" t="s">
        <v>88</v>
      </c>
      <c r="N22" s="15" t="s">
        <v>39</v>
      </c>
      <c r="O22" s="16">
        <v>348282.44</v>
      </c>
      <c r="P22" s="17" t="s">
        <v>115</v>
      </c>
      <c r="Q22" s="18" t="s">
        <v>103</v>
      </c>
      <c r="R22" s="19">
        <v>45000</v>
      </c>
      <c r="S22" s="20" t="s">
        <v>33</v>
      </c>
    </row>
    <row r="23" spans="1:19" ht="57" customHeight="1">
      <c r="A23" s="11" t="s">
        <v>23</v>
      </c>
      <c r="B23" s="11" t="s">
        <v>104</v>
      </c>
      <c r="C23" s="12" t="s">
        <v>116</v>
      </c>
      <c r="D23" s="11" t="s">
        <v>51</v>
      </c>
      <c r="E23" s="11" t="s">
        <v>117</v>
      </c>
      <c r="F23" s="11" t="s">
        <v>118</v>
      </c>
      <c r="G23" s="13">
        <v>1280903.1807999997</v>
      </c>
      <c r="H23" s="13">
        <v>0</v>
      </c>
      <c r="I23" s="13">
        <v>910571.39</v>
      </c>
      <c r="J23" s="12">
        <v>36</v>
      </c>
      <c r="K23" s="14">
        <v>42835</v>
      </c>
      <c r="L23" s="14">
        <v>42870</v>
      </c>
      <c r="M23" s="14" t="s">
        <v>119</v>
      </c>
      <c r="N23" s="15" t="s">
        <v>39</v>
      </c>
      <c r="O23" s="16">
        <v>1280903.18</v>
      </c>
      <c r="P23" s="17" t="s">
        <v>117</v>
      </c>
      <c r="Q23" s="18" t="s">
        <v>103</v>
      </c>
      <c r="R23" s="19">
        <v>15000</v>
      </c>
      <c r="S23" s="20" t="s">
        <v>33</v>
      </c>
    </row>
    <row r="24" spans="1:19" ht="57" customHeight="1">
      <c r="A24" s="11" t="s">
        <v>23</v>
      </c>
      <c r="B24" s="11" t="s">
        <v>104</v>
      </c>
      <c r="C24" s="12" t="s">
        <v>120</v>
      </c>
      <c r="D24" s="11" t="s">
        <v>51</v>
      </c>
      <c r="E24" s="11" t="s">
        <v>121</v>
      </c>
      <c r="F24" s="11" t="s">
        <v>122</v>
      </c>
      <c r="G24" s="13">
        <v>1197020.3676</v>
      </c>
      <c r="H24" s="13">
        <v>0</v>
      </c>
      <c r="I24" s="13">
        <v>1196925.73</v>
      </c>
      <c r="J24" s="12">
        <v>52</v>
      </c>
      <c r="K24" s="14">
        <v>42835</v>
      </c>
      <c r="L24" s="14">
        <v>42886</v>
      </c>
      <c r="M24" s="14" t="s">
        <v>123</v>
      </c>
      <c r="N24" s="15" t="s">
        <v>124</v>
      </c>
      <c r="O24" s="16">
        <v>1585.45</v>
      </c>
      <c r="P24" s="17" t="s">
        <v>121</v>
      </c>
      <c r="Q24" s="18" t="s">
        <v>125</v>
      </c>
      <c r="R24" s="19">
        <v>1500</v>
      </c>
      <c r="S24" s="20" t="s">
        <v>33</v>
      </c>
    </row>
    <row r="25" spans="1:19" ht="57" customHeight="1">
      <c r="A25" s="11" t="s">
        <v>126</v>
      </c>
      <c r="B25" s="11" t="s">
        <v>24</v>
      </c>
      <c r="C25" s="12" t="s">
        <v>127</v>
      </c>
      <c r="D25" s="11" t="s">
        <v>35</v>
      </c>
      <c r="E25" s="11" t="s">
        <v>59</v>
      </c>
      <c r="F25" s="11" t="s">
        <v>128</v>
      </c>
      <c r="G25" s="13">
        <v>608709.3156</v>
      </c>
      <c r="H25" s="13">
        <v>0</v>
      </c>
      <c r="I25" s="13">
        <v>608709.32</v>
      </c>
      <c r="J25" s="12">
        <v>61</v>
      </c>
      <c r="K25" s="14">
        <v>42856</v>
      </c>
      <c r="L25" s="14">
        <v>42916</v>
      </c>
      <c r="M25" s="14" t="s">
        <v>62</v>
      </c>
      <c r="N25" s="15" t="s">
        <v>39</v>
      </c>
      <c r="O25" s="16">
        <v>524749.4137931034</v>
      </c>
      <c r="P25" s="17" t="s">
        <v>129</v>
      </c>
      <c r="Q25" s="18" t="s">
        <v>130</v>
      </c>
      <c r="R25" s="19">
        <v>25000</v>
      </c>
      <c r="S25" s="20" t="s">
        <v>33</v>
      </c>
    </row>
    <row r="26" spans="1:19" ht="57" customHeight="1">
      <c r="A26" s="11" t="s">
        <v>126</v>
      </c>
      <c r="B26" s="11" t="s">
        <v>24</v>
      </c>
      <c r="C26" s="12" t="s">
        <v>131</v>
      </c>
      <c r="D26" s="11" t="s">
        <v>35</v>
      </c>
      <c r="E26" s="11" t="s">
        <v>132</v>
      </c>
      <c r="F26" s="11" t="s">
        <v>133</v>
      </c>
      <c r="G26" s="13">
        <v>364314.7851999999</v>
      </c>
      <c r="H26" s="13">
        <v>0</v>
      </c>
      <c r="I26" s="13">
        <v>364314.79</v>
      </c>
      <c r="J26" s="12">
        <v>61</v>
      </c>
      <c r="K26" s="14">
        <v>42856</v>
      </c>
      <c r="L26" s="14">
        <v>42916</v>
      </c>
      <c r="M26" s="14" t="s">
        <v>101</v>
      </c>
      <c r="N26" s="15" t="s">
        <v>39</v>
      </c>
      <c r="O26" s="16">
        <v>314064.474137931</v>
      </c>
      <c r="P26" s="17" t="s">
        <v>134</v>
      </c>
      <c r="Q26" s="18" t="s">
        <v>130</v>
      </c>
      <c r="R26" s="19">
        <v>25000</v>
      </c>
      <c r="S26" s="20" t="s">
        <v>33</v>
      </c>
    </row>
    <row r="27" spans="1:19" ht="57" customHeight="1">
      <c r="A27" s="11" t="s">
        <v>135</v>
      </c>
      <c r="B27" s="11" t="s">
        <v>24</v>
      </c>
      <c r="C27" s="12" t="s">
        <v>136</v>
      </c>
      <c r="D27" s="11" t="s">
        <v>137</v>
      </c>
      <c r="E27" s="11" t="s">
        <v>138</v>
      </c>
      <c r="F27" s="11" t="s">
        <v>139</v>
      </c>
      <c r="G27" s="13">
        <v>1398105.0219999999</v>
      </c>
      <c r="H27" s="13">
        <v>0</v>
      </c>
      <c r="I27" s="13">
        <v>1398105.02</v>
      </c>
      <c r="J27" s="12">
        <v>31</v>
      </c>
      <c r="K27" s="14">
        <v>42856</v>
      </c>
      <c r="L27" s="14">
        <v>42886</v>
      </c>
      <c r="M27" s="14" t="s">
        <v>140</v>
      </c>
      <c r="N27" s="15" t="s">
        <v>39</v>
      </c>
      <c r="O27" s="16">
        <v>1205262.9482758623</v>
      </c>
      <c r="P27" s="17" t="s">
        <v>141</v>
      </c>
      <c r="Q27" s="18" t="s">
        <v>142</v>
      </c>
      <c r="R27" s="19">
        <v>40000</v>
      </c>
      <c r="S27" s="20" t="s">
        <v>33</v>
      </c>
    </row>
    <row r="28" spans="1:19" ht="57" customHeight="1">
      <c r="A28" s="11" t="s">
        <v>126</v>
      </c>
      <c r="B28" s="11" t="s">
        <v>24</v>
      </c>
      <c r="C28" s="12" t="s">
        <v>143</v>
      </c>
      <c r="D28" s="11" t="s">
        <v>144</v>
      </c>
      <c r="E28" s="11" t="s">
        <v>145</v>
      </c>
      <c r="F28" s="11" t="s">
        <v>146</v>
      </c>
      <c r="G28" s="13">
        <v>1147699.8472</v>
      </c>
      <c r="H28" s="13">
        <v>0</v>
      </c>
      <c r="I28" s="13">
        <v>624524.74</v>
      </c>
      <c r="J28" s="12">
        <v>54</v>
      </c>
      <c r="K28" s="14">
        <v>42863</v>
      </c>
      <c r="L28" s="14">
        <v>42916</v>
      </c>
      <c r="M28" s="14" t="s">
        <v>147</v>
      </c>
      <c r="N28" s="15" t="s">
        <v>39</v>
      </c>
      <c r="O28" s="16">
        <v>989396.4224137933</v>
      </c>
      <c r="P28" s="17" t="s">
        <v>148</v>
      </c>
      <c r="Q28" s="18" t="s">
        <v>149</v>
      </c>
      <c r="R28" s="19">
        <v>35000</v>
      </c>
      <c r="S28" s="20" t="s">
        <v>33</v>
      </c>
    </row>
    <row r="29" spans="1:19" ht="57" customHeight="1">
      <c r="A29" s="11" t="s">
        <v>135</v>
      </c>
      <c r="B29" s="11" t="s">
        <v>24</v>
      </c>
      <c r="C29" s="12" t="s">
        <v>150</v>
      </c>
      <c r="D29" s="11" t="s">
        <v>137</v>
      </c>
      <c r="E29" s="11" t="s">
        <v>151</v>
      </c>
      <c r="F29" s="11" t="s">
        <v>152</v>
      </c>
      <c r="G29" s="13">
        <v>1499479.4287999999</v>
      </c>
      <c r="H29" s="13">
        <v>0</v>
      </c>
      <c r="I29" s="13">
        <v>1492374.51</v>
      </c>
      <c r="J29" s="12">
        <v>61</v>
      </c>
      <c r="K29" s="14">
        <v>42856</v>
      </c>
      <c r="L29" s="14">
        <v>42916</v>
      </c>
      <c r="M29" s="14" t="s">
        <v>153</v>
      </c>
      <c r="N29" s="15" t="s">
        <v>154</v>
      </c>
      <c r="O29" s="16">
        <v>1452.42</v>
      </c>
      <c r="P29" s="17" t="s">
        <v>155</v>
      </c>
      <c r="Q29" s="18" t="s">
        <v>142</v>
      </c>
      <c r="R29" s="19">
        <v>40000</v>
      </c>
      <c r="S29" s="20" t="s">
        <v>33</v>
      </c>
    </row>
    <row r="30" spans="1:19" ht="57" customHeight="1">
      <c r="A30" s="11" t="s">
        <v>126</v>
      </c>
      <c r="B30" s="11" t="s">
        <v>24</v>
      </c>
      <c r="C30" s="12" t="s">
        <v>156</v>
      </c>
      <c r="D30" s="11" t="s">
        <v>157</v>
      </c>
      <c r="E30" s="11" t="s">
        <v>158</v>
      </c>
      <c r="F30" s="11" t="s">
        <v>159</v>
      </c>
      <c r="G30" s="13">
        <v>1565758.4531999999</v>
      </c>
      <c r="H30" s="13">
        <v>0</v>
      </c>
      <c r="I30" s="13">
        <v>1084170.37</v>
      </c>
      <c r="J30" s="12">
        <v>46</v>
      </c>
      <c r="K30" s="14">
        <v>42871</v>
      </c>
      <c r="L30" s="14">
        <v>42916</v>
      </c>
      <c r="M30" s="14" t="s">
        <v>160</v>
      </c>
      <c r="N30" s="15" t="s">
        <v>47</v>
      </c>
      <c r="O30" s="16">
        <v>803.44</v>
      </c>
      <c r="P30" s="17" t="s">
        <v>161</v>
      </c>
      <c r="Q30" s="18" t="s">
        <v>162</v>
      </c>
      <c r="R30" s="19">
        <v>20000</v>
      </c>
      <c r="S30" s="20" t="s">
        <v>33</v>
      </c>
    </row>
    <row r="31" spans="1:19" ht="57" customHeight="1">
      <c r="A31" s="11" t="s">
        <v>135</v>
      </c>
      <c r="B31" s="11" t="s">
        <v>24</v>
      </c>
      <c r="C31" s="12" t="s">
        <v>163</v>
      </c>
      <c r="D31" s="11" t="s">
        <v>164</v>
      </c>
      <c r="E31" s="11" t="s">
        <v>72</v>
      </c>
      <c r="F31" s="11" t="s">
        <v>165</v>
      </c>
      <c r="G31" s="13">
        <v>972480.3507999999</v>
      </c>
      <c r="H31" s="13">
        <v>0</v>
      </c>
      <c r="I31" s="13">
        <v>972480.28</v>
      </c>
      <c r="J31" s="12">
        <v>52</v>
      </c>
      <c r="K31" s="14">
        <v>42865</v>
      </c>
      <c r="L31" s="14">
        <v>42916</v>
      </c>
      <c r="M31" s="14" t="s">
        <v>74</v>
      </c>
      <c r="N31" s="15" t="s">
        <v>39</v>
      </c>
      <c r="O31" s="16">
        <v>838345.1293103448</v>
      </c>
      <c r="P31" s="17" t="s">
        <v>166</v>
      </c>
      <c r="Q31" s="18" t="s">
        <v>167</v>
      </c>
      <c r="R31" s="19">
        <v>15000</v>
      </c>
      <c r="S31" s="20" t="s">
        <v>33</v>
      </c>
    </row>
    <row r="32" spans="1:19" ht="57" customHeight="1">
      <c r="A32" s="11" t="s">
        <v>135</v>
      </c>
      <c r="B32" s="11" t="s">
        <v>24</v>
      </c>
      <c r="C32" s="12" t="s">
        <v>168</v>
      </c>
      <c r="D32" s="11" t="s">
        <v>169</v>
      </c>
      <c r="E32" s="11" t="s">
        <v>170</v>
      </c>
      <c r="F32" s="11" t="s">
        <v>171</v>
      </c>
      <c r="G32" s="13">
        <v>452300.9592</v>
      </c>
      <c r="H32" s="13">
        <v>0</v>
      </c>
      <c r="I32" s="13">
        <v>451964.21</v>
      </c>
      <c r="J32" s="12">
        <v>28</v>
      </c>
      <c r="K32" s="14">
        <v>42874</v>
      </c>
      <c r="L32" s="14">
        <v>42901</v>
      </c>
      <c r="M32" s="14" t="s">
        <v>88</v>
      </c>
      <c r="N32" s="15" t="s">
        <v>47</v>
      </c>
      <c r="O32" s="16">
        <v>1441.88</v>
      </c>
      <c r="P32" s="17" t="s">
        <v>172</v>
      </c>
      <c r="Q32" s="18" t="s">
        <v>173</v>
      </c>
      <c r="R32" s="19">
        <v>20000</v>
      </c>
      <c r="S32" s="20" t="s">
        <v>33</v>
      </c>
    </row>
    <row r="33" spans="1:19" ht="57" customHeight="1">
      <c r="A33" s="11" t="s">
        <v>126</v>
      </c>
      <c r="B33" s="11" t="s">
        <v>84</v>
      </c>
      <c r="C33" s="12" t="s">
        <v>174</v>
      </c>
      <c r="D33" s="11" t="s">
        <v>175</v>
      </c>
      <c r="E33" s="11" t="s">
        <v>176</v>
      </c>
      <c r="F33" s="11" t="s">
        <v>177</v>
      </c>
      <c r="G33" s="13">
        <v>557519.5248</v>
      </c>
      <c r="H33" s="13">
        <v>0</v>
      </c>
      <c r="I33" s="13">
        <v>447642.77</v>
      </c>
      <c r="J33" s="12">
        <v>42</v>
      </c>
      <c r="K33" s="14">
        <v>42875</v>
      </c>
      <c r="L33" s="14">
        <v>42916</v>
      </c>
      <c r="M33" s="14" t="s">
        <v>178</v>
      </c>
      <c r="N33" s="15" t="s">
        <v>179</v>
      </c>
      <c r="O33" s="16">
        <f>I33/40</f>
        <v>11191.06925</v>
      </c>
      <c r="P33" s="17" t="s">
        <v>176</v>
      </c>
      <c r="Q33" s="18" t="s">
        <v>180</v>
      </c>
      <c r="R33" s="19">
        <v>3500</v>
      </c>
      <c r="S33" s="20" t="s">
        <v>33</v>
      </c>
    </row>
    <row r="34" spans="1:19" ht="57" customHeight="1">
      <c r="A34" s="11" t="s">
        <v>126</v>
      </c>
      <c r="B34" s="11" t="s">
        <v>24</v>
      </c>
      <c r="C34" s="12" t="s">
        <v>181</v>
      </c>
      <c r="D34" s="11" t="s">
        <v>182</v>
      </c>
      <c r="E34" s="11" t="s">
        <v>183</v>
      </c>
      <c r="F34" s="11" t="s">
        <v>184</v>
      </c>
      <c r="G34" s="13">
        <v>496035.8012</v>
      </c>
      <c r="H34" s="13">
        <v>0</v>
      </c>
      <c r="I34" s="13">
        <v>495681.26</v>
      </c>
      <c r="J34" s="12">
        <v>30</v>
      </c>
      <c r="K34" s="14">
        <v>42887</v>
      </c>
      <c r="L34" s="14">
        <v>42916</v>
      </c>
      <c r="M34" s="14" t="s">
        <v>185</v>
      </c>
      <c r="N34" s="15" t="s">
        <v>39</v>
      </c>
      <c r="O34" s="16">
        <v>496035.36</v>
      </c>
      <c r="P34" s="17" t="s">
        <v>186</v>
      </c>
      <c r="Q34" s="18" t="s">
        <v>187</v>
      </c>
      <c r="R34" s="19">
        <v>6000</v>
      </c>
      <c r="S34" s="20" t="s">
        <v>33</v>
      </c>
    </row>
    <row r="35" spans="1:19" ht="57" customHeight="1">
      <c r="A35" s="11" t="s">
        <v>126</v>
      </c>
      <c r="B35" s="11" t="s">
        <v>24</v>
      </c>
      <c r="C35" s="12" t="s">
        <v>188</v>
      </c>
      <c r="D35" s="11" t="s">
        <v>189</v>
      </c>
      <c r="E35" s="11" t="s">
        <v>190</v>
      </c>
      <c r="F35" s="11" t="s">
        <v>191</v>
      </c>
      <c r="G35" s="13">
        <v>1212603.6916</v>
      </c>
      <c r="H35" s="13">
        <v>0</v>
      </c>
      <c r="I35" s="13">
        <v>1054038.59</v>
      </c>
      <c r="J35" s="12">
        <v>73</v>
      </c>
      <c r="K35" s="14">
        <v>42875</v>
      </c>
      <c r="L35" s="14">
        <v>42947</v>
      </c>
      <c r="M35" s="14" t="s">
        <v>192</v>
      </c>
      <c r="N35" s="15" t="s">
        <v>179</v>
      </c>
      <c r="O35" s="16">
        <f>I35/450</f>
        <v>2342.307977777778</v>
      </c>
      <c r="P35" s="17" t="s">
        <v>193</v>
      </c>
      <c r="Q35" s="18" t="s">
        <v>194</v>
      </c>
      <c r="R35" s="19">
        <v>12000</v>
      </c>
      <c r="S35" s="20" t="s">
        <v>33</v>
      </c>
    </row>
    <row r="36" spans="1:19" ht="57" customHeight="1">
      <c r="A36" s="11" t="s">
        <v>126</v>
      </c>
      <c r="B36" s="11" t="s">
        <v>24</v>
      </c>
      <c r="C36" s="12" t="s">
        <v>195</v>
      </c>
      <c r="D36" s="11" t="s">
        <v>35</v>
      </c>
      <c r="E36" s="11" t="s">
        <v>196</v>
      </c>
      <c r="F36" s="11" t="s">
        <v>197</v>
      </c>
      <c r="G36" s="13">
        <v>535107.4432</v>
      </c>
      <c r="H36" s="13">
        <v>0</v>
      </c>
      <c r="I36" s="13">
        <v>339564.8</v>
      </c>
      <c r="J36" s="12">
        <v>42</v>
      </c>
      <c r="K36" s="14">
        <v>42875</v>
      </c>
      <c r="L36" s="14">
        <v>42916</v>
      </c>
      <c r="M36" s="14" t="s">
        <v>123</v>
      </c>
      <c r="N36" s="15" t="s">
        <v>39</v>
      </c>
      <c r="O36" s="16">
        <v>1045348.0086206896</v>
      </c>
      <c r="P36" s="17" t="s">
        <v>193</v>
      </c>
      <c r="Q36" s="18" t="s">
        <v>198</v>
      </c>
      <c r="R36" s="19">
        <v>12000</v>
      </c>
      <c r="S36" s="20" t="s">
        <v>33</v>
      </c>
    </row>
    <row r="37" spans="1:19" ht="57" customHeight="1">
      <c r="A37" s="11" t="s">
        <v>126</v>
      </c>
      <c r="B37" s="11" t="s">
        <v>24</v>
      </c>
      <c r="C37" s="12" t="s">
        <v>199</v>
      </c>
      <c r="D37" s="11" t="s">
        <v>200</v>
      </c>
      <c r="E37" s="11" t="s">
        <v>201</v>
      </c>
      <c r="F37" s="11" t="s">
        <v>202</v>
      </c>
      <c r="G37" s="13">
        <v>1498975.0956</v>
      </c>
      <c r="H37" s="13">
        <v>0</v>
      </c>
      <c r="I37" s="13">
        <v>1498975.1</v>
      </c>
      <c r="J37" s="12">
        <v>57</v>
      </c>
      <c r="K37" s="14">
        <v>42891</v>
      </c>
      <c r="L37" s="14">
        <v>42947</v>
      </c>
      <c r="M37" s="14" t="s">
        <v>203</v>
      </c>
      <c r="N37" s="15" t="s">
        <v>39</v>
      </c>
      <c r="O37" s="16">
        <v>461299.5172413793</v>
      </c>
      <c r="P37" s="17" t="s">
        <v>121</v>
      </c>
      <c r="Q37" s="18" t="s">
        <v>149</v>
      </c>
      <c r="R37" s="19">
        <v>8000</v>
      </c>
      <c r="S37" s="20" t="s">
        <v>33</v>
      </c>
    </row>
    <row r="38" spans="1:19" ht="57" customHeight="1">
      <c r="A38" s="11" t="s">
        <v>126</v>
      </c>
      <c r="B38" s="11" t="s">
        <v>204</v>
      </c>
      <c r="C38" s="12" t="s">
        <v>205</v>
      </c>
      <c r="D38" s="11" t="s">
        <v>206</v>
      </c>
      <c r="E38" s="11" t="s">
        <v>207</v>
      </c>
      <c r="F38" s="11" t="s">
        <v>208</v>
      </c>
      <c r="G38" s="13">
        <v>899738.8619999998</v>
      </c>
      <c r="H38" s="13">
        <v>0</v>
      </c>
      <c r="I38" s="13">
        <v>870145.53</v>
      </c>
      <c r="J38" s="12">
        <v>61</v>
      </c>
      <c r="K38" s="14">
        <v>42887</v>
      </c>
      <c r="L38" s="14">
        <v>42947</v>
      </c>
      <c r="M38" s="14" t="s">
        <v>209</v>
      </c>
      <c r="N38" s="15" t="s">
        <v>210</v>
      </c>
      <c r="O38" s="16">
        <v>899738.86</v>
      </c>
      <c r="P38" s="17" t="s">
        <v>211</v>
      </c>
      <c r="Q38" s="18" t="s">
        <v>212</v>
      </c>
      <c r="R38" s="19">
        <v>5000</v>
      </c>
      <c r="S38" s="20" t="s">
        <v>33</v>
      </c>
    </row>
    <row r="39" spans="1:19" ht="57" customHeight="1">
      <c r="A39" s="11" t="s">
        <v>213</v>
      </c>
      <c r="B39" s="11" t="s">
        <v>204</v>
      </c>
      <c r="C39" s="12" t="s">
        <v>214</v>
      </c>
      <c r="D39" s="11" t="s">
        <v>215</v>
      </c>
      <c r="E39" s="11" t="s">
        <v>216</v>
      </c>
      <c r="F39" s="11" t="s">
        <v>217</v>
      </c>
      <c r="G39" s="13">
        <v>1243915.3744</v>
      </c>
      <c r="H39" s="13">
        <v>0</v>
      </c>
      <c r="I39" s="13">
        <v>1213795.23</v>
      </c>
      <c r="J39" s="12">
        <v>61</v>
      </c>
      <c r="K39" s="14">
        <v>42887</v>
      </c>
      <c r="L39" s="14">
        <v>42947</v>
      </c>
      <c r="M39" s="14" t="s">
        <v>218</v>
      </c>
      <c r="N39" s="15" t="s">
        <v>47</v>
      </c>
      <c r="O39" s="16">
        <v>242.9</v>
      </c>
      <c r="P39" s="17" t="s">
        <v>219</v>
      </c>
      <c r="Q39" s="18" t="s">
        <v>220</v>
      </c>
      <c r="R39" s="19">
        <v>55000</v>
      </c>
      <c r="S39" s="20" t="s">
        <v>33</v>
      </c>
    </row>
    <row r="40" spans="1:19" ht="57" customHeight="1">
      <c r="A40" s="11" t="s">
        <v>213</v>
      </c>
      <c r="B40" s="11" t="s">
        <v>24</v>
      </c>
      <c r="C40" s="12" t="s">
        <v>221</v>
      </c>
      <c r="D40" s="11" t="s">
        <v>222</v>
      </c>
      <c r="E40" s="11" t="s">
        <v>223</v>
      </c>
      <c r="F40" s="11" t="s">
        <v>224</v>
      </c>
      <c r="G40" s="13">
        <v>869459.6024</v>
      </c>
      <c r="H40" s="13">
        <v>0</v>
      </c>
      <c r="I40" s="13">
        <v>869459.6</v>
      </c>
      <c r="J40" s="12">
        <v>62</v>
      </c>
      <c r="K40" s="14">
        <v>42901</v>
      </c>
      <c r="L40" s="14">
        <v>42962</v>
      </c>
      <c r="M40" s="14" t="s">
        <v>225</v>
      </c>
      <c r="N40" s="15" t="s">
        <v>47</v>
      </c>
      <c r="O40" s="16">
        <v>5982.24</v>
      </c>
      <c r="P40" s="17" t="s">
        <v>226</v>
      </c>
      <c r="Q40" s="18" t="s">
        <v>227</v>
      </c>
      <c r="R40" s="19">
        <v>12000</v>
      </c>
      <c r="S40" s="20" t="s">
        <v>33</v>
      </c>
    </row>
    <row r="41" spans="1:19" ht="57" customHeight="1">
      <c r="A41" s="11" t="s">
        <v>213</v>
      </c>
      <c r="B41" s="11" t="s">
        <v>24</v>
      </c>
      <c r="C41" s="12" t="s">
        <v>228</v>
      </c>
      <c r="D41" s="11" t="s">
        <v>229</v>
      </c>
      <c r="E41" s="11" t="s">
        <v>230</v>
      </c>
      <c r="F41" s="11" t="s">
        <v>231</v>
      </c>
      <c r="G41" s="13">
        <v>313925.35959999997</v>
      </c>
      <c r="H41" s="13">
        <v>0</v>
      </c>
      <c r="I41" s="13">
        <v>301272.47</v>
      </c>
      <c r="J41" s="12">
        <v>62</v>
      </c>
      <c r="K41" s="14">
        <v>42901</v>
      </c>
      <c r="L41" s="14">
        <v>42962</v>
      </c>
      <c r="M41" s="14" t="s">
        <v>147</v>
      </c>
      <c r="N41" s="15" t="s">
        <v>232</v>
      </c>
      <c r="O41" s="16">
        <v>10464.17</v>
      </c>
      <c r="P41" s="17" t="s">
        <v>148</v>
      </c>
      <c r="Q41" s="18" t="s">
        <v>233</v>
      </c>
      <c r="R41" s="19">
        <v>48000</v>
      </c>
      <c r="S41" s="20" t="s">
        <v>33</v>
      </c>
    </row>
    <row r="42" spans="1:19" ht="57" customHeight="1">
      <c r="A42" s="11" t="s">
        <v>135</v>
      </c>
      <c r="B42" s="11" t="s">
        <v>24</v>
      </c>
      <c r="C42" s="12" t="s">
        <v>234</v>
      </c>
      <c r="D42" s="11" t="s">
        <v>235</v>
      </c>
      <c r="E42" s="11" t="s">
        <v>107</v>
      </c>
      <c r="F42" s="11" t="s">
        <v>236</v>
      </c>
      <c r="G42" s="13">
        <v>1042919.6688</v>
      </c>
      <c r="H42" s="13">
        <v>0</v>
      </c>
      <c r="I42" s="13">
        <v>1039120.58</v>
      </c>
      <c r="J42" s="12">
        <v>31</v>
      </c>
      <c r="K42" s="14">
        <v>42901</v>
      </c>
      <c r="L42" s="14">
        <v>42931</v>
      </c>
      <c r="M42" s="14" t="s">
        <v>237</v>
      </c>
      <c r="N42" s="15" t="s">
        <v>154</v>
      </c>
      <c r="O42" s="16">
        <v>5489.05</v>
      </c>
      <c r="P42" s="17" t="s">
        <v>238</v>
      </c>
      <c r="Q42" s="18" t="s">
        <v>233</v>
      </c>
      <c r="R42" s="19">
        <v>18000</v>
      </c>
      <c r="S42" s="20" t="s">
        <v>33</v>
      </c>
    </row>
    <row r="43" spans="1:19" ht="57" customHeight="1">
      <c r="A43" s="11" t="s">
        <v>239</v>
      </c>
      <c r="B43" s="11" t="s">
        <v>24</v>
      </c>
      <c r="C43" s="12" t="s">
        <v>240</v>
      </c>
      <c r="D43" s="11" t="s">
        <v>241</v>
      </c>
      <c r="E43" s="11" t="s">
        <v>242</v>
      </c>
      <c r="F43" s="11" t="s">
        <v>243</v>
      </c>
      <c r="G43" s="13">
        <v>279999.9996</v>
      </c>
      <c r="H43" s="13">
        <v>0</v>
      </c>
      <c r="I43" s="13">
        <v>280000</v>
      </c>
      <c r="J43" s="12">
        <v>46</v>
      </c>
      <c r="K43" s="14">
        <v>42917</v>
      </c>
      <c r="L43" s="14">
        <v>42962</v>
      </c>
      <c r="M43" s="14" t="s">
        <v>244</v>
      </c>
      <c r="N43" s="15" t="s">
        <v>89</v>
      </c>
      <c r="O43" s="16">
        <v>280000</v>
      </c>
      <c r="P43" s="17" t="s">
        <v>245</v>
      </c>
      <c r="Q43" s="18" t="s">
        <v>125</v>
      </c>
      <c r="R43" s="19">
        <v>8000</v>
      </c>
      <c r="S43" s="20" t="s">
        <v>33</v>
      </c>
    </row>
    <row r="44" spans="1:19" ht="57" customHeight="1">
      <c r="A44" s="11" t="s">
        <v>246</v>
      </c>
      <c r="B44" s="11" t="s">
        <v>24</v>
      </c>
      <c r="C44" s="12" t="s">
        <v>247</v>
      </c>
      <c r="D44" s="11" t="s">
        <v>248</v>
      </c>
      <c r="E44" s="11" t="s">
        <v>249</v>
      </c>
      <c r="F44" s="11" t="s">
        <v>250</v>
      </c>
      <c r="G44" s="13">
        <v>519944.7004</v>
      </c>
      <c r="H44" s="13">
        <v>0</v>
      </c>
      <c r="I44" s="13">
        <v>519943.68</v>
      </c>
      <c r="J44" s="12">
        <v>62</v>
      </c>
      <c r="K44" s="14">
        <v>42917</v>
      </c>
      <c r="L44" s="14">
        <v>42978</v>
      </c>
      <c r="M44" s="14" t="s">
        <v>251</v>
      </c>
      <c r="N44" s="15" t="s">
        <v>47</v>
      </c>
      <c r="O44" s="16">
        <v>404.62</v>
      </c>
      <c r="P44" s="17" t="s">
        <v>249</v>
      </c>
      <c r="Q44" s="18" t="s">
        <v>252</v>
      </c>
      <c r="R44" s="19">
        <v>4000</v>
      </c>
      <c r="S44" s="20" t="s">
        <v>33</v>
      </c>
    </row>
    <row r="45" spans="1:19" ht="57" customHeight="1">
      <c r="A45" s="11" t="s">
        <v>246</v>
      </c>
      <c r="B45" s="11" t="s">
        <v>24</v>
      </c>
      <c r="C45" s="12" t="s">
        <v>253</v>
      </c>
      <c r="D45" s="11" t="s">
        <v>254</v>
      </c>
      <c r="E45" s="11" t="s">
        <v>255</v>
      </c>
      <c r="F45" s="11" t="s">
        <v>256</v>
      </c>
      <c r="G45" s="13">
        <v>1339523.978</v>
      </c>
      <c r="H45" s="13">
        <v>0</v>
      </c>
      <c r="I45" s="13">
        <v>1339523.98</v>
      </c>
      <c r="J45" s="12">
        <v>92</v>
      </c>
      <c r="K45" s="14">
        <v>42917</v>
      </c>
      <c r="L45" s="14">
        <v>43008</v>
      </c>
      <c r="M45" s="14" t="s">
        <v>257</v>
      </c>
      <c r="N45" s="15" t="s">
        <v>89</v>
      </c>
      <c r="O45" s="16">
        <v>1339523.98</v>
      </c>
      <c r="P45" s="17" t="s">
        <v>258</v>
      </c>
      <c r="Q45" s="18" t="s">
        <v>259</v>
      </c>
      <c r="R45" s="19">
        <v>16000</v>
      </c>
      <c r="S45" s="20" t="s">
        <v>33</v>
      </c>
    </row>
    <row r="46" spans="1:19" ht="57" customHeight="1">
      <c r="A46" s="11" t="s">
        <v>213</v>
      </c>
      <c r="B46" s="11" t="s">
        <v>24</v>
      </c>
      <c r="C46" s="12" t="s">
        <v>260</v>
      </c>
      <c r="D46" s="11" t="s">
        <v>261</v>
      </c>
      <c r="E46" s="11" t="s">
        <v>262</v>
      </c>
      <c r="F46" s="11" t="s">
        <v>263</v>
      </c>
      <c r="G46" s="13">
        <v>394365.19999999995</v>
      </c>
      <c r="H46" s="13">
        <v>0</v>
      </c>
      <c r="I46" s="13">
        <v>394365.2</v>
      </c>
      <c r="J46" s="12">
        <v>62</v>
      </c>
      <c r="K46" s="14">
        <v>42917</v>
      </c>
      <c r="L46" s="14">
        <v>42978</v>
      </c>
      <c r="M46" s="14" t="s">
        <v>264</v>
      </c>
      <c r="N46" s="15" t="s">
        <v>89</v>
      </c>
      <c r="O46" s="16">
        <v>394365.2</v>
      </c>
      <c r="P46" s="17" t="s">
        <v>265</v>
      </c>
      <c r="Q46" s="18" t="s">
        <v>259</v>
      </c>
      <c r="R46" s="19">
        <v>32000</v>
      </c>
      <c r="S46" s="20" t="s">
        <v>33</v>
      </c>
    </row>
    <row r="47" spans="1:19" ht="57" customHeight="1">
      <c r="A47" s="11" t="s">
        <v>135</v>
      </c>
      <c r="B47" s="11" t="s">
        <v>24</v>
      </c>
      <c r="C47" s="12" t="s">
        <v>266</v>
      </c>
      <c r="D47" s="11" t="s">
        <v>267</v>
      </c>
      <c r="E47" s="11" t="s">
        <v>268</v>
      </c>
      <c r="F47" s="11" t="s">
        <v>269</v>
      </c>
      <c r="G47" s="13">
        <v>445032.6544</v>
      </c>
      <c r="H47" s="13">
        <v>0</v>
      </c>
      <c r="I47" s="13">
        <v>439610.91</v>
      </c>
      <c r="J47" s="12">
        <v>31</v>
      </c>
      <c r="K47" s="14">
        <v>42917</v>
      </c>
      <c r="L47" s="14">
        <v>42947</v>
      </c>
      <c r="M47" s="14" t="s">
        <v>270</v>
      </c>
      <c r="N47" s="15" t="s">
        <v>47</v>
      </c>
      <c r="O47" s="16">
        <v>4036.57</v>
      </c>
      <c r="P47" s="17" t="s">
        <v>271</v>
      </c>
      <c r="Q47" s="18" t="s">
        <v>187</v>
      </c>
      <c r="R47" s="19">
        <v>8000</v>
      </c>
      <c r="S47" s="20" t="s">
        <v>33</v>
      </c>
    </row>
    <row r="48" spans="1:19" ht="57" customHeight="1">
      <c r="A48" s="11" t="s">
        <v>213</v>
      </c>
      <c r="B48" s="11" t="s">
        <v>24</v>
      </c>
      <c r="C48" s="12" t="s">
        <v>272</v>
      </c>
      <c r="D48" s="11" t="s">
        <v>273</v>
      </c>
      <c r="E48" s="11" t="s">
        <v>274</v>
      </c>
      <c r="F48" s="11" t="s">
        <v>275</v>
      </c>
      <c r="G48" s="13">
        <v>370719.15679999994</v>
      </c>
      <c r="H48" s="13">
        <v>0</v>
      </c>
      <c r="I48" s="13">
        <v>337939.99</v>
      </c>
      <c r="J48" s="12">
        <v>31</v>
      </c>
      <c r="K48" s="14">
        <v>42917</v>
      </c>
      <c r="L48" s="14">
        <v>42947</v>
      </c>
      <c r="M48" s="14" t="s">
        <v>276</v>
      </c>
      <c r="N48" s="15" t="s">
        <v>89</v>
      </c>
      <c r="O48" s="16">
        <v>370719.16</v>
      </c>
      <c r="P48" s="17" t="s">
        <v>277</v>
      </c>
      <c r="Q48" s="18" t="s">
        <v>278</v>
      </c>
      <c r="R48" s="19">
        <v>25000</v>
      </c>
      <c r="S48" s="20" t="s">
        <v>33</v>
      </c>
    </row>
    <row r="49" spans="1:19" ht="57" customHeight="1">
      <c r="A49" s="11" t="s">
        <v>213</v>
      </c>
      <c r="B49" s="11" t="s">
        <v>24</v>
      </c>
      <c r="C49" s="12" t="s">
        <v>279</v>
      </c>
      <c r="D49" s="11" t="s">
        <v>280</v>
      </c>
      <c r="E49" s="11" t="s">
        <v>281</v>
      </c>
      <c r="F49" s="11" t="s">
        <v>282</v>
      </c>
      <c r="G49" s="13">
        <v>435577.2972</v>
      </c>
      <c r="H49" s="13">
        <v>0</v>
      </c>
      <c r="I49" s="13">
        <v>429015.93</v>
      </c>
      <c r="J49" s="12">
        <v>63</v>
      </c>
      <c r="K49" s="14">
        <v>42931</v>
      </c>
      <c r="L49" s="14">
        <v>42993</v>
      </c>
      <c r="M49" s="14" t="s">
        <v>29</v>
      </c>
      <c r="N49" s="15" t="s">
        <v>89</v>
      </c>
      <c r="O49" s="16">
        <v>435577.3</v>
      </c>
      <c r="P49" s="17" t="s">
        <v>281</v>
      </c>
      <c r="Q49" s="18" t="s">
        <v>125</v>
      </c>
      <c r="R49" s="19">
        <v>8000</v>
      </c>
      <c r="S49" s="20" t="s">
        <v>33</v>
      </c>
    </row>
    <row r="50" spans="1:19" ht="57" customHeight="1">
      <c r="A50" s="11" t="s">
        <v>213</v>
      </c>
      <c r="B50" s="11" t="s">
        <v>24</v>
      </c>
      <c r="C50" s="12" t="s">
        <v>283</v>
      </c>
      <c r="D50" s="11" t="s">
        <v>284</v>
      </c>
      <c r="E50" s="11" t="s">
        <v>285</v>
      </c>
      <c r="F50" s="11" t="s">
        <v>286</v>
      </c>
      <c r="G50" s="13">
        <v>332628.898</v>
      </c>
      <c r="H50" s="13">
        <v>0</v>
      </c>
      <c r="I50" s="13">
        <v>325655.05</v>
      </c>
      <c r="J50" s="12">
        <v>63</v>
      </c>
      <c r="K50" s="14">
        <v>42931</v>
      </c>
      <c r="L50" s="14">
        <v>42993</v>
      </c>
      <c r="M50" s="14" t="s">
        <v>287</v>
      </c>
      <c r="N50" s="15" t="s">
        <v>89</v>
      </c>
      <c r="O50" s="16">
        <v>332628.9</v>
      </c>
      <c r="P50" s="17" t="s">
        <v>288</v>
      </c>
      <c r="Q50" s="18" t="s">
        <v>125</v>
      </c>
      <c r="R50" s="19">
        <v>8000</v>
      </c>
      <c r="S50" s="20" t="s">
        <v>33</v>
      </c>
    </row>
    <row r="51" spans="1:19" ht="57" customHeight="1">
      <c r="A51" s="11" t="s">
        <v>213</v>
      </c>
      <c r="B51" s="11" t="s">
        <v>24</v>
      </c>
      <c r="C51" s="12" t="s">
        <v>289</v>
      </c>
      <c r="D51" s="11" t="s">
        <v>267</v>
      </c>
      <c r="E51" s="11" t="s">
        <v>290</v>
      </c>
      <c r="F51" s="11" t="s">
        <v>291</v>
      </c>
      <c r="G51" s="13">
        <v>1438354.8064</v>
      </c>
      <c r="H51" s="13">
        <v>0</v>
      </c>
      <c r="I51" s="13">
        <v>1278100.47</v>
      </c>
      <c r="J51" s="12">
        <v>63</v>
      </c>
      <c r="K51" s="14">
        <v>42931</v>
      </c>
      <c r="L51" s="14">
        <v>42993</v>
      </c>
      <c r="M51" s="14" t="s">
        <v>292</v>
      </c>
      <c r="N51" s="15" t="s">
        <v>89</v>
      </c>
      <c r="O51" s="16">
        <v>1560980.01</v>
      </c>
      <c r="P51" s="17" t="s">
        <v>293</v>
      </c>
      <c r="Q51" s="18" t="s">
        <v>187</v>
      </c>
      <c r="R51" s="19">
        <v>12000</v>
      </c>
      <c r="S51" s="20" t="s">
        <v>33</v>
      </c>
    </row>
    <row r="52" spans="1:19" ht="57" customHeight="1">
      <c r="A52" s="11" t="s">
        <v>213</v>
      </c>
      <c r="B52" s="11" t="s">
        <v>24</v>
      </c>
      <c r="C52" s="12" t="s">
        <v>294</v>
      </c>
      <c r="D52" s="11" t="s">
        <v>295</v>
      </c>
      <c r="E52" s="11" t="s">
        <v>296</v>
      </c>
      <c r="F52" s="11" t="s">
        <v>297</v>
      </c>
      <c r="G52" s="13">
        <v>1623973.9116</v>
      </c>
      <c r="H52" s="13">
        <v>0</v>
      </c>
      <c r="I52" s="13">
        <v>1623973.91</v>
      </c>
      <c r="J52" s="12">
        <v>93</v>
      </c>
      <c r="K52" s="14">
        <v>42931</v>
      </c>
      <c r="L52" s="14">
        <v>43023</v>
      </c>
      <c r="M52" s="14" t="s">
        <v>298</v>
      </c>
      <c r="N52" s="15" t="s">
        <v>47</v>
      </c>
      <c r="O52" s="16">
        <v>920.64</v>
      </c>
      <c r="P52" s="17" t="s">
        <v>296</v>
      </c>
      <c r="Q52" s="18" t="s">
        <v>299</v>
      </c>
      <c r="R52" s="19">
        <v>14000</v>
      </c>
      <c r="S52" s="20" t="s">
        <v>33</v>
      </c>
    </row>
    <row r="53" spans="1:19" ht="57" customHeight="1">
      <c r="A53" s="11" t="s">
        <v>213</v>
      </c>
      <c r="B53" s="11" t="s">
        <v>24</v>
      </c>
      <c r="C53" s="12" t="s">
        <v>300</v>
      </c>
      <c r="D53" s="11" t="s">
        <v>284</v>
      </c>
      <c r="E53" s="11" t="s">
        <v>301</v>
      </c>
      <c r="F53" s="11" t="s">
        <v>302</v>
      </c>
      <c r="G53" s="13">
        <v>1313540.5</v>
      </c>
      <c r="H53" s="13">
        <v>0</v>
      </c>
      <c r="I53" s="13">
        <v>1313540.31</v>
      </c>
      <c r="J53" s="12">
        <v>63</v>
      </c>
      <c r="K53" s="14">
        <v>42931</v>
      </c>
      <c r="L53" s="14">
        <v>42993</v>
      </c>
      <c r="M53" s="14" t="s">
        <v>303</v>
      </c>
      <c r="N53" s="15" t="s">
        <v>47</v>
      </c>
      <c r="O53" s="16">
        <v>398.65</v>
      </c>
      <c r="P53" s="17" t="s">
        <v>304</v>
      </c>
      <c r="Q53" s="18" t="s">
        <v>212</v>
      </c>
      <c r="R53" s="19">
        <v>25000</v>
      </c>
      <c r="S53" s="20" t="s">
        <v>33</v>
      </c>
    </row>
    <row r="54" spans="1:19" ht="57" customHeight="1">
      <c r="A54" s="11" t="s">
        <v>135</v>
      </c>
      <c r="B54" s="11" t="s">
        <v>24</v>
      </c>
      <c r="C54" s="12" t="s">
        <v>305</v>
      </c>
      <c r="D54" s="11" t="s">
        <v>306</v>
      </c>
      <c r="E54" s="11" t="s">
        <v>307</v>
      </c>
      <c r="F54" s="11" t="s">
        <v>308</v>
      </c>
      <c r="G54" s="13">
        <v>1487320.7728</v>
      </c>
      <c r="H54" s="13">
        <v>0</v>
      </c>
      <c r="I54" s="13">
        <v>1487320.77</v>
      </c>
      <c r="J54" s="12">
        <v>83</v>
      </c>
      <c r="K54" s="14">
        <v>42957</v>
      </c>
      <c r="L54" s="14">
        <v>43039</v>
      </c>
      <c r="M54" s="14" t="s">
        <v>309</v>
      </c>
      <c r="N54" s="15" t="s">
        <v>89</v>
      </c>
      <c r="O54" s="16">
        <v>1487320.77</v>
      </c>
      <c r="P54" s="17" t="s">
        <v>310</v>
      </c>
      <c r="Q54" s="18" t="s">
        <v>311</v>
      </c>
      <c r="R54" s="19">
        <v>15000</v>
      </c>
      <c r="S54" s="20" t="s">
        <v>33</v>
      </c>
    </row>
    <row r="55" spans="1:19" ht="57" customHeight="1">
      <c r="A55" s="11" t="s">
        <v>213</v>
      </c>
      <c r="B55" s="11" t="s">
        <v>24</v>
      </c>
      <c r="C55" s="12" t="s">
        <v>312</v>
      </c>
      <c r="D55" s="11" t="s">
        <v>313</v>
      </c>
      <c r="E55" s="11" t="s">
        <v>314</v>
      </c>
      <c r="F55" s="11" t="s">
        <v>315</v>
      </c>
      <c r="G55" s="13">
        <v>1417425.9936</v>
      </c>
      <c r="H55" s="13">
        <v>0</v>
      </c>
      <c r="I55" s="13">
        <v>1261618.13</v>
      </c>
      <c r="J55" s="12">
        <v>30</v>
      </c>
      <c r="K55" s="14">
        <v>42948</v>
      </c>
      <c r="L55" s="14">
        <v>42977</v>
      </c>
      <c r="M55" s="14" t="s">
        <v>316</v>
      </c>
      <c r="N55" s="15" t="s">
        <v>317</v>
      </c>
      <c r="O55" s="16">
        <v>5062.23</v>
      </c>
      <c r="P55" s="17" t="s">
        <v>318</v>
      </c>
      <c r="Q55" s="18" t="s">
        <v>319</v>
      </c>
      <c r="R55" s="19">
        <v>40000</v>
      </c>
      <c r="S55" s="20" t="s">
        <v>33</v>
      </c>
    </row>
    <row r="56" spans="1:19" ht="57" customHeight="1">
      <c r="A56" s="11" t="s">
        <v>213</v>
      </c>
      <c r="B56" s="11" t="s">
        <v>24</v>
      </c>
      <c r="C56" s="12" t="s">
        <v>320</v>
      </c>
      <c r="D56" s="11" t="s">
        <v>321</v>
      </c>
      <c r="E56" s="11" t="s">
        <v>322</v>
      </c>
      <c r="F56" s="11" t="s">
        <v>323</v>
      </c>
      <c r="G56" s="13">
        <v>328210.81759999995</v>
      </c>
      <c r="H56" s="13">
        <v>0</v>
      </c>
      <c r="I56" s="13">
        <v>328210.82</v>
      </c>
      <c r="J56" s="12">
        <v>30</v>
      </c>
      <c r="K56" s="14">
        <v>42948</v>
      </c>
      <c r="L56" s="14">
        <v>42977</v>
      </c>
      <c r="M56" s="14" t="s">
        <v>324</v>
      </c>
      <c r="N56" s="15" t="s">
        <v>89</v>
      </c>
      <c r="O56" s="16">
        <v>328210.81</v>
      </c>
      <c r="P56" s="17" t="s">
        <v>325</v>
      </c>
      <c r="Q56" s="18" t="s">
        <v>326</v>
      </c>
      <c r="R56" s="19">
        <v>7000</v>
      </c>
      <c r="S56" s="20" t="s">
        <v>33</v>
      </c>
    </row>
    <row r="57" spans="1:19" ht="57" customHeight="1">
      <c r="A57" s="11" t="s">
        <v>213</v>
      </c>
      <c r="B57" s="11" t="s">
        <v>24</v>
      </c>
      <c r="C57" s="12" t="s">
        <v>327</v>
      </c>
      <c r="D57" s="11" t="s">
        <v>306</v>
      </c>
      <c r="E57" s="11" t="s">
        <v>328</v>
      </c>
      <c r="F57" s="11" t="s">
        <v>329</v>
      </c>
      <c r="G57" s="13">
        <v>777686.6431999999</v>
      </c>
      <c r="H57" s="13">
        <v>0</v>
      </c>
      <c r="I57" s="13">
        <v>777686.64</v>
      </c>
      <c r="J57" s="12">
        <v>52</v>
      </c>
      <c r="K57" s="14">
        <v>42957</v>
      </c>
      <c r="L57" s="14">
        <v>43008</v>
      </c>
      <c r="M57" s="14" t="s">
        <v>330</v>
      </c>
      <c r="N57" s="15" t="s">
        <v>89</v>
      </c>
      <c r="O57" s="16">
        <v>777686.64</v>
      </c>
      <c r="P57" s="17" t="s">
        <v>331</v>
      </c>
      <c r="Q57" s="18" t="s">
        <v>332</v>
      </c>
      <c r="R57" s="19">
        <v>12000</v>
      </c>
      <c r="S57" s="20" t="s">
        <v>33</v>
      </c>
    </row>
    <row r="58" spans="1:19" ht="57" customHeight="1">
      <c r="A58" s="11" t="s">
        <v>213</v>
      </c>
      <c r="B58" s="11" t="s">
        <v>24</v>
      </c>
      <c r="C58" s="12" t="s">
        <v>333</v>
      </c>
      <c r="D58" s="11" t="s">
        <v>273</v>
      </c>
      <c r="E58" s="11" t="s">
        <v>145</v>
      </c>
      <c r="F58" s="11" t="s">
        <v>334</v>
      </c>
      <c r="G58" s="13">
        <v>1450120.9416</v>
      </c>
      <c r="H58" s="13">
        <v>0</v>
      </c>
      <c r="I58" s="13">
        <v>1383627.15</v>
      </c>
      <c r="J58" s="12">
        <v>93</v>
      </c>
      <c r="K58" s="14">
        <v>42962</v>
      </c>
      <c r="L58" s="14">
        <v>43054</v>
      </c>
      <c r="M58" s="14" t="s">
        <v>335</v>
      </c>
      <c r="N58" s="15" t="s">
        <v>89</v>
      </c>
      <c r="O58" s="16">
        <v>1450120.94</v>
      </c>
      <c r="P58" s="17" t="s">
        <v>336</v>
      </c>
      <c r="Q58" s="18" t="s">
        <v>337</v>
      </c>
      <c r="R58" s="19">
        <v>25000</v>
      </c>
      <c r="S58" s="20" t="s">
        <v>33</v>
      </c>
    </row>
    <row r="59" spans="1:19" ht="57" customHeight="1">
      <c r="A59" s="11" t="s">
        <v>213</v>
      </c>
      <c r="B59" s="11" t="s">
        <v>24</v>
      </c>
      <c r="C59" s="12" t="s">
        <v>338</v>
      </c>
      <c r="D59" s="11" t="s">
        <v>339</v>
      </c>
      <c r="E59" s="11" t="s">
        <v>121</v>
      </c>
      <c r="F59" s="11" t="s">
        <v>340</v>
      </c>
      <c r="G59" s="13">
        <v>368890.8112</v>
      </c>
      <c r="H59" s="13">
        <v>0</v>
      </c>
      <c r="I59" s="13">
        <v>320559.05</v>
      </c>
      <c r="J59" s="12">
        <v>61</v>
      </c>
      <c r="K59" s="14">
        <v>42979</v>
      </c>
      <c r="L59" s="14">
        <v>43039</v>
      </c>
      <c r="M59" s="14" t="s">
        <v>341</v>
      </c>
      <c r="N59" s="15" t="s">
        <v>89</v>
      </c>
      <c r="O59" s="16">
        <f>I59</f>
        <v>320559.05</v>
      </c>
      <c r="P59" s="17" t="s">
        <v>342</v>
      </c>
      <c r="Q59" s="18" t="s">
        <v>343</v>
      </c>
      <c r="R59" s="19">
        <v>18000</v>
      </c>
      <c r="S59" s="20" t="s">
        <v>33</v>
      </c>
    </row>
    <row r="60" spans="1:19" ht="57" customHeight="1">
      <c r="A60" s="11" t="s">
        <v>213</v>
      </c>
      <c r="B60" s="11" t="s">
        <v>24</v>
      </c>
      <c r="C60" s="12" t="s">
        <v>344</v>
      </c>
      <c r="D60" s="11" t="s">
        <v>345</v>
      </c>
      <c r="E60" s="11" t="s">
        <v>346</v>
      </c>
      <c r="F60" s="11" t="s">
        <v>347</v>
      </c>
      <c r="G60" s="13">
        <v>132331.2108</v>
      </c>
      <c r="H60" s="13">
        <v>0</v>
      </c>
      <c r="I60" s="13">
        <v>127683.28</v>
      </c>
      <c r="J60" s="12">
        <v>31</v>
      </c>
      <c r="K60" s="14">
        <v>42948</v>
      </c>
      <c r="L60" s="14">
        <v>42978</v>
      </c>
      <c r="M60" s="14" t="s">
        <v>348</v>
      </c>
      <c r="N60" s="15" t="s">
        <v>89</v>
      </c>
      <c r="O60" s="16">
        <v>132331.21</v>
      </c>
      <c r="P60" s="17" t="s">
        <v>349</v>
      </c>
      <c r="Q60" s="18" t="s">
        <v>326</v>
      </c>
      <c r="R60" s="19">
        <v>25000</v>
      </c>
      <c r="S60" s="20" t="s">
        <v>33</v>
      </c>
    </row>
    <row r="61" spans="1:19" ht="57" customHeight="1">
      <c r="A61" s="11" t="s">
        <v>213</v>
      </c>
      <c r="B61" s="11" t="s">
        <v>24</v>
      </c>
      <c r="C61" s="12" t="s">
        <v>350</v>
      </c>
      <c r="D61" s="11" t="s">
        <v>351</v>
      </c>
      <c r="E61" s="11" t="s">
        <v>352</v>
      </c>
      <c r="F61" s="11" t="s">
        <v>353</v>
      </c>
      <c r="G61" s="13">
        <v>384391.9608</v>
      </c>
      <c r="H61" s="13">
        <v>0</v>
      </c>
      <c r="I61" s="13">
        <v>375174.4</v>
      </c>
      <c r="J61" s="12">
        <v>61</v>
      </c>
      <c r="K61" s="14">
        <v>42979</v>
      </c>
      <c r="L61" s="14">
        <v>43039</v>
      </c>
      <c r="M61" s="14" t="s">
        <v>354</v>
      </c>
      <c r="N61" s="15" t="s">
        <v>39</v>
      </c>
      <c r="O61" s="16">
        <v>384391.96</v>
      </c>
      <c r="P61" s="17" t="s">
        <v>355</v>
      </c>
      <c r="Q61" s="18" t="s">
        <v>356</v>
      </c>
      <c r="R61" s="19">
        <v>18000</v>
      </c>
      <c r="S61" s="20" t="s">
        <v>33</v>
      </c>
    </row>
    <row r="62" spans="1:19" ht="57" customHeight="1">
      <c r="A62" s="11" t="s">
        <v>213</v>
      </c>
      <c r="B62" s="11" t="s">
        <v>24</v>
      </c>
      <c r="C62" s="12" t="s">
        <v>357</v>
      </c>
      <c r="D62" s="11" t="s">
        <v>358</v>
      </c>
      <c r="E62" s="11" t="s">
        <v>359</v>
      </c>
      <c r="F62" s="11" t="s">
        <v>360</v>
      </c>
      <c r="G62" s="13">
        <v>294377.5036</v>
      </c>
      <c r="H62" s="13">
        <v>0</v>
      </c>
      <c r="I62" s="13">
        <v>290344.47</v>
      </c>
      <c r="J62" s="12">
        <v>31</v>
      </c>
      <c r="K62" s="14">
        <v>42993</v>
      </c>
      <c r="L62" s="14">
        <v>43023</v>
      </c>
      <c r="M62" s="14" t="s">
        <v>361</v>
      </c>
      <c r="N62" s="15" t="s">
        <v>39</v>
      </c>
      <c r="O62" s="16">
        <v>294377.5</v>
      </c>
      <c r="P62" s="17" t="s">
        <v>362</v>
      </c>
      <c r="Q62" s="18" t="s">
        <v>363</v>
      </c>
      <c r="R62" s="19">
        <v>15000</v>
      </c>
      <c r="S62" s="20" t="s">
        <v>33</v>
      </c>
    </row>
    <row r="63" spans="1:19" ht="57" customHeight="1">
      <c r="A63" s="11" t="s">
        <v>135</v>
      </c>
      <c r="B63" s="11" t="s">
        <v>24</v>
      </c>
      <c r="C63" s="12" t="s">
        <v>364</v>
      </c>
      <c r="D63" s="11" t="s">
        <v>273</v>
      </c>
      <c r="E63" s="11" t="s">
        <v>365</v>
      </c>
      <c r="F63" s="11" t="s">
        <v>366</v>
      </c>
      <c r="G63" s="13">
        <v>713306.2719999999</v>
      </c>
      <c r="H63" s="13">
        <v>0</v>
      </c>
      <c r="I63" s="13">
        <v>650978.02</v>
      </c>
      <c r="J63" s="12">
        <v>62</v>
      </c>
      <c r="K63" s="14">
        <v>42993</v>
      </c>
      <c r="L63" s="14">
        <v>43054</v>
      </c>
      <c r="M63" s="14" t="s">
        <v>367</v>
      </c>
      <c r="N63" s="15" t="s">
        <v>154</v>
      </c>
      <c r="O63" s="16">
        <v>2929.62</v>
      </c>
      <c r="P63" s="17" t="s">
        <v>368</v>
      </c>
      <c r="Q63" s="18" t="s">
        <v>369</v>
      </c>
      <c r="R63" s="19">
        <v>25000</v>
      </c>
      <c r="S63" s="20" t="s">
        <v>33</v>
      </c>
    </row>
    <row r="64" spans="1:19" ht="57" customHeight="1">
      <c r="A64" s="11" t="s">
        <v>213</v>
      </c>
      <c r="B64" s="11" t="s">
        <v>24</v>
      </c>
      <c r="C64" s="12" t="s">
        <v>370</v>
      </c>
      <c r="D64" s="11" t="s">
        <v>261</v>
      </c>
      <c r="E64" s="11" t="s">
        <v>371</v>
      </c>
      <c r="F64" s="11" t="s">
        <v>372</v>
      </c>
      <c r="G64" s="13">
        <v>1099927.66</v>
      </c>
      <c r="H64" s="13">
        <v>0</v>
      </c>
      <c r="I64" s="13">
        <v>1099601.51</v>
      </c>
      <c r="J64" s="12">
        <v>74</v>
      </c>
      <c r="K64" s="14">
        <v>42996</v>
      </c>
      <c r="L64" s="14">
        <v>43069</v>
      </c>
      <c r="M64" s="14" t="s">
        <v>373</v>
      </c>
      <c r="N64" s="15" t="s">
        <v>47</v>
      </c>
      <c r="O64" s="16">
        <v>594.72</v>
      </c>
      <c r="P64" s="17" t="s">
        <v>371</v>
      </c>
      <c r="Q64" s="18" t="s">
        <v>374</v>
      </c>
      <c r="R64" s="19">
        <v>22000</v>
      </c>
      <c r="S64" s="20" t="s">
        <v>33</v>
      </c>
    </row>
    <row r="65" spans="1:19" ht="57" customHeight="1">
      <c r="A65" s="11" t="s">
        <v>213</v>
      </c>
      <c r="B65" s="11" t="s">
        <v>24</v>
      </c>
      <c r="C65" s="12" t="s">
        <v>375</v>
      </c>
      <c r="D65" s="11" t="s">
        <v>261</v>
      </c>
      <c r="E65" s="11" t="s">
        <v>376</v>
      </c>
      <c r="F65" s="11" t="s">
        <v>377</v>
      </c>
      <c r="G65" s="13">
        <v>1497197.0244</v>
      </c>
      <c r="H65" s="13">
        <v>0</v>
      </c>
      <c r="I65" s="13">
        <v>1497197.02</v>
      </c>
      <c r="J65" s="12">
        <v>62</v>
      </c>
      <c r="K65" s="14">
        <v>42998</v>
      </c>
      <c r="L65" s="14">
        <v>43059</v>
      </c>
      <c r="M65" s="14" t="s">
        <v>378</v>
      </c>
      <c r="N65" s="15" t="s">
        <v>47</v>
      </c>
      <c r="O65" s="16">
        <v>3.33</v>
      </c>
      <c r="P65" s="17" t="s">
        <v>379</v>
      </c>
      <c r="Q65" s="18" t="s">
        <v>380</v>
      </c>
      <c r="R65" s="19">
        <v>80000</v>
      </c>
      <c r="S65" s="20" t="s">
        <v>33</v>
      </c>
    </row>
    <row r="66" spans="1:19" ht="57" customHeight="1">
      <c r="A66" s="11" t="s">
        <v>246</v>
      </c>
      <c r="B66" s="11" t="s">
        <v>24</v>
      </c>
      <c r="C66" s="12" t="s">
        <v>381</v>
      </c>
      <c r="D66" s="11" t="s">
        <v>382</v>
      </c>
      <c r="E66" s="11" t="s">
        <v>383</v>
      </c>
      <c r="F66" s="11" t="s">
        <v>384</v>
      </c>
      <c r="G66" s="13">
        <v>994785.4919999999</v>
      </c>
      <c r="H66" s="13">
        <v>0</v>
      </c>
      <c r="I66" s="13">
        <v>994784.69</v>
      </c>
      <c r="J66" s="12">
        <v>60</v>
      </c>
      <c r="K66" s="14">
        <v>43010</v>
      </c>
      <c r="L66" s="14">
        <v>43069</v>
      </c>
      <c r="M66" s="14" t="s">
        <v>385</v>
      </c>
      <c r="N66" s="15" t="s">
        <v>47</v>
      </c>
      <c r="O66" s="16">
        <v>608.43</v>
      </c>
      <c r="P66" s="17" t="s">
        <v>386</v>
      </c>
      <c r="Q66" s="18" t="s">
        <v>387</v>
      </c>
      <c r="R66" s="19">
        <v>21000</v>
      </c>
      <c r="S66" s="20" t="s">
        <v>33</v>
      </c>
    </row>
    <row r="67" spans="1:19" ht="57" customHeight="1">
      <c r="A67" s="11" t="s">
        <v>213</v>
      </c>
      <c r="B67" s="11" t="s">
        <v>24</v>
      </c>
      <c r="C67" s="12" t="s">
        <v>388</v>
      </c>
      <c r="D67" s="11" t="s">
        <v>157</v>
      </c>
      <c r="E67" s="11" t="s">
        <v>389</v>
      </c>
      <c r="F67" s="11" t="s">
        <v>390</v>
      </c>
      <c r="G67" s="13">
        <v>995715.8467999999</v>
      </c>
      <c r="H67" s="13">
        <v>0</v>
      </c>
      <c r="I67" s="13">
        <v>995715.85</v>
      </c>
      <c r="J67" s="12">
        <v>30</v>
      </c>
      <c r="K67" s="14">
        <v>43009</v>
      </c>
      <c r="L67" s="14">
        <v>43039</v>
      </c>
      <c r="M67" s="14" t="s">
        <v>391</v>
      </c>
      <c r="N67" s="15" t="s">
        <v>179</v>
      </c>
      <c r="O67" s="16">
        <v>6914.69</v>
      </c>
      <c r="P67" s="17" t="s">
        <v>392</v>
      </c>
      <c r="Q67" s="18" t="s">
        <v>393</v>
      </c>
      <c r="R67" s="19">
        <v>18000</v>
      </c>
      <c r="S67" s="20" t="s">
        <v>33</v>
      </c>
    </row>
    <row r="68" spans="1:19" ht="57" customHeight="1">
      <c r="A68" s="11" t="s">
        <v>213</v>
      </c>
      <c r="B68" s="11" t="s">
        <v>24</v>
      </c>
      <c r="C68" s="12" t="s">
        <v>394</v>
      </c>
      <c r="D68" s="11" t="s">
        <v>395</v>
      </c>
      <c r="E68" s="11" t="s">
        <v>121</v>
      </c>
      <c r="F68" s="11" t="s">
        <v>396</v>
      </c>
      <c r="G68" s="13">
        <v>256856.49159999998</v>
      </c>
      <c r="H68" s="13">
        <v>0</v>
      </c>
      <c r="I68" s="13">
        <v>256856.49</v>
      </c>
      <c r="J68" s="12">
        <f>L68-K68+1</f>
        <v>42</v>
      </c>
      <c r="K68" s="14">
        <v>43028</v>
      </c>
      <c r="L68" s="14">
        <v>43069</v>
      </c>
      <c r="M68" s="14" t="s">
        <v>341</v>
      </c>
      <c r="N68" s="15" t="s">
        <v>89</v>
      </c>
      <c r="O68" s="16">
        <f>I68</f>
        <v>256856.49</v>
      </c>
      <c r="P68" s="17" t="s">
        <v>121</v>
      </c>
      <c r="Q68" s="18" t="s">
        <v>397</v>
      </c>
      <c r="R68" s="19">
        <v>12000</v>
      </c>
      <c r="S68" s="20" t="s">
        <v>33</v>
      </c>
    </row>
    <row r="69" spans="1:19" ht="57" customHeight="1">
      <c r="A69" s="11" t="s">
        <v>246</v>
      </c>
      <c r="B69" s="11" t="s">
        <v>24</v>
      </c>
      <c r="C69" s="12" t="s">
        <v>398</v>
      </c>
      <c r="D69" s="11" t="s">
        <v>382</v>
      </c>
      <c r="E69" s="11" t="s">
        <v>399</v>
      </c>
      <c r="F69" s="11" t="s">
        <v>400</v>
      </c>
      <c r="G69" s="13">
        <v>1493305.5607999999</v>
      </c>
      <c r="H69" s="13">
        <v>0</v>
      </c>
      <c r="I69" s="13">
        <v>1493305.55</v>
      </c>
      <c r="J69" s="12">
        <f>L69-K69+1</f>
        <v>31</v>
      </c>
      <c r="K69" s="14">
        <v>43009</v>
      </c>
      <c r="L69" s="14">
        <v>43039</v>
      </c>
      <c r="M69" s="14" t="s">
        <v>401</v>
      </c>
      <c r="N69" s="15" t="s">
        <v>179</v>
      </c>
      <c r="O69" s="16">
        <v>2488.84</v>
      </c>
      <c r="P69" s="17" t="s">
        <v>402</v>
      </c>
      <c r="Q69" s="18" t="s">
        <v>403</v>
      </c>
      <c r="R69" s="19">
        <v>40000</v>
      </c>
      <c r="S69" s="20" t="s">
        <v>33</v>
      </c>
    </row>
    <row r="70" spans="1:19" ht="57" customHeight="1">
      <c r="A70" s="11" t="s">
        <v>246</v>
      </c>
      <c r="B70" s="11" t="s">
        <v>24</v>
      </c>
      <c r="C70" s="12" t="s">
        <v>404</v>
      </c>
      <c r="D70" s="11" t="s">
        <v>215</v>
      </c>
      <c r="E70" s="11" t="s">
        <v>405</v>
      </c>
      <c r="F70" s="11" t="s">
        <v>406</v>
      </c>
      <c r="G70" s="13">
        <v>899951.9423999999</v>
      </c>
      <c r="H70" s="13">
        <v>0</v>
      </c>
      <c r="I70" s="13">
        <v>899951.94</v>
      </c>
      <c r="J70" s="12">
        <v>44</v>
      </c>
      <c r="K70" s="14">
        <v>43026</v>
      </c>
      <c r="L70" s="14">
        <v>43069</v>
      </c>
      <c r="M70" s="14" t="s">
        <v>303</v>
      </c>
      <c r="N70" s="15" t="s">
        <v>179</v>
      </c>
      <c r="O70" s="16">
        <v>2686.42</v>
      </c>
      <c r="P70" s="17" t="s">
        <v>304</v>
      </c>
      <c r="Q70" s="18" t="s">
        <v>393</v>
      </c>
      <c r="R70" s="19">
        <v>6000</v>
      </c>
      <c r="S70" s="20" t="s">
        <v>33</v>
      </c>
    </row>
    <row r="71" spans="1:19" ht="57" customHeight="1">
      <c r="A71" s="11" t="s">
        <v>213</v>
      </c>
      <c r="B71" s="11" t="s">
        <v>24</v>
      </c>
      <c r="C71" s="12" t="s">
        <v>407</v>
      </c>
      <c r="D71" s="11" t="s">
        <v>408</v>
      </c>
      <c r="E71" s="11" t="s">
        <v>409</v>
      </c>
      <c r="F71" s="11" t="s">
        <v>410</v>
      </c>
      <c r="G71" s="13">
        <v>938120.7564</v>
      </c>
      <c r="H71" s="13">
        <v>0</v>
      </c>
      <c r="I71" s="13">
        <v>938120.75</v>
      </c>
      <c r="J71" s="12">
        <v>32</v>
      </c>
      <c r="K71" s="14">
        <v>43023</v>
      </c>
      <c r="L71" s="14">
        <v>43054</v>
      </c>
      <c r="M71" s="14" t="s">
        <v>411</v>
      </c>
      <c r="N71" s="15" t="s">
        <v>89</v>
      </c>
      <c r="O71" s="16">
        <f>I71</f>
        <v>938120.75</v>
      </c>
      <c r="P71" s="17" t="s">
        <v>412</v>
      </c>
      <c r="Q71" s="18" t="s">
        <v>413</v>
      </c>
      <c r="R71" s="19">
        <v>8000</v>
      </c>
      <c r="S71" s="20" t="s">
        <v>33</v>
      </c>
    </row>
    <row r="72" spans="1:19" ht="57" customHeight="1">
      <c r="A72" s="11" t="s">
        <v>246</v>
      </c>
      <c r="B72" s="11" t="s">
        <v>24</v>
      </c>
      <c r="C72" s="12" t="s">
        <v>414</v>
      </c>
      <c r="D72" s="11" t="s">
        <v>415</v>
      </c>
      <c r="E72" s="11" t="s">
        <v>416</v>
      </c>
      <c r="F72" s="11" t="s">
        <v>417</v>
      </c>
      <c r="G72" s="13">
        <v>627506.3732</v>
      </c>
      <c r="H72" s="13">
        <v>0</v>
      </c>
      <c r="I72" s="13">
        <v>627503.89</v>
      </c>
      <c r="J72" s="12"/>
      <c r="K72" s="14"/>
      <c r="L72" s="14"/>
      <c r="M72" s="14" t="s">
        <v>418</v>
      </c>
      <c r="N72" s="15" t="s">
        <v>179</v>
      </c>
      <c r="O72" s="16">
        <f>I72/876</f>
        <v>716.3286415525114</v>
      </c>
      <c r="P72" s="17" t="s">
        <v>419</v>
      </c>
      <c r="Q72" s="18" t="s">
        <v>413</v>
      </c>
      <c r="R72" s="19">
        <v>3500</v>
      </c>
      <c r="S72" s="20" t="s">
        <v>33</v>
      </c>
    </row>
    <row r="73" spans="1:19" ht="57" customHeight="1">
      <c r="A73" s="11" t="s">
        <v>213</v>
      </c>
      <c r="B73" s="11" t="s">
        <v>24</v>
      </c>
      <c r="C73" s="12" t="s">
        <v>420</v>
      </c>
      <c r="D73" s="11" t="s">
        <v>51</v>
      </c>
      <c r="E73" s="11" t="s">
        <v>99</v>
      </c>
      <c r="F73" s="11" t="s">
        <v>421</v>
      </c>
      <c r="G73" s="13">
        <v>540173.7779999999</v>
      </c>
      <c r="H73" s="13">
        <v>0</v>
      </c>
      <c r="I73" s="13">
        <v>540173.74</v>
      </c>
      <c r="J73" s="12">
        <f>L73-K73+1</f>
        <v>31</v>
      </c>
      <c r="K73" s="14">
        <v>43009</v>
      </c>
      <c r="L73" s="14">
        <v>43039</v>
      </c>
      <c r="M73" s="14" t="s">
        <v>422</v>
      </c>
      <c r="N73" s="15" t="s">
        <v>89</v>
      </c>
      <c r="O73" s="16">
        <f>I73</f>
        <v>540173.74</v>
      </c>
      <c r="P73" s="17" t="s">
        <v>423</v>
      </c>
      <c r="Q73" s="18" t="s">
        <v>424</v>
      </c>
      <c r="R73" s="19">
        <v>35000</v>
      </c>
      <c r="S73" s="20" t="s">
        <v>33</v>
      </c>
    </row>
    <row r="74" spans="1:19" ht="57" customHeight="1">
      <c r="A74" s="11" t="s">
        <v>239</v>
      </c>
      <c r="B74" s="11" t="s">
        <v>24</v>
      </c>
      <c r="C74" s="12" t="s">
        <v>425</v>
      </c>
      <c r="D74" s="11" t="s">
        <v>35</v>
      </c>
      <c r="E74" s="11" t="s">
        <v>242</v>
      </c>
      <c r="F74" s="11" t="s">
        <v>426</v>
      </c>
      <c r="G74" s="13">
        <v>229999.61479999998</v>
      </c>
      <c r="H74" s="13">
        <v>0</v>
      </c>
      <c r="I74" s="13">
        <v>229999.61</v>
      </c>
      <c r="J74" s="12">
        <v>31</v>
      </c>
      <c r="K74" s="14">
        <v>43040</v>
      </c>
      <c r="L74" s="14">
        <v>43070</v>
      </c>
      <c r="M74" s="14" t="s">
        <v>244</v>
      </c>
      <c r="N74" s="15" t="s">
        <v>427</v>
      </c>
      <c r="O74" s="16">
        <f>I74/150</f>
        <v>1533.3307333333332</v>
      </c>
      <c r="P74" s="17" t="s">
        <v>428</v>
      </c>
      <c r="Q74" s="18" t="s">
        <v>429</v>
      </c>
      <c r="R74" s="19">
        <v>45000</v>
      </c>
      <c r="S74" s="20" t="s">
        <v>33</v>
      </c>
    </row>
    <row r="75" spans="1:19" ht="57" customHeight="1">
      <c r="A75" s="11" t="s">
        <v>239</v>
      </c>
      <c r="B75" s="11" t="s">
        <v>24</v>
      </c>
      <c r="C75" s="12" t="s">
        <v>430</v>
      </c>
      <c r="D75" s="11" t="s">
        <v>200</v>
      </c>
      <c r="E75" s="11" t="s">
        <v>242</v>
      </c>
      <c r="F75" s="11" t="s">
        <v>431</v>
      </c>
      <c r="G75" s="13">
        <v>1199990.4316</v>
      </c>
      <c r="H75" s="13">
        <v>0</v>
      </c>
      <c r="I75" s="13">
        <v>1199990.41</v>
      </c>
      <c r="J75" s="12">
        <v>45</v>
      </c>
      <c r="K75" s="14">
        <v>43040</v>
      </c>
      <c r="L75" s="14">
        <v>43084</v>
      </c>
      <c r="M75" s="14" t="s">
        <v>432</v>
      </c>
      <c r="N75" s="15" t="s">
        <v>433</v>
      </c>
      <c r="O75" s="16">
        <f>I75/22</f>
        <v>54545.01863636363</v>
      </c>
      <c r="P75" s="17" t="s">
        <v>428</v>
      </c>
      <c r="Q75" s="18" t="s">
        <v>397</v>
      </c>
      <c r="R75" s="19">
        <v>8000</v>
      </c>
      <c r="S75" s="20" t="s">
        <v>33</v>
      </c>
    </row>
    <row r="76" spans="1:19" ht="57" customHeight="1">
      <c r="A76" s="11" t="s">
        <v>246</v>
      </c>
      <c r="B76" s="11" t="s">
        <v>24</v>
      </c>
      <c r="C76" s="12" t="s">
        <v>434</v>
      </c>
      <c r="D76" s="11" t="s">
        <v>408</v>
      </c>
      <c r="E76" s="11" t="s">
        <v>435</v>
      </c>
      <c r="F76" s="11" t="s">
        <v>436</v>
      </c>
      <c r="G76" s="13">
        <v>399352.37639999995</v>
      </c>
      <c r="H76" s="13">
        <v>0</v>
      </c>
      <c r="I76" s="13">
        <v>399352.39</v>
      </c>
      <c r="J76" s="12">
        <v>15</v>
      </c>
      <c r="K76" s="14">
        <v>43040</v>
      </c>
      <c r="L76" s="14">
        <v>43054</v>
      </c>
      <c r="M76" s="14" t="s">
        <v>437</v>
      </c>
      <c r="N76" s="15" t="s">
        <v>438</v>
      </c>
      <c r="O76" s="16">
        <f>I76/756</f>
        <v>528.2439021164022</v>
      </c>
      <c r="P76" s="17" t="s">
        <v>439</v>
      </c>
      <c r="Q76" s="18" t="s">
        <v>413</v>
      </c>
      <c r="R76" s="19">
        <v>35000</v>
      </c>
      <c r="S76" s="20" t="s">
        <v>33</v>
      </c>
    </row>
    <row r="77" spans="1:19" ht="57" customHeight="1">
      <c r="A77" s="11" t="s">
        <v>246</v>
      </c>
      <c r="B77" s="11" t="s">
        <v>24</v>
      </c>
      <c r="C77" s="12" t="s">
        <v>440</v>
      </c>
      <c r="D77" s="11" t="s">
        <v>441</v>
      </c>
      <c r="E77" s="11" t="s">
        <v>442</v>
      </c>
      <c r="F77" s="11" t="s">
        <v>443</v>
      </c>
      <c r="G77" s="13">
        <v>395649.58679999993</v>
      </c>
      <c r="H77" s="13">
        <v>0</v>
      </c>
      <c r="I77" s="13">
        <v>395649.59</v>
      </c>
      <c r="J77" s="12">
        <v>30</v>
      </c>
      <c r="K77" s="14">
        <v>43040</v>
      </c>
      <c r="L77" s="14">
        <v>43069</v>
      </c>
      <c r="M77" s="14" t="s">
        <v>444</v>
      </c>
      <c r="N77" s="15" t="s">
        <v>445</v>
      </c>
      <c r="O77" s="16">
        <f>I77/135.52</f>
        <v>2919.4922520661157</v>
      </c>
      <c r="P77" s="17" t="s">
        <v>446</v>
      </c>
      <c r="Q77" s="18" t="s">
        <v>447</v>
      </c>
      <c r="R77" s="19">
        <v>15000</v>
      </c>
      <c r="S77" s="20" t="s">
        <v>33</v>
      </c>
    </row>
    <row r="78" spans="1:19" ht="57" customHeight="1">
      <c r="A78" s="11" t="s">
        <v>135</v>
      </c>
      <c r="B78" s="11" t="s">
        <v>24</v>
      </c>
      <c r="C78" s="12" t="s">
        <v>448</v>
      </c>
      <c r="D78" s="11" t="s">
        <v>449</v>
      </c>
      <c r="E78" s="11" t="s">
        <v>450</v>
      </c>
      <c r="F78" s="11" t="s">
        <v>451</v>
      </c>
      <c r="G78" s="13">
        <v>683919.296</v>
      </c>
      <c r="H78" s="13">
        <v>0</v>
      </c>
      <c r="I78" s="13">
        <v>683919.29</v>
      </c>
      <c r="J78" s="12">
        <v>23</v>
      </c>
      <c r="K78" s="14">
        <v>43070</v>
      </c>
      <c r="L78" s="14">
        <v>43092</v>
      </c>
      <c r="M78" s="14" t="s">
        <v>81</v>
      </c>
      <c r="N78" s="15" t="s">
        <v>89</v>
      </c>
      <c r="O78" s="16">
        <v>589585.6</v>
      </c>
      <c r="P78" s="17" t="s">
        <v>452</v>
      </c>
      <c r="Q78" s="18" t="s">
        <v>453</v>
      </c>
      <c r="R78" s="19">
        <v>55000</v>
      </c>
      <c r="S78" s="20" t="s">
        <v>33</v>
      </c>
    </row>
    <row r="79" spans="1:19" ht="57" customHeight="1">
      <c r="A79" s="11" t="s">
        <v>454</v>
      </c>
      <c r="B79" s="11" t="s">
        <v>24</v>
      </c>
      <c r="C79" s="12" t="s">
        <v>455</v>
      </c>
      <c r="D79" s="11" t="s">
        <v>200</v>
      </c>
      <c r="E79" s="11" t="s">
        <v>435</v>
      </c>
      <c r="F79" s="11" t="s">
        <v>456</v>
      </c>
      <c r="G79" s="13">
        <v>819704.3836</v>
      </c>
      <c r="H79" s="13">
        <v>0</v>
      </c>
      <c r="I79" s="13">
        <v>819704.4</v>
      </c>
      <c r="J79" s="12">
        <v>24</v>
      </c>
      <c r="K79" s="14">
        <v>43070</v>
      </c>
      <c r="L79" s="14">
        <v>43093</v>
      </c>
      <c r="M79" s="14" t="s">
        <v>457</v>
      </c>
      <c r="N79" s="15" t="s">
        <v>179</v>
      </c>
      <c r="O79" s="16">
        <f>I79/166.67</f>
        <v>4918.128037439252</v>
      </c>
      <c r="P79" s="17" t="s">
        <v>458</v>
      </c>
      <c r="Q79" s="18" t="s">
        <v>319</v>
      </c>
      <c r="R79" s="19">
        <v>40000</v>
      </c>
      <c r="S79" s="20" t="s">
        <v>33</v>
      </c>
    </row>
    <row r="80" spans="1:19" ht="57" customHeight="1">
      <c r="A80" s="21" t="s">
        <v>459</v>
      </c>
      <c r="B80" s="21" t="s">
        <v>24</v>
      </c>
      <c r="C80" s="22" t="s">
        <v>460</v>
      </c>
      <c r="D80" s="21" t="s">
        <v>461</v>
      </c>
      <c r="E80" s="21" t="s">
        <v>242</v>
      </c>
      <c r="F80" s="21" t="s">
        <v>462</v>
      </c>
      <c r="G80" s="23">
        <v>998670.1927999998</v>
      </c>
      <c r="H80" s="23">
        <v>0</v>
      </c>
      <c r="I80" s="23">
        <v>998670.19</v>
      </c>
      <c r="J80" s="22">
        <v>24</v>
      </c>
      <c r="K80" s="24">
        <v>43070</v>
      </c>
      <c r="L80" s="24">
        <v>43093</v>
      </c>
      <c r="M80" s="24" t="s">
        <v>244</v>
      </c>
      <c r="N80" s="25" t="s">
        <v>463</v>
      </c>
      <c r="O80" s="26">
        <f>I80/150</f>
        <v>6657.801266666666</v>
      </c>
      <c r="P80" s="27" t="s">
        <v>464</v>
      </c>
      <c r="Q80" s="28" t="s">
        <v>465</v>
      </c>
      <c r="R80" s="29">
        <v>80000</v>
      </c>
      <c r="S80" s="30" t="s">
        <v>33</v>
      </c>
    </row>
    <row r="81" spans="1:19" ht="41.25" customHeight="1">
      <c r="A81" s="39" t="s">
        <v>466</v>
      </c>
      <c r="B81" s="39"/>
      <c r="C81" s="39"/>
      <c r="D81" s="39"/>
      <c r="E81" s="39"/>
      <c r="F81" s="39"/>
      <c r="G81" s="39"/>
      <c r="H81" s="39"/>
      <c r="I81" s="39"/>
      <c r="J81" s="39"/>
      <c r="K81" s="39"/>
      <c r="L81" s="39"/>
      <c r="M81" s="39"/>
      <c r="N81" s="39"/>
      <c r="O81" s="39"/>
      <c r="P81" s="39"/>
      <c r="Q81" s="39"/>
      <c r="R81" s="39"/>
      <c r="S81" s="39"/>
    </row>
    <row r="82" spans="1:19" ht="42" customHeight="1">
      <c r="A82" s="36" t="s">
        <v>4</v>
      </c>
      <c r="B82" s="36" t="s">
        <v>5</v>
      </c>
      <c r="C82" s="36" t="s">
        <v>6</v>
      </c>
      <c r="D82" s="36" t="s">
        <v>7</v>
      </c>
      <c r="E82" s="36" t="s">
        <v>8</v>
      </c>
      <c r="F82" s="38" t="s">
        <v>9</v>
      </c>
      <c r="G82" s="37" t="s">
        <v>911</v>
      </c>
      <c r="H82" s="37" t="s">
        <v>10</v>
      </c>
      <c r="I82" s="37" t="s">
        <v>912</v>
      </c>
      <c r="J82" s="36" t="s">
        <v>11</v>
      </c>
      <c r="K82" s="36"/>
      <c r="L82" s="36"/>
      <c r="M82" s="37" t="s">
        <v>12</v>
      </c>
      <c r="N82" s="37" t="s">
        <v>13</v>
      </c>
      <c r="O82" s="37" t="s">
        <v>14</v>
      </c>
      <c r="P82" s="37" t="s">
        <v>15</v>
      </c>
      <c r="Q82" s="37" t="s">
        <v>16</v>
      </c>
      <c r="R82" s="37" t="s">
        <v>17</v>
      </c>
      <c r="S82" s="37" t="s">
        <v>18</v>
      </c>
    </row>
    <row r="83" spans="1:19" ht="66.75" customHeight="1">
      <c r="A83" s="36"/>
      <c r="B83" s="36"/>
      <c r="C83" s="36"/>
      <c r="D83" s="36"/>
      <c r="E83" s="36"/>
      <c r="F83" s="38"/>
      <c r="G83" s="37"/>
      <c r="H83" s="37"/>
      <c r="I83" s="37"/>
      <c r="J83" s="9" t="s">
        <v>19</v>
      </c>
      <c r="K83" s="10" t="s">
        <v>20</v>
      </c>
      <c r="L83" s="10" t="s">
        <v>21</v>
      </c>
      <c r="M83" s="37"/>
      <c r="N83" s="37"/>
      <c r="O83" s="37"/>
      <c r="P83" s="37"/>
      <c r="Q83" s="37"/>
      <c r="R83" s="37"/>
      <c r="S83" s="37"/>
    </row>
    <row r="84" spans="1:19" ht="57" customHeight="1">
      <c r="A84" s="11" t="s">
        <v>23</v>
      </c>
      <c r="B84" s="11" t="s">
        <v>84</v>
      </c>
      <c r="C84" s="12" t="s">
        <v>467</v>
      </c>
      <c r="D84" s="11" t="s">
        <v>468</v>
      </c>
      <c r="E84" s="11" t="s">
        <v>469</v>
      </c>
      <c r="F84" s="11" t="s">
        <v>470</v>
      </c>
      <c r="G84" s="13">
        <v>5092997.3536</v>
      </c>
      <c r="H84" s="13">
        <v>0</v>
      </c>
      <c r="I84" s="13">
        <v>5092387.8</v>
      </c>
      <c r="J84" s="12">
        <v>79</v>
      </c>
      <c r="K84" s="14">
        <v>42747</v>
      </c>
      <c r="L84" s="14">
        <v>42825</v>
      </c>
      <c r="M84" s="14" t="s">
        <v>147</v>
      </c>
      <c r="N84" s="15" t="s">
        <v>30</v>
      </c>
      <c r="O84" s="16">
        <v>731.75</v>
      </c>
      <c r="P84" s="17" t="s">
        <v>148</v>
      </c>
      <c r="Q84" s="18" t="s">
        <v>32</v>
      </c>
      <c r="R84" s="19">
        <v>2000</v>
      </c>
      <c r="S84" s="20" t="s">
        <v>33</v>
      </c>
    </row>
    <row r="85" spans="1:19" ht="57" customHeight="1">
      <c r="A85" s="11" t="s">
        <v>23</v>
      </c>
      <c r="B85" s="11" t="s">
        <v>471</v>
      </c>
      <c r="C85" s="12" t="s">
        <v>472</v>
      </c>
      <c r="D85" s="11" t="s">
        <v>43</v>
      </c>
      <c r="E85" s="11" t="s">
        <v>121</v>
      </c>
      <c r="F85" s="11" t="s">
        <v>473</v>
      </c>
      <c r="G85" s="13">
        <v>3460572.4475999996</v>
      </c>
      <c r="H85" s="13">
        <v>0</v>
      </c>
      <c r="I85" s="13">
        <v>3460116.8</v>
      </c>
      <c r="J85" s="12">
        <v>79</v>
      </c>
      <c r="K85" s="14">
        <v>42747</v>
      </c>
      <c r="L85" s="14">
        <v>42825</v>
      </c>
      <c r="M85" s="14" t="s">
        <v>123</v>
      </c>
      <c r="N85" s="15" t="s">
        <v>30</v>
      </c>
      <c r="O85" s="16">
        <v>1413.86</v>
      </c>
      <c r="P85" s="17" t="s">
        <v>121</v>
      </c>
      <c r="Q85" s="18" t="s">
        <v>32</v>
      </c>
      <c r="R85" s="19">
        <v>2300</v>
      </c>
      <c r="S85" s="20" t="s">
        <v>33</v>
      </c>
    </row>
    <row r="86" spans="1:19" ht="57" customHeight="1">
      <c r="A86" s="11" t="s">
        <v>23</v>
      </c>
      <c r="B86" s="11" t="s">
        <v>84</v>
      </c>
      <c r="C86" s="12" t="s">
        <v>474</v>
      </c>
      <c r="D86" s="11" t="s">
        <v>51</v>
      </c>
      <c r="E86" s="11" t="s">
        <v>475</v>
      </c>
      <c r="F86" s="11" t="s">
        <v>476</v>
      </c>
      <c r="G86" s="13">
        <v>2243612.5152</v>
      </c>
      <c r="H86" s="13">
        <v>0</v>
      </c>
      <c r="I86" s="13">
        <v>2242168.66</v>
      </c>
      <c r="J86" s="12">
        <v>48</v>
      </c>
      <c r="K86" s="14">
        <v>42747</v>
      </c>
      <c r="L86" s="14">
        <v>42794</v>
      </c>
      <c r="M86" s="14" t="s">
        <v>287</v>
      </c>
      <c r="N86" s="15" t="s">
        <v>30</v>
      </c>
      <c r="O86" s="16">
        <v>986.81</v>
      </c>
      <c r="P86" s="17" t="s">
        <v>288</v>
      </c>
      <c r="Q86" s="18" t="s">
        <v>32</v>
      </c>
      <c r="R86" s="19">
        <v>5000</v>
      </c>
      <c r="S86" s="20" t="s">
        <v>33</v>
      </c>
    </row>
    <row r="87" spans="1:19" ht="57" customHeight="1">
      <c r="A87" s="11" t="s">
        <v>23</v>
      </c>
      <c r="B87" s="11" t="s">
        <v>84</v>
      </c>
      <c r="C87" s="12" t="s">
        <v>477</v>
      </c>
      <c r="D87" s="11" t="s">
        <v>35</v>
      </c>
      <c r="E87" s="11" t="s">
        <v>478</v>
      </c>
      <c r="F87" s="11" t="s">
        <v>479</v>
      </c>
      <c r="G87" s="13">
        <v>4995176.3516</v>
      </c>
      <c r="H87" s="13">
        <v>463460.11</v>
      </c>
      <c r="I87" s="13">
        <v>5404459.7</v>
      </c>
      <c r="J87" s="12">
        <v>74</v>
      </c>
      <c r="K87" s="14">
        <v>42767</v>
      </c>
      <c r="L87" s="14">
        <v>42840</v>
      </c>
      <c r="M87" s="14" t="s">
        <v>480</v>
      </c>
      <c r="N87" s="15" t="s">
        <v>179</v>
      </c>
      <c r="O87" s="16">
        <v>8250</v>
      </c>
      <c r="P87" s="17" t="s">
        <v>481</v>
      </c>
      <c r="Q87" s="18" t="s">
        <v>482</v>
      </c>
      <c r="R87" s="19">
        <v>4500</v>
      </c>
      <c r="S87" s="20" t="s">
        <v>33</v>
      </c>
    </row>
    <row r="88" spans="1:19" ht="57" customHeight="1">
      <c r="A88" s="11" t="s">
        <v>23</v>
      </c>
      <c r="B88" s="11" t="s">
        <v>84</v>
      </c>
      <c r="C88" s="12" t="s">
        <v>483</v>
      </c>
      <c r="D88" s="11" t="s">
        <v>51</v>
      </c>
      <c r="E88" s="11" t="s">
        <v>484</v>
      </c>
      <c r="F88" s="11" t="s">
        <v>485</v>
      </c>
      <c r="G88" s="13">
        <v>1930721.72</v>
      </c>
      <c r="H88" s="13">
        <v>0</v>
      </c>
      <c r="I88" s="13">
        <v>1930721.72</v>
      </c>
      <c r="J88" s="12">
        <v>92</v>
      </c>
      <c r="K88" s="14">
        <v>42795</v>
      </c>
      <c r="L88" s="14">
        <v>42886</v>
      </c>
      <c r="M88" s="14" t="s">
        <v>480</v>
      </c>
      <c r="N88" s="15" t="s">
        <v>486</v>
      </c>
      <c r="O88" s="16">
        <v>175520.15</v>
      </c>
      <c r="P88" s="17" t="s">
        <v>487</v>
      </c>
      <c r="Q88" s="18" t="s">
        <v>482</v>
      </c>
      <c r="R88" s="19">
        <v>230000</v>
      </c>
      <c r="S88" s="20" t="s">
        <v>33</v>
      </c>
    </row>
    <row r="89" spans="1:19" ht="57" customHeight="1">
      <c r="A89" s="11" t="s">
        <v>23</v>
      </c>
      <c r="B89" s="11" t="s">
        <v>471</v>
      </c>
      <c r="C89" s="12" t="s">
        <v>488</v>
      </c>
      <c r="D89" s="11" t="s">
        <v>51</v>
      </c>
      <c r="E89" s="11" t="s">
        <v>489</v>
      </c>
      <c r="F89" s="11" t="s">
        <v>490</v>
      </c>
      <c r="G89" s="13">
        <v>2494725</v>
      </c>
      <c r="H89" s="13">
        <v>0</v>
      </c>
      <c r="I89" s="13">
        <v>2494285.05</v>
      </c>
      <c r="J89" s="12">
        <v>83</v>
      </c>
      <c r="K89" s="14">
        <v>42804</v>
      </c>
      <c r="L89" s="14">
        <v>42886</v>
      </c>
      <c r="M89" s="14" t="s">
        <v>123</v>
      </c>
      <c r="N89" s="15" t="s">
        <v>179</v>
      </c>
      <c r="O89" s="16">
        <v>73.8</v>
      </c>
      <c r="P89" s="17" t="s">
        <v>121</v>
      </c>
      <c r="Q89" s="18" t="s">
        <v>491</v>
      </c>
      <c r="R89" s="19">
        <v>10000</v>
      </c>
      <c r="S89" s="20" t="s">
        <v>33</v>
      </c>
    </row>
    <row r="90" spans="1:19" ht="57" customHeight="1">
      <c r="A90" s="11" t="s">
        <v>23</v>
      </c>
      <c r="B90" s="11" t="s">
        <v>84</v>
      </c>
      <c r="C90" s="12" t="s">
        <v>492</v>
      </c>
      <c r="D90" s="11" t="s">
        <v>493</v>
      </c>
      <c r="E90" s="11" t="s">
        <v>494</v>
      </c>
      <c r="F90" s="11" t="s">
        <v>495</v>
      </c>
      <c r="G90" s="13">
        <v>2358465.5999999996</v>
      </c>
      <c r="H90" s="13">
        <v>0</v>
      </c>
      <c r="I90" s="13">
        <v>2344354.3</v>
      </c>
      <c r="J90" s="12">
        <v>47</v>
      </c>
      <c r="K90" s="14">
        <v>42809</v>
      </c>
      <c r="L90" s="14">
        <v>42855</v>
      </c>
      <c r="M90" s="14" t="s">
        <v>496</v>
      </c>
      <c r="N90" s="15" t="s">
        <v>463</v>
      </c>
      <c r="O90" s="16">
        <v>78.61</v>
      </c>
      <c r="P90" s="17" t="s">
        <v>497</v>
      </c>
      <c r="Q90" s="18" t="s">
        <v>482</v>
      </c>
      <c r="R90" s="19">
        <v>15000</v>
      </c>
      <c r="S90" s="20" t="s">
        <v>33</v>
      </c>
    </row>
    <row r="91" spans="1:19" ht="57" customHeight="1">
      <c r="A91" s="11" t="s">
        <v>23</v>
      </c>
      <c r="B91" s="11" t="s">
        <v>471</v>
      </c>
      <c r="C91" s="12" t="s">
        <v>498</v>
      </c>
      <c r="D91" s="11" t="s">
        <v>499</v>
      </c>
      <c r="E91" s="11" t="s">
        <v>500</v>
      </c>
      <c r="F91" s="11" t="s">
        <v>501</v>
      </c>
      <c r="G91" s="13">
        <v>2097128.2951999998</v>
      </c>
      <c r="H91" s="13">
        <v>0</v>
      </c>
      <c r="I91" s="13">
        <v>2097093.31</v>
      </c>
      <c r="J91" s="12">
        <v>47</v>
      </c>
      <c r="K91" s="14">
        <v>42809</v>
      </c>
      <c r="L91" s="14">
        <v>42855</v>
      </c>
      <c r="M91" s="14" t="s">
        <v>502</v>
      </c>
      <c r="N91" s="15" t="s">
        <v>503</v>
      </c>
      <c r="O91" s="16">
        <v>2097128.3</v>
      </c>
      <c r="P91" s="17" t="s">
        <v>500</v>
      </c>
      <c r="Q91" s="18" t="s">
        <v>76</v>
      </c>
      <c r="R91" s="19">
        <v>15000</v>
      </c>
      <c r="S91" s="20" t="s">
        <v>33</v>
      </c>
    </row>
    <row r="92" spans="1:19" ht="57" customHeight="1">
      <c r="A92" s="11" t="s">
        <v>23</v>
      </c>
      <c r="B92" s="11" t="s">
        <v>471</v>
      </c>
      <c r="C92" s="12" t="s">
        <v>504</v>
      </c>
      <c r="D92" s="11" t="s">
        <v>493</v>
      </c>
      <c r="E92" s="11" t="s">
        <v>66</v>
      </c>
      <c r="F92" s="11" t="s">
        <v>505</v>
      </c>
      <c r="G92" s="13">
        <v>3299859.5284</v>
      </c>
      <c r="H92" s="13">
        <v>0</v>
      </c>
      <c r="I92" s="13">
        <v>3299859.53</v>
      </c>
      <c r="J92" s="12">
        <v>47</v>
      </c>
      <c r="K92" s="14">
        <v>42809</v>
      </c>
      <c r="L92" s="14">
        <v>42855</v>
      </c>
      <c r="M92" s="14" t="s">
        <v>68</v>
      </c>
      <c r="N92" s="15" t="s">
        <v>179</v>
      </c>
      <c r="O92" s="16">
        <v>1534.81</v>
      </c>
      <c r="P92" s="17" t="s">
        <v>69</v>
      </c>
      <c r="Q92" s="18" t="s">
        <v>506</v>
      </c>
      <c r="R92" s="19">
        <v>15000</v>
      </c>
      <c r="S92" s="20" t="s">
        <v>33</v>
      </c>
    </row>
    <row r="93" spans="1:19" ht="57" customHeight="1">
      <c r="A93" s="11" t="s">
        <v>23</v>
      </c>
      <c r="B93" s="11" t="s">
        <v>84</v>
      </c>
      <c r="C93" s="12" t="s">
        <v>507</v>
      </c>
      <c r="D93" s="11" t="s">
        <v>508</v>
      </c>
      <c r="E93" s="11" t="s">
        <v>509</v>
      </c>
      <c r="F93" s="11" t="s">
        <v>510</v>
      </c>
      <c r="G93" s="13">
        <v>3144174.5015999996</v>
      </c>
      <c r="H93" s="13">
        <v>0</v>
      </c>
      <c r="I93" s="13">
        <v>3144174.5</v>
      </c>
      <c r="J93" s="12">
        <v>73</v>
      </c>
      <c r="K93" s="14">
        <v>42815</v>
      </c>
      <c r="L93" s="14">
        <v>42887</v>
      </c>
      <c r="M93" s="14" t="s">
        <v>511</v>
      </c>
      <c r="N93" s="15" t="s">
        <v>179</v>
      </c>
      <c r="O93" s="16">
        <v>1546.4</v>
      </c>
      <c r="P93" s="17" t="s">
        <v>512</v>
      </c>
      <c r="Q93" s="18" t="s">
        <v>506</v>
      </c>
      <c r="R93" s="19">
        <v>12000</v>
      </c>
      <c r="S93" s="20" t="s">
        <v>33</v>
      </c>
    </row>
    <row r="94" spans="1:19" ht="57" customHeight="1">
      <c r="A94" s="11" t="s">
        <v>126</v>
      </c>
      <c r="B94" s="11" t="s">
        <v>84</v>
      </c>
      <c r="C94" s="12" t="s">
        <v>513</v>
      </c>
      <c r="D94" s="11" t="s">
        <v>514</v>
      </c>
      <c r="E94" s="11" t="s">
        <v>515</v>
      </c>
      <c r="F94" s="11" t="s">
        <v>516</v>
      </c>
      <c r="G94" s="13">
        <v>2017139.0799999998</v>
      </c>
      <c r="H94" s="13">
        <v>0</v>
      </c>
      <c r="I94" s="13">
        <v>1709200.81</v>
      </c>
      <c r="J94" s="12">
        <v>32</v>
      </c>
      <c r="K94" s="14">
        <v>42870</v>
      </c>
      <c r="L94" s="14">
        <v>42901</v>
      </c>
      <c r="M94" s="14" t="s">
        <v>517</v>
      </c>
      <c r="N94" s="15" t="s">
        <v>179</v>
      </c>
      <c r="O94" s="16">
        <f>I94/5780</f>
        <v>295.70948269896195</v>
      </c>
      <c r="P94" s="17" t="s">
        <v>518</v>
      </c>
      <c r="Q94" s="18" t="s">
        <v>519</v>
      </c>
      <c r="R94" s="19">
        <v>45000</v>
      </c>
      <c r="S94" s="20" t="s">
        <v>33</v>
      </c>
    </row>
    <row r="95" spans="1:19" ht="57" customHeight="1">
      <c r="A95" s="11" t="s">
        <v>23</v>
      </c>
      <c r="B95" s="11" t="s">
        <v>520</v>
      </c>
      <c r="C95" s="12" t="s">
        <v>521</v>
      </c>
      <c r="D95" s="11" t="s">
        <v>51</v>
      </c>
      <c r="E95" s="11" t="s">
        <v>522</v>
      </c>
      <c r="F95" s="11" t="s">
        <v>523</v>
      </c>
      <c r="G95" s="13">
        <v>2928245.1996</v>
      </c>
      <c r="H95" s="13">
        <v>0</v>
      </c>
      <c r="I95" s="13">
        <v>2928198.15</v>
      </c>
      <c r="J95" s="12">
        <v>91</v>
      </c>
      <c r="K95" s="14">
        <v>42826</v>
      </c>
      <c r="L95" s="14">
        <v>42885</v>
      </c>
      <c r="M95" s="14" t="s">
        <v>524</v>
      </c>
      <c r="N95" s="15" t="s">
        <v>525</v>
      </c>
      <c r="O95" s="16">
        <v>325360.86</v>
      </c>
      <c r="P95" s="17" t="s">
        <v>526</v>
      </c>
      <c r="Q95" s="18" t="s">
        <v>527</v>
      </c>
      <c r="R95" s="19">
        <v>120000</v>
      </c>
      <c r="S95" s="20" t="s">
        <v>33</v>
      </c>
    </row>
    <row r="96" spans="1:19" ht="57" customHeight="1">
      <c r="A96" s="11" t="s">
        <v>213</v>
      </c>
      <c r="B96" s="11" t="s">
        <v>84</v>
      </c>
      <c r="C96" s="12" t="s">
        <v>528</v>
      </c>
      <c r="D96" s="11" t="s">
        <v>529</v>
      </c>
      <c r="E96" s="11" t="s">
        <v>530</v>
      </c>
      <c r="F96" s="11" t="s">
        <v>531</v>
      </c>
      <c r="G96" s="13">
        <v>3956916.1939999997</v>
      </c>
      <c r="H96" s="13">
        <v>0</v>
      </c>
      <c r="I96" s="13">
        <v>3956916.19</v>
      </c>
      <c r="J96" s="12">
        <v>92</v>
      </c>
      <c r="K96" s="14">
        <v>42917</v>
      </c>
      <c r="L96" s="14">
        <v>43008</v>
      </c>
      <c r="M96" s="14" t="s">
        <v>532</v>
      </c>
      <c r="N96" s="15" t="s">
        <v>89</v>
      </c>
      <c r="O96" s="16">
        <v>1</v>
      </c>
      <c r="P96" s="17" t="s">
        <v>530</v>
      </c>
      <c r="Q96" s="18" t="s">
        <v>311</v>
      </c>
      <c r="R96" s="19">
        <v>65000</v>
      </c>
      <c r="S96" s="20" t="s">
        <v>33</v>
      </c>
    </row>
    <row r="97" spans="1:19" ht="57" customHeight="1">
      <c r="A97" s="11" t="s">
        <v>23</v>
      </c>
      <c r="B97" s="11" t="s">
        <v>104</v>
      </c>
      <c r="C97" s="12" t="s">
        <v>533</v>
      </c>
      <c r="D97" s="11" t="s">
        <v>534</v>
      </c>
      <c r="E97" s="11" t="s">
        <v>535</v>
      </c>
      <c r="F97" s="11" t="s">
        <v>536</v>
      </c>
      <c r="G97" s="13">
        <v>4996538.272799999</v>
      </c>
      <c r="H97" s="13">
        <v>0</v>
      </c>
      <c r="I97" s="13">
        <v>4996538.27</v>
      </c>
      <c r="J97" s="12">
        <v>113</v>
      </c>
      <c r="K97" s="14">
        <v>42835</v>
      </c>
      <c r="L97" s="14" t="s">
        <v>537</v>
      </c>
      <c r="M97" s="14" t="s">
        <v>538</v>
      </c>
      <c r="N97" s="15" t="s">
        <v>47</v>
      </c>
      <c r="O97" s="16">
        <v>1676.69</v>
      </c>
      <c r="P97" s="17" t="s">
        <v>539</v>
      </c>
      <c r="Q97" s="18" t="s">
        <v>540</v>
      </c>
      <c r="R97" s="19">
        <v>7000</v>
      </c>
      <c r="S97" s="20" t="s">
        <v>33</v>
      </c>
    </row>
    <row r="98" spans="1:19" ht="57" customHeight="1">
      <c r="A98" s="11" t="s">
        <v>23</v>
      </c>
      <c r="B98" s="11" t="s">
        <v>104</v>
      </c>
      <c r="C98" s="12" t="s">
        <v>541</v>
      </c>
      <c r="D98" s="11" t="s">
        <v>542</v>
      </c>
      <c r="E98" s="11" t="s">
        <v>543</v>
      </c>
      <c r="F98" s="11" t="s">
        <v>544</v>
      </c>
      <c r="G98" s="13">
        <v>1993488.6287999998</v>
      </c>
      <c r="H98" s="13">
        <v>251057.06</v>
      </c>
      <c r="I98" s="13">
        <v>2244545.61</v>
      </c>
      <c r="J98" s="12">
        <v>72</v>
      </c>
      <c r="K98" s="14">
        <v>42845</v>
      </c>
      <c r="L98" s="14">
        <v>42916</v>
      </c>
      <c r="M98" s="14" t="s">
        <v>545</v>
      </c>
      <c r="N98" s="15" t="s">
        <v>39</v>
      </c>
      <c r="O98" s="16">
        <v>1993488.62</v>
      </c>
      <c r="P98" s="17" t="s">
        <v>546</v>
      </c>
      <c r="Q98" s="18" t="s">
        <v>103</v>
      </c>
      <c r="R98" s="19">
        <v>9000</v>
      </c>
      <c r="S98" s="20" t="s">
        <v>33</v>
      </c>
    </row>
    <row r="99" spans="1:19" ht="57" customHeight="1">
      <c r="A99" s="11" t="s">
        <v>126</v>
      </c>
      <c r="B99" s="11" t="s">
        <v>84</v>
      </c>
      <c r="C99" s="12" t="s">
        <v>547</v>
      </c>
      <c r="D99" s="11" t="s">
        <v>548</v>
      </c>
      <c r="E99" s="11" t="s">
        <v>549</v>
      </c>
      <c r="F99" s="11" t="s">
        <v>550</v>
      </c>
      <c r="G99" s="13">
        <v>1993761.6</v>
      </c>
      <c r="H99" s="13">
        <v>0</v>
      </c>
      <c r="I99" s="13">
        <v>1993379.27</v>
      </c>
      <c r="J99" s="12">
        <v>30</v>
      </c>
      <c r="K99" s="14">
        <v>42856</v>
      </c>
      <c r="L99" s="14">
        <v>42885</v>
      </c>
      <c r="M99" s="14" t="s">
        <v>551</v>
      </c>
      <c r="N99" s="15" t="s">
        <v>552</v>
      </c>
      <c r="O99" s="16">
        <v>57.292</v>
      </c>
      <c r="P99" s="17" t="s">
        <v>553</v>
      </c>
      <c r="Q99" s="18" t="s">
        <v>173</v>
      </c>
      <c r="R99" s="19">
        <v>45000</v>
      </c>
      <c r="S99" s="20" t="s">
        <v>33</v>
      </c>
    </row>
    <row r="100" spans="1:19" ht="57" customHeight="1">
      <c r="A100" s="11" t="s">
        <v>135</v>
      </c>
      <c r="B100" s="11" t="s">
        <v>84</v>
      </c>
      <c r="C100" s="12" t="s">
        <v>554</v>
      </c>
      <c r="D100" s="11" t="s">
        <v>555</v>
      </c>
      <c r="E100" s="11" t="s">
        <v>389</v>
      </c>
      <c r="F100" s="11" t="s">
        <v>556</v>
      </c>
      <c r="G100" s="13">
        <v>2566152.1624</v>
      </c>
      <c r="H100" s="13">
        <v>0</v>
      </c>
      <c r="I100" s="13">
        <v>2566152.12</v>
      </c>
      <c r="J100" s="12">
        <v>61</v>
      </c>
      <c r="K100" s="14">
        <v>42856</v>
      </c>
      <c r="L100" s="14">
        <v>42916</v>
      </c>
      <c r="M100" s="14" t="s">
        <v>391</v>
      </c>
      <c r="N100" s="15" t="s">
        <v>47</v>
      </c>
      <c r="O100" s="16">
        <v>1286.18</v>
      </c>
      <c r="P100" s="17" t="s">
        <v>557</v>
      </c>
      <c r="Q100" s="18" t="s">
        <v>558</v>
      </c>
      <c r="R100" s="19">
        <v>7000</v>
      </c>
      <c r="S100" s="20" t="s">
        <v>33</v>
      </c>
    </row>
    <row r="101" spans="1:19" ht="57" customHeight="1">
      <c r="A101" s="11" t="s">
        <v>126</v>
      </c>
      <c r="B101" s="11" t="s">
        <v>84</v>
      </c>
      <c r="C101" s="12" t="s">
        <v>559</v>
      </c>
      <c r="D101" s="11" t="s">
        <v>560</v>
      </c>
      <c r="E101" s="11" t="s">
        <v>561</v>
      </c>
      <c r="F101" s="11" t="s">
        <v>562</v>
      </c>
      <c r="G101" s="13">
        <v>1724869.7835999997</v>
      </c>
      <c r="H101" s="13">
        <v>0</v>
      </c>
      <c r="I101" s="13">
        <v>1724869.78</v>
      </c>
      <c r="J101" s="12">
        <v>46</v>
      </c>
      <c r="K101" s="14">
        <v>42871</v>
      </c>
      <c r="L101" s="14">
        <v>42916</v>
      </c>
      <c r="M101" s="14" t="s">
        <v>563</v>
      </c>
      <c r="N101" s="15" t="s">
        <v>47</v>
      </c>
      <c r="O101" s="16">
        <v>1245.35</v>
      </c>
      <c r="P101" s="17" t="s">
        <v>564</v>
      </c>
      <c r="Q101" s="18" t="s">
        <v>162</v>
      </c>
      <c r="R101" s="19">
        <v>12000</v>
      </c>
      <c r="S101" s="20" t="s">
        <v>33</v>
      </c>
    </row>
    <row r="102" spans="1:19" ht="57" customHeight="1">
      <c r="A102" s="11" t="s">
        <v>126</v>
      </c>
      <c r="B102" s="11" t="s">
        <v>84</v>
      </c>
      <c r="C102" s="12" t="s">
        <v>565</v>
      </c>
      <c r="D102" s="11" t="s">
        <v>566</v>
      </c>
      <c r="E102" s="11" t="s">
        <v>567</v>
      </c>
      <c r="F102" s="11" t="s">
        <v>568</v>
      </c>
      <c r="G102" s="13">
        <v>3331221.1375999996</v>
      </c>
      <c r="H102" s="13">
        <v>0</v>
      </c>
      <c r="I102" s="13">
        <v>3331206.16</v>
      </c>
      <c r="J102" s="12">
        <v>43</v>
      </c>
      <c r="K102" s="14">
        <v>42874</v>
      </c>
      <c r="L102" s="14">
        <v>42916</v>
      </c>
      <c r="M102" s="14" t="s">
        <v>569</v>
      </c>
      <c r="N102" s="15" t="s">
        <v>552</v>
      </c>
      <c r="O102" s="16">
        <v>71.79</v>
      </c>
      <c r="P102" s="17" t="s">
        <v>570</v>
      </c>
      <c r="Q102" s="18" t="s">
        <v>198</v>
      </c>
      <c r="R102" s="19">
        <v>18000</v>
      </c>
      <c r="S102" s="20" t="s">
        <v>33</v>
      </c>
    </row>
    <row r="103" spans="1:19" ht="57" customHeight="1">
      <c r="A103" s="11" t="s">
        <v>213</v>
      </c>
      <c r="B103" s="11" t="s">
        <v>84</v>
      </c>
      <c r="C103" s="12" t="s">
        <v>571</v>
      </c>
      <c r="D103" s="11" t="s">
        <v>572</v>
      </c>
      <c r="E103" s="11" t="s">
        <v>573</v>
      </c>
      <c r="F103" s="11" t="s">
        <v>574</v>
      </c>
      <c r="G103" s="13">
        <v>2487755.952</v>
      </c>
      <c r="H103" s="13">
        <v>0</v>
      </c>
      <c r="I103" s="13">
        <v>2487755.95</v>
      </c>
      <c r="J103" s="12">
        <v>30</v>
      </c>
      <c r="K103" s="14">
        <v>42887</v>
      </c>
      <c r="L103" s="14">
        <v>42916</v>
      </c>
      <c r="M103" s="14" t="s">
        <v>575</v>
      </c>
      <c r="N103" s="15" t="s">
        <v>47</v>
      </c>
      <c r="O103" s="16">
        <v>161.54</v>
      </c>
      <c r="P103" s="17" t="s">
        <v>576</v>
      </c>
      <c r="Q103" s="18" t="s">
        <v>577</v>
      </c>
      <c r="R103" s="19">
        <v>55000</v>
      </c>
      <c r="S103" s="20" t="s">
        <v>33</v>
      </c>
    </row>
    <row r="104" spans="1:19" ht="57" customHeight="1">
      <c r="A104" s="11" t="s">
        <v>213</v>
      </c>
      <c r="B104" s="11" t="s">
        <v>84</v>
      </c>
      <c r="C104" s="12" t="s">
        <v>578</v>
      </c>
      <c r="D104" s="11" t="s">
        <v>579</v>
      </c>
      <c r="E104" s="11" t="s">
        <v>580</v>
      </c>
      <c r="F104" s="11" t="s">
        <v>581</v>
      </c>
      <c r="G104" s="13">
        <v>2149530.5876</v>
      </c>
      <c r="H104" s="13">
        <v>0</v>
      </c>
      <c r="I104" s="13">
        <v>2149530.6</v>
      </c>
      <c r="J104" s="12">
        <v>61</v>
      </c>
      <c r="K104" s="14">
        <v>42887</v>
      </c>
      <c r="L104" s="14">
        <v>42947</v>
      </c>
      <c r="M104" s="14" t="s">
        <v>582</v>
      </c>
      <c r="N104" s="15" t="s">
        <v>210</v>
      </c>
      <c r="O104" s="16">
        <v>2149530.59</v>
      </c>
      <c r="P104" s="17" t="s">
        <v>583</v>
      </c>
      <c r="Q104" s="18" t="s">
        <v>584</v>
      </c>
      <c r="R104" s="19">
        <v>8000</v>
      </c>
      <c r="S104" s="20" t="s">
        <v>33</v>
      </c>
    </row>
    <row r="105" spans="1:19" ht="57" customHeight="1">
      <c r="A105" s="11" t="s">
        <v>135</v>
      </c>
      <c r="B105" s="11" t="s">
        <v>84</v>
      </c>
      <c r="C105" s="12" t="s">
        <v>585</v>
      </c>
      <c r="D105" s="11" t="s">
        <v>579</v>
      </c>
      <c r="E105" s="11" t="s">
        <v>176</v>
      </c>
      <c r="F105" s="11" t="s">
        <v>586</v>
      </c>
      <c r="G105" s="13">
        <v>2063603.1352</v>
      </c>
      <c r="H105" s="13">
        <v>0</v>
      </c>
      <c r="I105" s="13">
        <v>2063603.14</v>
      </c>
      <c r="J105" s="12">
        <v>61</v>
      </c>
      <c r="K105" s="14">
        <v>42887</v>
      </c>
      <c r="L105" s="14">
        <v>42947</v>
      </c>
      <c r="M105" s="14" t="s">
        <v>502</v>
      </c>
      <c r="N105" s="15" t="s">
        <v>154</v>
      </c>
      <c r="O105" s="16">
        <v>5291.29</v>
      </c>
      <c r="P105" s="17" t="s">
        <v>176</v>
      </c>
      <c r="Q105" s="18" t="s">
        <v>584</v>
      </c>
      <c r="R105" s="19">
        <v>8000</v>
      </c>
      <c r="S105" s="20" t="s">
        <v>33</v>
      </c>
    </row>
    <row r="106" spans="1:19" ht="57" customHeight="1">
      <c r="A106" s="11" t="s">
        <v>135</v>
      </c>
      <c r="B106" s="11" t="s">
        <v>84</v>
      </c>
      <c r="C106" s="12" t="s">
        <v>587</v>
      </c>
      <c r="D106" s="11" t="s">
        <v>169</v>
      </c>
      <c r="E106" s="11" t="s">
        <v>588</v>
      </c>
      <c r="F106" s="11" t="s">
        <v>589</v>
      </c>
      <c r="G106" s="13">
        <v>3742485.7164</v>
      </c>
      <c r="H106" s="13">
        <v>0</v>
      </c>
      <c r="I106" s="13">
        <v>3462226.56</v>
      </c>
      <c r="J106" s="12">
        <v>61</v>
      </c>
      <c r="K106" s="14">
        <v>42887</v>
      </c>
      <c r="L106" s="14">
        <v>42947</v>
      </c>
      <c r="M106" s="14" t="s">
        <v>590</v>
      </c>
      <c r="N106" s="15" t="s">
        <v>154</v>
      </c>
      <c r="O106" s="16">
        <v>1582</v>
      </c>
      <c r="P106" s="17" t="s">
        <v>591</v>
      </c>
      <c r="Q106" s="18" t="s">
        <v>252</v>
      </c>
      <c r="R106" s="19">
        <v>12000</v>
      </c>
      <c r="S106" s="20" t="s">
        <v>33</v>
      </c>
    </row>
    <row r="107" spans="1:19" ht="57" customHeight="1">
      <c r="A107" s="11" t="s">
        <v>213</v>
      </c>
      <c r="B107" s="11" t="s">
        <v>84</v>
      </c>
      <c r="C107" s="12" t="s">
        <v>592</v>
      </c>
      <c r="D107" s="11" t="s">
        <v>35</v>
      </c>
      <c r="E107" s="11" t="s">
        <v>593</v>
      </c>
      <c r="F107" s="11" t="s">
        <v>594</v>
      </c>
      <c r="G107" s="13">
        <v>1985723.9019999998</v>
      </c>
      <c r="H107" s="13">
        <v>0</v>
      </c>
      <c r="I107" s="13">
        <v>1985723.9</v>
      </c>
      <c r="J107" s="12">
        <v>78</v>
      </c>
      <c r="K107" s="14">
        <v>42901</v>
      </c>
      <c r="L107" s="14">
        <v>42978</v>
      </c>
      <c r="M107" s="14" t="s">
        <v>595</v>
      </c>
      <c r="N107" s="15" t="s">
        <v>47</v>
      </c>
      <c r="O107" s="16">
        <v>7608.13</v>
      </c>
      <c r="P107" s="17" t="s">
        <v>596</v>
      </c>
      <c r="Q107" s="18" t="s">
        <v>577</v>
      </c>
      <c r="R107" s="19">
        <v>45000</v>
      </c>
      <c r="S107" s="20" t="s">
        <v>33</v>
      </c>
    </row>
    <row r="108" spans="1:19" ht="57" customHeight="1">
      <c r="A108" s="11" t="s">
        <v>213</v>
      </c>
      <c r="B108" s="11" t="s">
        <v>24</v>
      </c>
      <c r="C108" s="12" t="s">
        <v>597</v>
      </c>
      <c r="D108" s="11" t="s">
        <v>35</v>
      </c>
      <c r="E108" s="11" t="s">
        <v>598</v>
      </c>
      <c r="F108" s="11" t="s">
        <v>599</v>
      </c>
      <c r="G108" s="13">
        <v>3882214.8156</v>
      </c>
      <c r="H108" s="13">
        <v>0</v>
      </c>
      <c r="I108" s="13">
        <v>3882214.82</v>
      </c>
      <c r="J108" s="12">
        <v>78</v>
      </c>
      <c r="K108" s="14">
        <v>42901</v>
      </c>
      <c r="L108" s="14">
        <v>42978</v>
      </c>
      <c r="M108" s="14" t="s">
        <v>600</v>
      </c>
      <c r="N108" s="15" t="s">
        <v>47</v>
      </c>
      <c r="O108" s="16">
        <v>14918.97</v>
      </c>
      <c r="P108" s="17" t="s">
        <v>601</v>
      </c>
      <c r="Q108" s="18" t="s">
        <v>227</v>
      </c>
      <c r="R108" s="19">
        <v>45000</v>
      </c>
      <c r="S108" s="20" t="s">
        <v>33</v>
      </c>
    </row>
    <row r="109" spans="1:19" ht="57" customHeight="1">
      <c r="A109" s="11" t="s">
        <v>602</v>
      </c>
      <c r="B109" s="11" t="s">
        <v>84</v>
      </c>
      <c r="C109" s="12" t="s">
        <v>603</v>
      </c>
      <c r="D109" s="11" t="s">
        <v>51</v>
      </c>
      <c r="E109" s="11" t="s">
        <v>121</v>
      </c>
      <c r="F109" s="11" t="s">
        <v>604</v>
      </c>
      <c r="G109" s="13">
        <v>2924512.4007999995</v>
      </c>
      <c r="H109" s="13">
        <v>0</v>
      </c>
      <c r="I109" s="13">
        <v>2613743.01</v>
      </c>
      <c r="J109" s="12">
        <v>93</v>
      </c>
      <c r="K109" s="14">
        <v>42901</v>
      </c>
      <c r="L109" s="14">
        <v>42993</v>
      </c>
      <c r="M109" s="14" t="s">
        <v>123</v>
      </c>
      <c r="N109" s="15" t="s">
        <v>39</v>
      </c>
      <c r="O109" s="16">
        <f>I109/4</f>
        <v>653435.7525</v>
      </c>
      <c r="P109" s="17" t="s">
        <v>121</v>
      </c>
      <c r="Q109" s="18" t="s">
        <v>227</v>
      </c>
      <c r="R109" s="19">
        <v>85000</v>
      </c>
      <c r="S109" s="20" t="s">
        <v>33</v>
      </c>
    </row>
    <row r="110" spans="1:19" ht="57" customHeight="1">
      <c r="A110" s="11" t="s">
        <v>213</v>
      </c>
      <c r="B110" s="11" t="s">
        <v>84</v>
      </c>
      <c r="C110" s="12" t="s">
        <v>605</v>
      </c>
      <c r="D110" s="11" t="s">
        <v>58</v>
      </c>
      <c r="E110" s="11" t="s">
        <v>44</v>
      </c>
      <c r="F110" s="11" t="s">
        <v>606</v>
      </c>
      <c r="G110" s="13">
        <v>3999795.3504</v>
      </c>
      <c r="H110" s="13">
        <v>298355.51</v>
      </c>
      <c r="I110" s="13">
        <v>4176520.25</v>
      </c>
      <c r="J110" s="12">
        <v>61</v>
      </c>
      <c r="K110" s="14">
        <v>42887</v>
      </c>
      <c r="L110" s="14">
        <v>42947</v>
      </c>
      <c r="M110" s="14" t="s">
        <v>46</v>
      </c>
      <c r="N110" s="15" t="s">
        <v>47</v>
      </c>
      <c r="O110" s="16">
        <v>312.85</v>
      </c>
      <c r="P110" s="17" t="s">
        <v>48</v>
      </c>
      <c r="Q110" s="18" t="s">
        <v>607</v>
      </c>
      <c r="R110" s="19">
        <v>80000</v>
      </c>
      <c r="S110" s="20" t="s">
        <v>33</v>
      </c>
    </row>
    <row r="111" spans="1:19" ht="57" customHeight="1">
      <c r="A111" s="11" t="s">
        <v>213</v>
      </c>
      <c r="B111" s="11" t="s">
        <v>84</v>
      </c>
      <c r="C111" s="12" t="s">
        <v>608</v>
      </c>
      <c r="D111" s="11" t="s">
        <v>609</v>
      </c>
      <c r="E111" s="11" t="s">
        <v>610</v>
      </c>
      <c r="F111" s="11" t="s">
        <v>611</v>
      </c>
      <c r="G111" s="13">
        <v>3992338.0584</v>
      </c>
      <c r="H111" s="13">
        <v>0</v>
      </c>
      <c r="I111" s="13">
        <v>3992338.06</v>
      </c>
      <c r="J111" s="12">
        <v>92</v>
      </c>
      <c r="K111" s="14">
        <v>42917</v>
      </c>
      <c r="L111" s="14">
        <v>43008</v>
      </c>
      <c r="M111" s="14" t="s">
        <v>612</v>
      </c>
      <c r="N111" s="15" t="s">
        <v>179</v>
      </c>
      <c r="O111" s="16">
        <f>G111/2304.38</f>
        <v>1732.4998734583705</v>
      </c>
      <c r="P111" s="17" t="s">
        <v>613</v>
      </c>
      <c r="Q111" s="18" t="s">
        <v>607</v>
      </c>
      <c r="R111" s="19">
        <v>4500</v>
      </c>
      <c r="S111" s="20" t="s">
        <v>33</v>
      </c>
    </row>
    <row r="112" spans="1:19" ht="57" customHeight="1">
      <c r="A112" s="11" t="s">
        <v>213</v>
      </c>
      <c r="B112" s="11" t="s">
        <v>84</v>
      </c>
      <c r="C112" s="12" t="s">
        <v>614</v>
      </c>
      <c r="D112" s="11" t="s">
        <v>615</v>
      </c>
      <c r="E112" s="11" t="s">
        <v>616</v>
      </c>
      <c r="F112" s="11" t="s">
        <v>617</v>
      </c>
      <c r="G112" s="13">
        <v>2999412.9511999995</v>
      </c>
      <c r="H112" s="13">
        <v>581529.99</v>
      </c>
      <c r="I112" s="13">
        <v>3580942.94</v>
      </c>
      <c r="J112" s="12">
        <v>73</v>
      </c>
      <c r="K112" s="14">
        <v>42906</v>
      </c>
      <c r="L112" s="14">
        <v>42978</v>
      </c>
      <c r="M112" s="14" t="s">
        <v>618</v>
      </c>
      <c r="N112" s="15" t="s">
        <v>154</v>
      </c>
      <c r="O112" s="16">
        <v>8521.05</v>
      </c>
      <c r="P112" s="17" t="s">
        <v>619</v>
      </c>
      <c r="Q112" s="18" t="s">
        <v>187</v>
      </c>
      <c r="R112" s="19">
        <v>12000</v>
      </c>
      <c r="S112" s="20" t="s">
        <v>33</v>
      </c>
    </row>
    <row r="113" spans="1:19" ht="57" customHeight="1">
      <c r="A113" s="11" t="s">
        <v>213</v>
      </c>
      <c r="B113" s="11" t="s">
        <v>84</v>
      </c>
      <c r="C113" s="12" t="s">
        <v>620</v>
      </c>
      <c r="D113" s="11" t="s">
        <v>621</v>
      </c>
      <c r="E113" s="11" t="s">
        <v>622</v>
      </c>
      <c r="F113" s="11" t="s">
        <v>623</v>
      </c>
      <c r="G113" s="13">
        <v>4499999.994399999</v>
      </c>
      <c r="H113" s="13">
        <v>364831.14</v>
      </c>
      <c r="I113" s="13">
        <v>4864831.14</v>
      </c>
      <c r="J113" s="12">
        <v>92</v>
      </c>
      <c r="K113" s="14">
        <v>42917</v>
      </c>
      <c r="L113" s="14">
        <v>43008</v>
      </c>
      <c r="M113" s="14" t="s">
        <v>624</v>
      </c>
      <c r="N113" s="15" t="s">
        <v>47</v>
      </c>
      <c r="O113" s="16">
        <v>2758.6</v>
      </c>
      <c r="P113" s="17" t="s">
        <v>625</v>
      </c>
      <c r="Q113" s="18" t="s">
        <v>252</v>
      </c>
      <c r="R113" s="19">
        <v>50000</v>
      </c>
      <c r="S113" s="20" t="s">
        <v>33</v>
      </c>
    </row>
    <row r="114" spans="1:19" ht="57" customHeight="1">
      <c r="A114" s="11" t="s">
        <v>213</v>
      </c>
      <c r="B114" s="11" t="s">
        <v>84</v>
      </c>
      <c r="C114" s="12" t="s">
        <v>626</v>
      </c>
      <c r="D114" s="11" t="s">
        <v>273</v>
      </c>
      <c r="E114" s="11" t="s">
        <v>627</v>
      </c>
      <c r="F114" s="11" t="s">
        <v>628</v>
      </c>
      <c r="G114" s="13">
        <v>5282148.751599999</v>
      </c>
      <c r="H114" s="13">
        <v>1217323.92</v>
      </c>
      <c r="I114" s="13">
        <v>6499472.67</v>
      </c>
      <c r="J114" s="12">
        <v>123</v>
      </c>
      <c r="K114" s="14">
        <v>42917</v>
      </c>
      <c r="L114" s="14">
        <v>43039</v>
      </c>
      <c r="M114" s="14" t="s">
        <v>629</v>
      </c>
      <c r="N114" s="15" t="s">
        <v>47</v>
      </c>
      <c r="O114" s="16">
        <v>12885.38</v>
      </c>
      <c r="P114" s="17" t="s">
        <v>630</v>
      </c>
      <c r="Q114" s="18" t="s">
        <v>252</v>
      </c>
      <c r="R114" s="19">
        <v>25000</v>
      </c>
      <c r="S114" s="20" t="s">
        <v>33</v>
      </c>
    </row>
    <row r="115" spans="1:19" ht="57" customHeight="1">
      <c r="A115" s="11" t="s">
        <v>213</v>
      </c>
      <c r="B115" s="11" t="s">
        <v>84</v>
      </c>
      <c r="C115" s="12" t="s">
        <v>631</v>
      </c>
      <c r="D115" s="11" t="s">
        <v>632</v>
      </c>
      <c r="E115" s="11" t="s">
        <v>633</v>
      </c>
      <c r="F115" s="11" t="s">
        <v>634</v>
      </c>
      <c r="G115" s="13">
        <v>5094313.942</v>
      </c>
      <c r="H115" s="13">
        <v>0</v>
      </c>
      <c r="I115" s="13">
        <v>4929313.1</v>
      </c>
      <c r="J115" s="12">
        <v>62</v>
      </c>
      <c r="K115" s="14">
        <v>42917</v>
      </c>
      <c r="L115" s="14">
        <v>42978</v>
      </c>
      <c r="M115" s="14" t="s">
        <v>635</v>
      </c>
      <c r="N115" s="15" t="s">
        <v>47</v>
      </c>
      <c r="O115" s="16">
        <v>536.24</v>
      </c>
      <c r="P115" s="17" t="s">
        <v>636</v>
      </c>
      <c r="Q115" s="18" t="s">
        <v>212</v>
      </c>
      <c r="R115" s="19">
        <v>12000</v>
      </c>
      <c r="S115" s="20" t="s">
        <v>33</v>
      </c>
    </row>
    <row r="116" spans="1:19" ht="57" customHeight="1">
      <c r="A116" s="11" t="s">
        <v>213</v>
      </c>
      <c r="B116" s="11" t="s">
        <v>84</v>
      </c>
      <c r="C116" s="12" t="s">
        <v>637</v>
      </c>
      <c r="D116" s="11" t="s">
        <v>284</v>
      </c>
      <c r="E116" s="11" t="s">
        <v>588</v>
      </c>
      <c r="F116" s="11" t="s">
        <v>638</v>
      </c>
      <c r="G116" s="13">
        <v>2107309.128</v>
      </c>
      <c r="H116" s="13">
        <v>0</v>
      </c>
      <c r="I116" s="13">
        <v>2107306.95</v>
      </c>
      <c r="J116" s="12">
        <v>93</v>
      </c>
      <c r="K116" s="14">
        <v>42931</v>
      </c>
      <c r="L116" s="14">
        <v>43023</v>
      </c>
      <c r="M116" s="14" t="s">
        <v>590</v>
      </c>
      <c r="N116" s="15" t="s">
        <v>47</v>
      </c>
      <c r="O116" s="16">
        <f>I116/1834</f>
        <v>1149.0223282442748</v>
      </c>
      <c r="P116" s="17" t="s">
        <v>639</v>
      </c>
      <c r="Q116" s="18" t="s">
        <v>252</v>
      </c>
      <c r="R116" s="19">
        <v>11000</v>
      </c>
      <c r="S116" s="20" t="s">
        <v>33</v>
      </c>
    </row>
    <row r="117" spans="1:19" ht="57" customHeight="1">
      <c r="A117" s="11" t="s">
        <v>246</v>
      </c>
      <c r="B117" s="11" t="s">
        <v>84</v>
      </c>
      <c r="C117" s="12" t="s">
        <v>640</v>
      </c>
      <c r="D117" s="11" t="s">
        <v>241</v>
      </c>
      <c r="E117" s="11" t="s">
        <v>641</v>
      </c>
      <c r="F117" s="11" t="s">
        <v>642</v>
      </c>
      <c r="G117" s="13">
        <v>1988281.9571999998</v>
      </c>
      <c r="H117" s="13"/>
      <c r="I117" s="13">
        <v>1987909.5</v>
      </c>
      <c r="J117" s="12">
        <v>93</v>
      </c>
      <c r="K117" s="14">
        <v>42931</v>
      </c>
      <c r="L117" s="14">
        <v>43023</v>
      </c>
      <c r="M117" s="14" t="s">
        <v>38</v>
      </c>
      <c r="N117" s="15" t="s">
        <v>47</v>
      </c>
      <c r="O117" s="16">
        <f>I117/150</f>
        <v>13252.73</v>
      </c>
      <c r="P117" s="17" t="s">
        <v>643</v>
      </c>
      <c r="Q117" s="18" t="s">
        <v>644</v>
      </c>
      <c r="R117" s="19">
        <v>8000</v>
      </c>
      <c r="S117" s="20" t="s">
        <v>33</v>
      </c>
    </row>
    <row r="118" spans="1:19" ht="57" customHeight="1">
      <c r="A118" s="11" t="s">
        <v>213</v>
      </c>
      <c r="B118" s="11" t="s">
        <v>84</v>
      </c>
      <c r="C118" s="12" t="s">
        <v>645</v>
      </c>
      <c r="D118" s="11" t="s">
        <v>254</v>
      </c>
      <c r="E118" s="11" t="s">
        <v>646</v>
      </c>
      <c r="F118" s="11" t="s">
        <v>647</v>
      </c>
      <c r="G118" s="13">
        <v>2999630.7875999995</v>
      </c>
      <c r="H118" s="13">
        <v>0</v>
      </c>
      <c r="I118" s="13">
        <v>2999630.79</v>
      </c>
      <c r="J118" s="12">
        <v>48</v>
      </c>
      <c r="K118" s="14">
        <v>42931</v>
      </c>
      <c r="L118" s="14">
        <v>42978</v>
      </c>
      <c r="M118" s="14" t="s">
        <v>648</v>
      </c>
      <c r="N118" s="15" t="s">
        <v>47</v>
      </c>
      <c r="O118" s="16">
        <f>I118/1810</f>
        <v>1657.2545801104973</v>
      </c>
      <c r="P118" s="17" t="s">
        <v>649</v>
      </c>
      <c r="Q118" s="18" t="s">
        <v>650</v>
      </c>
      <c r="R118" s="19">
        <v>7000</v>
      </c>
      <c r="S118" s="20" t="s">
        <v>33</v>
      </c>
    </row>
    <row r="119" spans="1:19" ht="57" customHeight="1">
      <c r="A119" s="11" t="s">
        <v>651</v>
      </c>
      <c r="B119" s="11" t="s">
        <v>84</v>
      </c>
      <c r="C119" s="12" t="s">
        <v>652</v>
      </c>
      <c r="D119" s="11" t="s">
        <v>653</v>
      </c>
      <c r="E119" s="11" t="s">
        <v>376</v>
      </c>
      <c r="F119" s="11" t="s">
        <v>654</v>
      </c>
      <c r="G119" s="13">
        <v>2999638.2232</v>
      </c>
      <c r="H119" s="13">
        <v>0</v>
      </c>
      <c r="I119" s="13">
        <v>2998985.61</v>
      </c>
      <c r="J119" s="12">
        <v>92</v>
      </c>
      <c r="K119" s="14">
        <v>42948</v>
      </c>
      <c r="L119" s="14">
        <v>43039</v>
      </c>
      <c r="M119" s="14" t="s">
        <v>655</v>
      </c>
      <c r="N119" s="15" t="s">
        <v>89</v>
      </c>
      <c r="O119" s="16">
        <v>2999638.22</v>
      </c>
      <c r="P119" s="17" t="s">
        <v>656</v>
      </c>
      <c r="Q119" s="18" t="s">
        <v>657</v>
      </c>
      <c r="R119" s="19">
        <v>22000</v>
      </c>
      <c r="S119" s="20" t="s">
        <v>33</v>
      </c>
    </row>
    <row r="120" spans="1:19" ht="57" customHeight="1">
      <c r="A120" s="11" t="s">
        <v>651</v>
      </c>
      <c r="B120" s="11" t="s">
        <v>84</v>
      </c>
      <c r="C120" s="12" t="s">
        <v>658</v>
      </c>
      <c r="D120" s="11" t="s">
        <v>659</v>
      </c>
      <c r="E120" s="11" t="s">
        <v>660</v>
      </c>
      <c r="F120" s="11" t="s">
        <v>661</v>
      </c>
      <c r="G120" s="13">
        <v>2538016.8611999997</v>
      </c>
      <c r="H120" s="13">
        <v>0</v>
      </c>
      <c r="I120" s="13">
        <v>2454787.51</v>
      </c>
      <c r="J120" s="12">
        <v>61</v>
      </c>
      <c r="K120" s="14">
        <v>42948</v>
      </c>
      <c r="L120" s="14">
        <v>43008</v>
      </c>
      <c r="M120" s="14" t="s">
        <v>662</v>
      </c>
      <c r="N120" s="15" t="s">
        <v>89</v>
      </c>
      <c r="O120" s="16">
        <v>2591603.78</v>
      </c>
      <c r="P120" s="17" t="s">
        <v>663</v>
      </c>
      <c r="Q120" s="18" t="s">
        <v>664</v>
      </c>
      <c r="R120" s="19">
        <v>15000</v>
      </c>
      <c r="S120" s="20" t="s">
        <v>33</v>
      </c>
    </row>
    <row r="121" spans="1:19" ht="57" customHeight="1">
      <c r="A121" s="11" t="s">
        <v>651</v>
      </c>
      <c r="B121" s="11" t="s">
        <v>84</v>
      </c>
      <c r="C121" s="12" t="s">
        <v>665</v>
      </c>
      <c r="D121" s="11" t="s">
        <v>666</v>
      </c>
      <c r="E121" s="11" t="s">
        <v>667</v>
      </c>
      <c r="F121" s="11" t="s">
        <v>668</v>
      </c>
      <c r="G121" s="13">
        <v>3639135.064</v>
      </c>
      <c r="H121" s="13">
        <v>0</v>
      </c>
      <c r="I121" s="13">
        <v>3361947.71</v>
      </c>
      <c r="J121" s="12">
        <v>61</v>
      </c>
      <c r="K121" s="14">
        <v>42948</v>
      </c>
      <c r="L121" s="14">
        <v>43008</v>
      </c>
      <c r="M121" s="14" t="s">
        <v>669</v>
      </c>
      <c r="N121" s="15" t="s">
        <v>89</v>
      </c>
      <c r="O121" s="16">
        <v>3639135.06</v>
      </c>
      <c r="P121" s="17" t="s">
        <v>670</v>
      </c>
      <c r="Q121" s="18" t="s">
        <v>337</v>
      </c>
      <c r="R121" s="19">
        <v>9000</v>
      </c>
      <c r="S121" s="20" t="s">
        <v>33</v>
      </c>
    </row>
    <row r="122" spans="1:19" ht="57" customHeight="1">
      <c r="A122" s="11" t="s">
        <v>651</v>
      </c>
      <c r="B122" s="11" t="s">
        <v>84</v>
      </c>
      <c r="C122" s="12" t="s">
        <v>671</v>
      </c>
      <c r="D122" s="11" t="s">
        <v>672</v>
      </c>
      <c r="E122" s="11" t="s">
        <v>673</v>
      </c>
      <c r="F122" s="11" t="s">
        <v>674</v>
      </c>
      <c r="G122" s="13">
        <v>4927476.0836</v>
      </c>
      <c r="H122" s="13">
        <v>0</v>
      </c>
      <c r="I122" s="13">
        <v>4618237.03</v>
      </c>
      <c r="J122" s="12">
        <v>91</v>
      </c>
      <c r="K122" s="14">
        <v>42949</v>
      </c>
      <c r="L122" s="14">
        <v>43039</v>
      </c>
      <c r="M122" s="14" t="s">
        <v>675</v>
      </c>
      <c r="N122" s="15" t="s">
        <v>676</v>
      </c>
      <c r="O122" s="16">
        <v>285.28</v>
      </c>
      <c r="P122" s="17" t="s">
        <v>677</v>
      </c>
      <c r="Q122" s="18" t="s">
        <v>664</v>
      </c>
      <c r="R122" s="19">
        <v>12000</v>
      </c>
      <c r="S122" s="20" t="s">
        <v>33</v>
      </c>
    </row>
    <row r="123" spans="1:19" ht="57" customHeight="1">
      <c r="A123" s="11" t="s">
        <v>246</v>
      </c>
      <c r="B123" s="11" t="s">
        <v>84</v>
      </c>
      <c r="C123" s="12" t="s">
        <v>678</v>
      </c>
      <c r="D123" s="11" t="s">
        <v>679</v>
      </c>
      <c r="E123" s="11" t="s">
        <v>484</v>
      </c>
      <c r="F123" s="11" t="s">
        <v>680</v>
      </c>
      <c r="G123" s="13">
        <v>5277635.644</v>
      </c>
      <c r="H123" s="13">
        <v>966487.71</v>
      </c>
      <c r="I123" s="13">
        <v>6244123.34</v>
      </c>
      <c r="J123" s="12">
        <v>91</v>
      </c>
      <c r="K123" s="14">
        <v>42949</v>
      </c>
      <c r="L123" s="14">
        <v>43039</v>
      </c>
      <c r="M123" s="14" t="s">
        <v>681</v>
      </c>
      <c r="N123" s="15" t="s">
        <v>317</v>
      </c>
      <c r="O123" s="16">
        <v>3796.36</v>
      </c>
      <c r="P123" s="17" t="s">
        <v>682</v>
      </c>
      <c r="Q123" s="18" t="s">
        <v>683</v>
      </c>
      <c r="R123" s="19">
        <v>10000</v>
      </c>
      <c r="S123" s="20" t="s">
        <v>33</v>
      </c>
    </row>
    <row r="124" spans="1:19" ht="57" customHeight="1">
      <c r="A124" s="11" t="s">
        <v>135</v>
      </c>
      <c r="B124" s="11" t="s">
        <v>84</v>
      </c>
      <c r="C124" s="12" t="s">
        <v>684</v>
      </c>
      <c r="D124" s="11" t="s">
        <v>685</v>
      </c>
      <c r="E124" s="11" t="s">
        <v>686</v>
      </c>
      <c r="F124" s="11" t="s">
        <v>687</v>
      </c>
      <c r="G124" s="13">
        <v>2027268.7799999998</v>
      </c>
      <c r="H124" s="13">
        <v>0</v>
      </c>
      <c r="I124" s="13">
        <v>2026784.62</v>
      </c>
      <c r="J124" s="12">
        <v>91</v>
      </c>
      <c r="K124" s="14">
        <v>42949</v>
      </c>
      <c r="L124" s="14">
        <v>43039</v>
      </c>
      <c r="M124" s="14" t="s">
        <v>688</v>
      </c>
      <c r="N124" s="15" t="s">
        <v>317</v>
      </c>
      <c r="O124" s="16">
        <v>834.96</v>
      </c>
      <c r="P124" s="17" t="s">
        <v>689</v>
      </c>
      <c r="Q124" s="18" t="s">
        <v>311</v>
      </c>
      <c r="R124" s="19">
        <v>15000</v>
      </c>
      <c r="S124" s="20" t="s">
        <v>33</v>
      </c>
    </row>
    <row r="125" spans="1:19" ht="57" customHeight="1">
      <c r="A125" s="11" t="s">
        <v>213</v>
      </c>
      <c r="B125" s="11" t="s">
        <v>84</v>
      </c>
      <c r="C125" s="12" t="s">
        <v>690</v>
      </c>
      <c r="D125" s="11" t="s">
        <v>358</v>
      </c>
      <c r="E125" s="11" t="s">
        <v>691</v>
      </c>
      <c r="F125" s="11" t="s">
        <v>692</v>
      </c>
      <c r="G125" s="13">
        <v>3229842.4735999997</v>
      </c>
      <c r="H125" s="13">
        <v>0</v>
      </c>
      <c r="I125" s="13">
        <v>3229842.47</v>
      </c>
      <c r="J125" s="12">
        <v>47</v>
      </c>
      <c r="K125" s="14">
        <v>42962</v>
      </c>
      <c r="L125" s="14">
        <v>43008</v>
      </c>
      <c r="M125" s="14" t="s">
        <v>693</v>
      </c>
      <c r="N125" s="15" t="s">
        <v>89</v>
      </c>
      <c r="O125" s="16">
        <v>3229842.47</v>
      </c>
      <c r="P125" s="17" t="s">
        <v>694</v>
      </c>
      <c r="Q125" s="18" t="s">
        <v>337</v>
      </c>
      <c r="R125" s="19">
        <v>12000</v>
      </c>
      <c r="S125" s="20" t="s">
        <v>33</v>
      </c>
    </row>
    <row r="126" spans="1:19" ht="57" customHeight="1">
      <c r="A126" s="11" t="s">
        <v>135</v>
      </c>
      <c r="B126" s="11" t="s">
        <v>84</v>
      </c>
      <c r="C126" s="12" t="s">
        <v>695</v>
      </c>
      <c r="D126" s="11" t="s">
        <v>653</v>
      </c>
      <c r="E126" s="11" t="s">
        <v>696</v>
      </c>
      <c r="F126" s="11" t="s">
        <v>697</v>
      </c>
      <c r="G126" s="13">
        <v>2296254.4751999998</v>
      </c>
      <c r="H126" s="13">
        <v>0</v>
      </c>
      <c r="I126" s="13">
        <v>2296254.5</v>
      </c>
      <c r="J126" s="12">
        <v>47</v>
      </c>
      <c r="K126" s="14">
        <v>42962</v>
      </c>
      <c r="L126" s="14">
        <v>43008</v>
      </c>
      <c r="M126" s="14" t="s">
        <v>698</v>
      </c>
      <c r="N126" s="15" t="s">
        <v>317</v>
      </c>
      <c r="O126" s="16">
        <v>10385.59</v>
      </c>
      <c r="P126" s="17" t="s">
        <v>699</v>
      </c>
      <c r="Q126" s="18" t="s">
        <v>337</v>
      </c>
      <c r="R126" s="19">
        <v>22000</v>
      </c>
      <c r="S126" s="20" t="s">
        <v>33</v>
      </c>
    </row>
    <row r="127" spans="1:19" ht="57" customHeight="1">
      <c r="A127" s="11" t="s">
        <v>651</v>
      </c>
      <c r="B127" s="11" t="s">
        <v>84</v>
      </c>
      <c r="C127" s="12" t="s">
        <v>700</v>
      </c>
      <c r="D127" s="11" t="s">
        <v>701</v>
      </c>
      <c r="E127" s="11" t="s">
        <v>702</v>
      </c>
      <c r="F127" s="11" t="s">
        <v>703</v>
      </c>
      <c r="G127" s="13">
        <v>3230991.442</v>
      </c>
      <c r="H127" s="13">
        <v>0</v>
      </c>
      <c r="I127" s="13">
        <v>3230991.41</v>
      </c>
      <c r="J127" s="12">
        <v>61</v>
      </c>
      <c r="K127" s="14">
        <v>42979</v>
      </c>
      <c r="L127" s="14">
        <v>43039</v>
      </c>
      <c r="M127" s="14" t="s">
        <v>704</v>
      </c>
      <c r="N127" s="15" t="s">
        <v>47</v>
      </c>
      <c r="O127" s="16">
        <v>419.98</v>
      </c>
      <c r="P127" s="17" t="s">
        <v>705</v>
      </c>
      <c r="Q127" s="18" t="s">
        <v>356</v>
      </c>
      <c r="R127" s="19">
        <v>15000</v>
      </c>
      <c r="S127" s="20" t="s">
        <v>33</v>
      </c>
    </row>
    <row r="128" spans="1:19" ht="57" customHeight="1">
      <c r="A128" s="11" t="s">
        <v>651</v>
      </c>
      <c r="B128" s="11" t="s">
        <v>84</v>
      </c>
      <c r="C128" s="12" t="s">
        <v>706</v>
      </c>
      <c r="D128" s="11" t="s">
        <v>261</v>
      </c>
      <c r="E128" s="11" t="s">
        <v>145</v>
      </c>
      <c r="F128" s="11" t="s">
        <v>707</v>
      </c>
      <c r="G128" s="13">
        <v>3435682.142</v>
      </c>
      <c r="H128" s="13">
        <v>0</v>
      </c>
      <c r="I128" s="13">
        <v>3428734.22</v>
      </c>
      <c r="J128" s="12">
        <v>91</v>
      </c>
      <c r="K128" s="14">
        <v>42979</v>
      </c>
      <c r="L128" s="14">
        <v>43069</v>
      </c>
      <c r="M128" s="14" t="s">
        <v>708</v>
      </c>
      <c r="N128" s="15" t="s">
        <v>709</v>
      </c>
      <c r="O128" s="16">
        <v>34358.82</v>
      </c>
      <c r="P128" s="17" t="s">
        <v>710</v>
      </c>
      <c r="Q128" s="18" t="s">
        <v>125</v>
      </c>
      <c r="R128" s="19">
        <v>120000</v>
      </c>
      <c r="S128" s="20" t="s">
        <v>33</v>
      </c>
    </row>
    <row r="129" spans="1:19" ht="57" customHeight="1">
      <c r="A129" s="11" t="s">
        <v>213</v>
      </c>
      <c r="B129" s="11" t="s">
        <v>84</v>
      </c>
      <c r="C129" s="12" t="s">
        <v>711</v>
      </c>
      <c r="D129" s="11" t="s">
        <v>273</v>
      </c>
      <c r="E129" s="11" t="s">
        <v>712</v>
      </c>
      <c r="F129" s="11" t="s">
        <v>713</v>
      </c>
      <c r="G129" s="13">
        <v>1989185.7363999998</v>
      </c>
      <c r="H129" s="13">
        <v>0</v>
      </c>
      <c r="I129" s="13">
        <v>1980305.81</v>
      </c>
      <c r="J129" s="12">
        <v>92</v>
      </c>
      <c r="K129" s="14">
        <v>42948</v>
      </c>
      <c r="L129" s="14">
        <v>43039</v>
      </c>
      <c r="M129" s="14" t="s">
        <v>714</v>
      </c>
      <c r="N129" s="15" t="s">
        <v>89</v>
      </c>
      <c r="O129" s="16">
        <f>I129</f>
        <v>1980305.81</v>
      </c>
      <c r="P129" s="17" t="s">
        <v>134</v>
      </c>
      <c r="Q129" s="18" t="s">
        <v>683</v>
      </c>
      <c r="R129" s="19">
        <v>45000</v>
      </c>
      <c r="S129" s="20" t="s">
        <v>33</v>
      </c>
    </row>
    <row r="130" spans="1:19" ht="57" customHeight="1">
      <c r="A130" s="11" t="s">
        <v>651</v>
      </c>
      <c r="B130" s="11" t="s">
        <v>84</v>
      </c>
      <c r="C130" s="12" t="s">
        <v>715</v>
      </c>
      <c r="D130" s="11" t="s">
        <v>716</v>
      </c>
      <c r="E130" s="11" t="s">
        <v>281</v>
      </c>
      <c r="F130" s="11" t="s">
        <v>717</v>
      </c>
      <c r="G130" s="13">
        <v>3290618.0288</v>
      </c>
      <c r="H130" s="13">
        <v>0</v>
      </c>
      <c r="I130" s="13">
        <v>2773468.05</v>
      </c>
      <c r="J130" s="12">
        <v>91</v>
      </c>
      <c r="K130" s="14">
        <v>42979</v>
      </c>
      <c r="L130" s="14">
        <v>43069</v>
      </c>
      <c r="M130" s="14" t="s">
        <v>29</v>
      </c>
      <c r="N130" s="15" t="s">
        <v>709</v>
      </c>
      <c r="O130" s="16">
        <v>29645.2</v>
      </c>
      <c r="P130" s="17" t="s">
        <v>281</v>
      </c>
      <c r="Q130" s="18" t="s">
        <v>125</v>
      </c>
      <c r="R130" s="19">
        <v>9000</v>
      </c>
      <c r="S130" s="20" t="s">
        <v>33</v>
      </c>
    </row>
    <row r="131" spans="1:19" ht="57" customHeight="1">
      <c r="A131" s="11" t="s">
        <v>651</v>
      </c>
      <c r="B131" s="11" t="s">
        <v>84</v>
      </c>
      <c r="C131" s="12" t="s">
        <v>718</v>
      </c>
      <c r="D131" s="11" t="s">
        <v>632</v>
      </c>
      <c r="E131" s="11" t="s">
        <v>322</v>
      </c>
      <c r="F131" s="11" t="s">
        <v>719</v>
      </c>
      <c r="G131" s="13">
        <v>4737567.913199999</v>
      </c>
      <c r="H131" s="13">
        <v>0</v>
      </c>
      <c r="I131" s="13">
        <v>4737567.91</v>
      </c>
      <c r="J131" s="12">
        <v>84</v>
      </c>
      <c r="K131" s="14">
        <v>42986</v>
      </c>
      <c r="L131" s="14">
        <v>43069</v>
      </c>
      <c r="M131" s="14" t="s">
        <v>720</v>
      </c>
      <c r="N131" s="15" t="s">
        <v>47</v>
      </c>
      <c r="O131" s="16">
        <v>1495.76</v>
      </c>
      <c r="P131" s="17" t="s">
        <v>721</v>
      </c>
      <c r="Q131" s="18" t="s">
        <v>380</v>
      </c>
      <c r="R131" s="19">
        <v>5000</v>
      </c>
      <c r="S131" s="20" t="s">
        <v>33</v>
      </c>
    </row>
    <row r="132" spans="1:19" ht="57" customHeight="1">
      <c r="A132" s="11" t="s">
        <v>651</v>
      </c>
      <c r="B132" s="11" t="s">
        <v>84</v>
      </c>
      <c r="C132" s="12" t="s">
        <v>722</v>
      </c>
      <c r="D132" s="11" t="s">
        <v>723</v>
      </c>
      <c r="E132" s="11" t="s">
        <v>724</v>
      </c>
      <c r="F132" s="11" t="s">
        <v>725</v>
      </c>
      <c r="G132" s="13">
        <v>1736807.5523999997</v>
      </c>
      <c r="H132" s="13">
        <v>0</v>
      </c>
      <c r="I132" s="13">
        <v>1736807.55</v>
      </c>
      <c r="J132" s="12">
        <v>84</v>
      </c>
      <c r="K132" s="14">
        <v>42986</v>
      </c>
      <c r="L132" s="14">
        <v>43069</v>
      </c>
      <c r="M132" s="14" t="s">
        <v>726</v>
      </c>
      <c r="N132" s="15" t="s">
        <v>47</v>
      </c>
      <c r="O132" s="16">
        <v>3154.39</v>
      </c>
      <c r="P132" s="17" t="s">
        <v>727</v>
      </c>
      <c r="Q132" s="18" t="s">
        <v>728</v>
      </c>
      <c r="R132" s="19">
        <v>8000</v>
      </c>
      <c r="S132" s="20" t="s">
        <v>33</v>
      </c>
    </row>
    <row r="133" spans="1:19" ht="57" customHeight="1">
      <c r="A133" s="11" t="s">
        <v>135</v>
      </c>
      <c r="B133" s="11" t="s">
        <v>84</v>
      </c>
      <c r="C133" s="12" t="s">
        <v>729</v>
      </c>
      <c r="D133" s="11" t="s">
        <v>730</v>
      </c>
      <c r="E133" s="11" t="s">
        <v>731</v>
      </c>
      <c r="F133" s="11" t="s">
        <v>732</v>
      </c>
      <c r="G133" s="13">
        <v>3219212.4424</v>
      </c>
      <c r="H133" s="13">
        <v>0</v>
      </c>
      <c r="I133" s="13">
        <v>3219210.11</v>
      </c>
      <c r="J133" s="12">
        <v>77</v>
      </c>
      <c r="K133" s="14">
        <v>42993</v>
      </c>
      <c r="L133" s="14">
        <v>43069</v>
      </c>
      <c r="M133" s="14" t="s">
        <v>733</v>
      </c>
      <c r="N133" s="15" t="s">
        <v>47</v>
      </c>
      <c r="O133" s="16">
        <v>2084.43</v>
      </c>
      <c r="P133" s="17" t="s">
        <v>731</v>
      </c>
      <c r="Q133" s="18" t="s">
        <v>728</v>
      </c>
      <c r="R133" s="19"/>
      <c r="S133" s="20" t="s">
        <v>33</v>
      </c>
    </row>
    <row r="134" spans="1:19" ht="57" customHeight="1">
      <c r="A134" s="11" t="s">
        <v>246</v>
      </c>
      <c r="B134" s="11" t="s">
        <v>84</v>
      </c>
      <c r="C134" s="12" t="s">
        <v>734</v>
      </c>
      <c r="D134" s="11" t="s">
        <v>261</v>
      </c>
      <c r="E134" s="11" t="s">
        <v>735</v>
      </c>
      <c r="F134" s="11" t="s">
        <v>736</v>
      </c>
      <c r="G134" s="13">
        <v>2846399.5784</v>
      </c>
      <c r="H134" s="13">
        <v>0</v>
      </c>
      <c r="I134" s="13">
        <v>2846343.39</v>
      </c>
      <c r="J134" s="12">
        <v>92</v>
      </c>
      <c r="K134" s="14">
        <v>42993</v>
      </c>
      <c r="L134" s="14">
        <v>43084</v>
      </c>
      <c r="M134" s="14" t="s">
        <v>737</v>
      </c>
      <c r="N134" s="15" t="s">
        <v>39</v>
      </c>
      <c r="O134" s="16">
        <v>2846399.58</v>
      </c>
      <c r="P134" s="17" t="s">
        <v>738</v>
      </c>
      <c r="Q134" s="18" t="s">
        <v>380</v>
      </c>
      <c r="R134" s="19">
        <v>15000</v>
      </c>
      <c r="S134" s="20" t="s">
        <v>33</v>
      </c>
    </row>
    <row r="135" spans="1:19" ht="57" customHeight="1">
      <c r="A135" s="11" t="s">
        <v>135</v>
      </c>
      <c r="B135" s="11" t="s">
        <v>84</v>
      </c>
      <c r="C135" s="12" t="s">
        <v>739</v>
      </c>
      <c r="D135" s="11" t="s">
        <v>716</v>
      </c>
      <c r="E135" s="11" t="s">
        <v>740</v>
      </c>
      <c r="F135" s="11" t="s">
        <v>741</v>
      </c>
      <c r="G135" s="13">
        <v>3350635.8603999997</v>
      </c>
      <c r="H135" s="13">
        <v>0</v>
      </c>
      <c r="I135" s="13">
        <v>3350635.23</v>
      </c>
      <c r="J135" s="12">
        <v>62</v>
      </c>
      <c r="K135" s="14">
        <v>42993</v>
      </c>
      <c r="L135" s="14">
        <v>43054</v>
      </c>
      <c r="M135" s="14" t="s">
        <v>742</v>
      </c>
      <c r="N135" s="15" t="s">
        <v>47</v>
      </c>
      <c r="O135" s="16">
        <v>4022.37</v>
      </c>
      <c r="P135" s="17" t="s">
        <v>743</v>
      </c>
      <c r="Q135" s="18" t="s">
        <v>728</v>
      </c>
      <c r="R135" s="19">
        <v>7000</v>
      </c>
      <c r="S135" s="20" t="s">
        <v>33</v>
      </c>
    </row>
    <row r="136" spans="1:19" ht="57" customHeight="1">
      <c r="A136" s="11" t="s">
        <v>135</v>
      </c>
      <c r="B136" s="11" t="s">
        <v>84</v>
      </c>
      <c r="C136" s="12" t="s">
        <v>744</v>
      </c>
      <c r="D136" s="11" t="s">
        <v>716</v>
      </c>
      <c r="E136" s="11" t="s">
        <v>745</v>
      </c>
      <c r="F136" s="11" t="s">
        <v>746</v>
      </c>
      <c r="G136" s="13">
        <v>1646008.6104</v>
      </c>
      <c r="H136" s="13">
        <v>0</v>
      </c>
      <c r="I136" s="13">
        <v>465352.51</v>
      </c>
      <c r="J136" s="12">
        <v>77</v>
      </c>
      <c r="K136" s="14">
        <v>42993</v>
      </c>
      <c r="L136" s="14">
        <v>43069</v>
      </c>
      <c r="M136" s="14" t="s">
        <v>747</v>
      </c>
      <c r="N136" s="15" t="s">
        <v>552</v>
      </c>
      <c r="O136" s="16">
        <v>156.72</v>
      </c>
      <c r="P136" s="17" t="s">
        <v>748</v>
      </c>
      <c r="Q136" s="18" t="s">
        <v>749</v>
      </c>
      <c r="R136" s="19">
        <v>2500</v>
      </c>
      <c r="S136" s="20" t="s">
        <v>33</v>
      </c>
    </row>
    <row r="137" spans="1:19" ht="57" customHeight="1">
      <c r="A137" s="11" t="s">
        <v>213</v>
      </c>
      <c r="B137" s="11" t="s">
        <v>750</v>
      </c>
      <c r="C137" s="12" t="s">
        <v>751</v>
      </c>
      <c r="D137" s="11" t="s">
        <v>157</v>
      </c>
      <c r="E137" s="11" t="s">
        <v>752</v>
      </c>
      <c r="F137" s="11" t="s">
        <v>753</v>
      </c>
      <c r="G137" s="13">
        <v>2518486.266</v>
      </c>
      <c r="H137" s="13">
        <v>0</v>
      </c>
      <c r="I137" s="13">
        <v>2324701.37</v>
      </c>
      <c r="J137" s="12">
        <v>46</v>
      </c>
      <c r="K137" s="14">
        <v>43009</v>
      </c>
      <c r="L137" s="14">
        <v>43054</v>
      </c>
      <c r="M137" s="14" t="s">
        <v>754</v>
      </c>
      <c r="N137" s="15" t="s">
        <v>179</v>
      </c>
      <c r="O137" s="16">
        <v>2998.19</v>
      </c>
      <c r="P137" s="17" t="s">
        <v>755</v>
      </c>
      <c r="Q137" s="18" t="s">
        <v>393</v>
      </c>
      <c r="R137" s="19">
        <v>12000</v>
      </c>
      <c r="S137" s="20" t="s">
        <v>33</v>
      </c>
    </row>
    <row r="138" spans="1:19" ht="57" customHeight="1">
      <c r="A138" s="11" t="s">
        <v>756</v>
      </c>
      <c r="B138" s="11" t="s">
        <v>750</v>
      </c>
      <c r="C138" s="12" t="s">
        <v>757</v>
      </c>
      <c r="D138" s="11" t="s">
        <v>758</v>
      </c>
      <c r="E138" s="11" t="s">
        <v>484</v>
      </c>
      <c r="F138" s="11" t="s">
        <v>759</v>
      </c>
      <c r="G138" s="13">
        <v>2647606.0515999994</v>
      </c>
      <c r="H138" s="13">
        <v>0</v>
      </c>
      <c r="I138" s="13">
        <v>2647606.06</v>
      </c>
      <c r="J138" s="12">
        <v>61</v>
      </c>
      <c r="K138" s="14">
        <v>43009</v>
      </c>
      <c r="L138" s="14">
        <v>43069</v>
      </c>
      <c r="M138" s="14" t="s">
        <v>760</v>
      </c>
      <c r="N138" s="15" t="s">
        <v>317</v>
      </c>
      <c r="O138" s="16">
        <v>8704.64</v>
      </c>
      <c r="P138" s="17" t="s">
        <v>761</v>
      </c>
      <c r="Q138" s="18" t="s">
        <v>762</v>
      </c>
      <c r="R138" s="19">
        <v>16000</v>
      </c>
      <c r="S138" s="20" t="s">
        <v>33</v>
      </c>
    </row>
    <row r="139" spans="1:19" ht="57" customHeight="1">
      <c r="A139" s="11" t="s">
        <v>213</v>
      </c>
      <c r="B139" s="11" t="s">
        <v>750</v>
      </c>
      <c r="C139" s="12" t="s">
        <v>763</v>
      </c>
      <c r="D139" s="11" t="s">
        <v>35</v>
      </c>
      <c r="E139" s="11" t="s">
        <v>764</v>
      </c>
      <c r="F139" s="11" t="s">
        <v>765</v>
      </c>
      <c r="G139" s="13">
        <v>1541920.8707999997</v>
      </c>
      <c r="H139" s="13">
        <v>0</v>
      </c>
      <c r="I139" s="13">
        <v>1258099.46</v>
      </c>
      <c r="J139" s="12">
        <v>62</v>
      </c>
      <c r="K139" s="14">
        <v>43023</v>
      </c>
      <c r="L139" s="14">
        <v>43084</v>
      </c>
      <c r="M139" s="14" t="s">
        <v>766</v>
      </c>
      <c r="N139" s="15" t="s">
        <v>179</v>
      </c>
      <c r="O139" s="16">
        <v>1946.42</v>
      </c>
      <c r="P139" s="17" t="s">
        <v>767</v>
      </c>
      <c r="Q139" s="18" t="s">
        <v>447</v>
      </c>
      <c r="R139" s="19">
        <v>24000</v>
      </c>
      <c r="S139" s="20" t="s">
        <v>33</v>
      </c>
    </row>
    <row r="140" spans="1:19" ht="57" customHeight="1">
      <c r="A140" s="11" t="s">
        <v>213</v>
      </c>
      <c r="B140" s="11" t="s">
        <v>750</v>
      </c>
      <c r="C140" s="12" t="s">
        <v>768</v>
      </c>
      <c r="D140" s="11" t="s">
        <v>769</v>
      </c>
      <c r="E140" s="11" t="s">
        <v>285</v>
      </c>
      <c r="F140" s="11" t="s">
        <v>770</v>
      </c>
      <c r="G140" s="13">
        <v>1529559.4119999998</v>
      </c>
      <c r="H140" s="13">
        <v>0</v>
      </c>
      <c r="I140" s="13">
        <v>1522847.22</v>
      </c>
      <c r="J140" s="12">
        <v>42</v>
      </c>
      <c r="K140" s="14">
        <v>43028</v>
      </c>
      <c r="L140" s="14">
        <v>43069</v>
      </c>
      <c r="M140" s="14" t="s">
        <v>287</v>
      </c>
      <c r="N140" s="15" t="s">
        <v>771</v>
      </c>
      <c r="O140" s="16">
        <v>56650.34</v>
      </c>
      <c r="P140" s="17" t="s">
        <v>288</v>
      </c>
      <c r="Q140" s="18" t="s">
        <v>397</v>
      </c>
      <c r="R140" s="19">
        <v>5000</v>
      </c>
      <c r="S140" s="20" t="s">
        <v>33</v>
      </c>
    </row>
    <row r="141" spans="1:19" ht="57" customHeight="1">
      <c r="A141" s="11" t="s">
        <v>246</v>
      </c>
      <c r="B141" s="11" t="s">
        <v>750</v>
      </c>
      <c r="C141" s="12" t="s">
        <v>772</v>
      </c>
      <c r="D141" s="11" t="s">
        <v>408</v>
      </c>
      <c r="E141" s="11" t="s">
        <v>376</v>
      </c>
      <c r="F141" s="11" t="s">
        <v>773</v>
      </c>
      <c r="G141" s="13">
        <v>1996654.4196</v>
      </c>
      <c r="H141" s="13">
        <v>0</v>
      </c>
      <c r="I141" s="13">
        <v>1996043.38</v>
      </c>
      <c r="J141" s="12">
        <v>62</v>
      </c>
      <c r="K141" s="14">
        <v>43023</v>
      </c>
      <c r="L141" s="14">
        <v>43084</v>
      </c>
      <c r="M141" s="14" t="s">
        <v>378</v>
      </c>
      <c r="N141" s="15" t="s">
        <v>179</v>
      </c>
      <c r="O141" s="16">
        <v>249.58</v>
      </c>
      <c r="P141" s="17" t="s">
        <v>379</v>
      </c>
      <c r="Q141" s="18" t="s">
        <v>413</v>
      </c>
      <c r="R141" s="19">
        <v>80000</v>
      </c>
      <c r="S141" s="20" t="s">
        <v>33</v>
      </c>
    </row>
    <row r="142" spans="1:19" ht="57" customHeight="1">
      <c r="A142" s="11" t="s">
        <v>774</v>
      </c>
      <c r="B142" s="11" t="s">
        <v>750</v>
      </c>
      <c r="C142" s="12" t="s">
        <v>775</v>
      </c>
      <c r="D142" s="11" t="s">
        <v>441</v>
      </c>
      <c r="E142" s="11" t="s">
        <v>44</v>
      </c>
      <c r="F142" s="11" t="s">
        <v>776</v>
      </c>
      <c r="G142" s="13">
        <v>2397870.2547999998</v>
      </c>
      <c r="H142" s="13">
        <v>0</v>
      </c>
      <c r="I142" s="13">
        <v>2397870.25</v>
      </c>
      <c r="J142" s="12">
        <v>46</v>
      </c>
      <c r="K142" s="14">
        <v>43046</v>
      </c>
      <c r="L142" s="14">
        <v>43091</v>
      </c>
      <c r="M142" s="14" t="s">
        <v>777</v>
      </c>
      <c r="N142" s="15" t="s">
        <v>179</v>
      </c>
      <c r="O142" s="16">
        <f>I142/1553.51</f>
        <v>1543.5177436900954</v>
      </c>
      <c r="P142" s="17" t="s">
        <v>778</v>
      </c>
      <c r="Q142" s="18" t="s">
        <v>447</v>
      </c>
      <c r="R142" s="19">
        <v>75000</v>
      </c>
      <c r="S142" s="20" t="s">
        <v>33</v>
      </c>
    </row>
    <row r="143" spans="1:19" ht="57" customHeight="1">
      <c r="A143" s="11" t="s">
        <v>213</v>
      </c>
      <c r="B143" s="11" t="s">
        <v>750</v>
      </c>
      <c r="C143" s="12" t="s">
        <v>779</v>
      </c>
      <c r="D143" s="11" t="s">
        <v>780</v>
      </c>
      <c r="E143" s="11" t="s">
        <v>781</v>
      </c>
      <c r="F143" s="11" t="s">
        <v>782</v>
      </c>
      <c r="G143" s="13">
        <v>5197161.305199999</v>
      </c>
      <c r="H143" s="13">
        <v>0</v>
      </c>
      <c r="I143" s="13">
        <v>5197160.84</v>
      </c>
      <c r="J143" s="12">
        <v>61</v>
      </c>
      <c r="K143" s="14">
        <v>43009</v>
      </c>
      <c r="L143" s="14">
        <v>43069</v>
      </c>
      <c r="M143" s="14" t="s">
        <v>783</v>
      </c>
      <c r="N143" s="15" t="s">
        <v>179</v>
      </c>
      <c r="O143" s="16">
        <v>2320.12</v>
      </c>
      <c r="P143" s="17" t="s">
        <v>784</v>
      </c>
      <c r="Q143" s="18" t="s">
        <v>762</v>
      </c>
      <c r="R143" s="19">
        <v>6000</v>
      </c>
      <c r="S143" s="20" t="s">
        <v>33</v>
      </c>
    </row>
    <row r="144" spans="1:19" ht="57" customHeight="1">
      <c r="A144" s="11" t="s">
        <v>785</v>
      </c>
      <c r="B144" s="11" t="s">
        <v>750</v>
      </c>
      <c r="C144" s="12" t="s">
        <v>786</v>
      </c>
      <c r="D144" s="11" t="s">
        <v>787</v>
      </c>
      <c r="E144" s="11" t="s">
        <v>170</v>
      </c>
      <c r="F144" s="11" t="s">
        <v>788</v>
      </c>
      <c r="G144" s="13">
        <v>4071430.8603999997</v>
      </c>
      <c r="H144" s="13">
        <v>0</v>
      </c>
      <c r="I144" s="13">
        <v>4071410.53</v>
      </c>
      <c r="J144" s="12">
        <v>22</v>
      </c>
      <c r="K144" s="14">
        <v>43063</v>
      </c>
      <c r="L144" s="14">
        <v>43084</v>
      </c>
      <c r="M144" s="14" t="s">
        <v>88</v>
      </c>
      <c r="N144" s="15" t="s">
        <v>30</v>
      </c>
      <c r="O144" s="16">
        <f>I144/819.6</f>
        <v>4967.557991703269</v>
      </c>
      <c r="P144" s="17" t="s">
        <v>789</v>
      </c>
      <c r="Q144" s="18" t="s">
        <v>762</v>
      </c>
      <c r="R144" s="19">
        <v>12000</v>
      </c>
      <c r="S144" s="20" t="s">
        <v>33</v>
      </c>
    </row>
    <row r="145" spans="1:19" ht="57" customHeight="1">
      <c r="A145" s="11" t="s">
        <v>785</v>
      </c>
      <c r="B145" s="11" t="s">
        <v>750</v>
      </c>
      <c r="C145" s="12" t="s">
        <v>790</v>
      </c>
      <c r="D145" s="11" t="s">
        <v>791</v>
      </c>
      <c r="E145" s="11" t="s">
        <v>151</v>
      </c>
      <c r="F145" s="11" t="s">
        <v>792</v>
      </c>
      <c r="G145" s="13">
        <v>2999754.2928</v>
      </c>
      <c r="H145" s="13">
        <v>0</v>
      </c>
      <c r="I145" s="13">
        <v>2999754.29</v>
      </c>
      <c r="J145" s="12">
        <v>22</v>
      </c>
      <c r="K145" s="14">
        <v>43063</v>
      </c>
      <c r="L145" s="14">
        <v>43084</v>
      </c>
      <c r="M145" s="14" t="s">
        <v>793</v>
      </c>
      <c r="N145" s="15" t="s">
        <v>794</v>
      </c>
      <c r="O145" s="16">
        <f>I145/346.55</f>
        <v>8656.050468907806</v>
      </c>
      <c r="P145" s="17" t="s">
        <v>795</v>
      </c>
      <c r="Q145" s="18" t="s">
        <v>187</v>
      </c>
      <c r="R145" s="19">
        <v>8000</v>
      </c>
      <c r="S145" s="20" t="s">
        <v>33</v>
      </c>
    </row>
    <row r="146" spans="1:19" ht="57" customHeight="1">
      <c r="A146" s="11" t="s">
        <v>785</v>
      </c>
      <c r="B146" s="11" t="s">
        <v>750</v>
      </c>
      <c r="C146" s="12" t="s">
        <v>796</v>
      </c>
      <c r="D146" s="11" t="s">
        <v>791</v>
      </c>
      <c r="E146" s="11" t="s">
        <v>797</v>
      </c>
      <c r="F146" s="11" t="s">
        <v>798</v>
      </c>
      <c r="G146" s="13">
        <v>2499953.2824</v>
      </c>
      <c r="H146" s="13">
        <v>0</v>
      </c>
      <c r="I146" s="13">
        <v>2499953.3</v>
      </c>
      <c r="J146" s="12">
        <v>22</v>
      </c>
      <c r="K146" s="14">
        <v>43063</v>
      </c>
      <c r="L146" s="14">
        <v>43084</v>
      </c>
      <c r="M146" s="14" t="s">
        <v>799</v>
      </c>
      <c r="N146" s="15" t="s">
        <v>179</v>
      </c>
      <c r="O146" s="16">
        <f>I146/1005</f>
        <v>2487.5157213930347</v>
      </c>
      <c r="P146" s="17" t="s">
        <v>800</v>
      </c>
      <c r="Q146" s="18" t="s">
        <v>762</v>
      </c>
      <c r="R146" s="19">
        <v>8000</v>
      </c>
      <c r="S146" s="20" t="s">
        <v>33</v>
      </c>
    </row>
    <row r="147" spans="1:19" ht="57" customHeight="1">
      <c r="A147" s="11" t="s">
        <v>135</v>
      </c>
      <c r="B147" s="11" t="s">
        <v>750</v>
      </c>
      <c r="C147" s="12" t="s">
        <v>801</v>
      </c>
      <c r="D147" s="11" t="s">
        <v>802</v>
      </c>
      <c r="E147" s="11" t="s">
        <v>731</v>
      </c>
      <c r="F147" s="11" t="s">
        <v>803</v>
      </c>
      <c r="G147" s="13">
        <v>4801258.791999999</v>
      </c>
      <c r="H147" s="13">
        <v>0</v>
      </c>
      <c r="I147" s="13">
        <v>4801258.8</v>
      </c>
      <c r="J147" s="12">
        <v>31</v>
      </c>
      <c r="K147" s="14">
        <v>43054</v>
      </c>
      <c r="L147" s="14">
        <v>43084</v>
      </c>
      <c r="M147" s="14" t="s">
        <v>804</v>
      </c>
      <c r="N147" s="15" t="s">
        <v>179</v>
      </c>
      <c r="O147" s="16">
        <f>I147/3325</f>
        <v>1443.9876090225564</v>
      </c>
      <c r="P147" s="17" t="s">
        <v>731</v>
      </c>
      <c r="Q147" s="18" t="s">
        <v>805</v>
      </c>
      <c r="R147" s="19">
        <v>15000</v>
      </c>
      <c r="S147" s="20" t="s">
        <v>33</v>
      </c>
    </row>
    <row r="148" spans="1:19" ht="57" customHeight="1">
      <c r="A148" s="11" t="s">
        <v>213</v>
      </c>
      <c r="B148" s="11" t="s">
        <v>750</v>
      </c>
      <c r="C148" s="12" t="s">
        <v>806</v>
      </c>
      <c r="D148" s="11" t="s">
        <v>35</v>
      </c>
      <c r="E148" s="11" t="s">
        <v>807</v>
      </c>
      <c r="F148" s="11" t="s">
        <v>808</v>
      </c>
      <c r="G148" s="13">
        <v>2043840.5167999999</v>
      </c>
      <c r="H148" s="13">
        <v>0</v>
      </c>
      <c r="I148" s="13">
        <v>449853.64</v>
      </c>
      <c r="J148" s="12">
        <v>45</v>
      </c>
      <c r="K148" s="14">
        <v>43040</v>
      </c>
      <c r="L148" s="14">
        <v>43084</v>
      </c>
      <c r="M148" s="14" t="s">
        <v>809</v>
      </c>
      <c r="N148" s="15" t="s">
        <v>179</v>
      </c>
      <c r="O148" s="16">
        <f>I148/692.5</f>
        <v>649.6081444043322</v>
      </c>
      <c r="P148" s="17" t="s">
        <v>810</v>
      </c>
      <c r="Q148" s="18" t="s">
        <v>387</v>
      </c>
      <c r="R148" s="19">
        <v>30000</v>
      </c>
      <c r="S148" s="20" t="s">
        <v>33</v>
      </c>
    </row>
    <row r="149" spans="1:19" ht="57" customHeight="1">
      <c r="A149" s="11" t="s">
        <v>213</v>
      </c>
      <c r="B149" s="11" t="s">
        <v>750</v>
      </c>
      <c r="C149" s="12" t="s">
        <v>811</v>
      </c>
      <c r="D149" s="11" t="s">
        <v>35</v>
      </c>
      <c r="E149" s="11" t="s">
        <v>59</v>
      </c>
      <c r="F149" s="11" t="s">
        <v>812</v>
      </c>
      <c r="G149" s="13">
        <v>1602416.3904</v>
      </c>
      <c r="H149" s="13">
        <v>0</v>
      </c>
      <c r="I149" s="13">
        <v>1487707.18</v>
      </c>
      <c r="J149" s="12">
        <v>92</v>
      </c>
      <c r="K149" s="14">
        <v>43040</v>
      </c>
      <c r="L149" s="14">
        <v>43131</v>
      </c>
      <c r="M149" s="14" t="s">
        <v>62</v>
      </c>
      <c r="N149" s="15" t="s">
        <v>179</v>
      </c>
      <c r="O149" s="16">
        <f>I149/207.24</f>
        <v>7178.668114263655</v>
      </c>
      <c r="P149" s="17" t="s">
        <v>813</v>
      </c>
      <c r="Q149" s="18" t="s">
        <v>429</v>
      </c>
      <c r="R149" s="19">
        <v>30000</v>
      </c>
      <c r="S149" s="20" t="s">
        <v>33</v>
      </c>
    </row>
    <row r="150" spans="1:19" ht="57" customHeight="1">
      <c r="A150" s="11" t="s">
        <v>213</v>
      </c>
      <c r="B150" s="11" t="s">
        <v>750</v>
      </c>
      <c r="C150" s="12" t="s">
        <v>814</v>
      </c>
      <c r="D150" s="11" t="s">
        <v>35</v>
      </c>
      <c r="E150" s="11" t="s">
        <v>815</v>
      </c>
      <c r="F150" s="11" t="s">
        <v>816</v>
      </c>
      <c r="G150" s="13">
        <v>1999875.7744</v>
      </c>
      <c r="H150" s="13">
        <v>0</v>
      </c>
      <c r="I150" s="13">
        <v>1999871.79</v>
      </c>
      <c r="J150" s="12">
        <v>30</v>
      </c>
      <c r="K150" s="14">
        <v>43040</v>
      </c>
      <c r="L150" s="14">
        <v>43069</v>
      </c>
      <c r="M150" s="14" t="s">
        <v>817</v>
      </c>
      <c r="N150" s="15" t="s">
        <v>179</v>
      </c>
      <c r="O150" s="16">
        <f>I150/55222</f>
        <v>36.215127847596975</v>
      </c>
      <c r="P150" s="17" t="s">
        <v>818</v>
      </c>
      <c r="Q150" s="18" t="s">
        <v>584</v>
      </c>
      <c r="R150" s="19">
        <v>30000</v>
      </c>
      <c r="S150" s="20" t="s">
        <v>33</v>
      </c>
    </row>
    <row r="151" spans="1:19" ht="57" customHeight="1">
      <c r="A151" s="21" t="s">
        <v>454</v>
      </c>
      <c r="B151" s="21" t="s">
        <v>750</v>
      </c>
      <c r="C151" s="22" t="s">
        <v>819</v>
      </c>
      <c r="D151" s="21" t="s">
        <v>35</v>
      </c>
      <c r="E151" s="21" t="s">
        <v>107</v>
      </c>
      <c r="F151" s="21" t="s">
        <v>820</v>
      </c>
      <c r="G151" s="23">
        <v>4133520.9275999996</v>
      </c>
      <c r="H151" s="23">
        <v>0</v>
      </c>
      <c r="I151" s="23">
        <v>4133520.92</v>
      </c>
      <c r="J151" s="22">
        <v>24</v>
      </c>
      <c r="K151" s="24">
        <v>43070</v>
      </c>
      <c r="L151" s="24">
        <v>43093</v>
      </c>
      <c r="M151" s="24" t="s">
        <v>237</v>
      </c>
      <c r="N151" s="25" t="s">
        <v>47</v>
      </c>
      <c r="O151" s="26">
        <f>I151/3030.5</f>
        <v>1363.973245339053</v>
      </c>
      <c r="P151" s="27" t="s">
        <v>238</v>
      </c>
      <c r="Q151" s="28" t="s">
        <v>821</v>
      </c>
      <c r="R151" s="29">
        <v>30000</v>
      </c>
      <c r="S151" s="30" t="s">
        <v>33</v>
      </c>
    </row>
    <row r="152" spans="1:19" ht="39" customHeight="1">
      <c r="A152" s="39" t="s">
        <v>822</v>
      </c>
      <c r="B152" s="39"/>
      <c r="C152" s="39"/>
      <c r="D152" s="39"/>
      <c r="E152" s="39"/>
      <c r="F152" s="39"/>
      <c r="G152" s="39"/>
      <c r="H152" s="39"/>
      <c r="I152" s="39"/>
      <c r="J152" s="39"/>
      <c r="K152" s="39"/>
      <c r="L152" s="39"/>
      <c r="M152" s="39"/>
      <c r="N152" s="39"/>
      <c r="O152" s="39"/>
      <c r="P152" s="39"/>
      <c r="Q152" s="39"/>
      <c r="R152" s="39"/>
      <c r="S152" s="39"/>
    </row>
    <row r="153" spans="1:19" ht="59.25" customHeight="1">
      <c r="A153" s="36" t="s">
        <v>4</v>
      </c>
      <c r="B153" s="36" t="s">
        <v>5</v>
      </c>
      <c r="C153" s="36" t="s">
        <v>6</v>
      </c>
      <c r="D153" s="36" t="s">
        <v>7</v>
      </c>
      <c r="E153" s="36" t="s">
        <v>8</v>
      </c>
      <c r="F153" s="38" t="s">
        <v>9</v>
      </c>
      <c r="G153" s="37" t="s">
        <v>911</v>
      </c>
      <c r="H153" s="37" t="s">
        <v>10</v>
      </c>
      <c r="I153" s="37" t="s">
        <v>912</v>
      </c>
      <c r="J153" s="36" t="s">
        <v>11</v>
      </c>
      <c r="K153" s="36"/>
      <c r="L153" s="36"/>
      <c r="M153" s="37" t="s">
        <v>12</v>
      </c>
      <c r="N153" s="37" t="s">
        <v>13</v>
      </c>
      <c r="O153" s="37" t="s">
        <v>14</v>
      </c>
      <c r="P153" s="37" t="s">
        <v>15</v>
      </c>
      <c r="Q153" s="37" t="s">
        <v>16</v>
      </c>
      <c r="R153" s="37" t="s">
        <v>17</v>
      </c>
      <c r="S153" s="37" t="s">
        <v>18</v>
      </c>
    </row>
    <row r="154" spans="1:19" ht="59.25" customHeight="1">
      <c r="A154" s="36"/>
      <c r="B154" s="36"/>
      <c r="C154" s="36"/>
      <c r="D154" s="36"/>
      <c r="E154" s="36"/>
      <c r="F154" s="38"/>
      <c r="G154" s="37"/>
      <c r="H154" s="37"/>
      <c r="I154" s="37"/>
      <c r="J154" s="9" t="s">
        <v>19</v>
      </c>
      <c r="K154" s="10" t="s">
        <v>20</v>
      </c>
      <c r="L154" s="10" t="s">
        <v>21</v>
      </c>
      <c r="M154" s="37"/>
      <c r="N154" s="37"/>
      <c r="O154" s="37"/>
      <c r="P154" s="37"/>
      <c r="Q154" s="37"/>
      <c r="R154" s="37"/>
      <c r="S154" s="37"/>
    </row>
    <row r="155" spans="1:19" ht="44.25" customHeight="1">
      <c r="A155" s="40" t="s">
        <v>823</v>
      </c>
      <c r="B155" s="40"/>
      <c r="C155" s="40"/>
      <c r="D155" s="40"/>
      <c r="E155" s="40"/>
      <c r="F155" s="40"/>
      <c r="G155" s="40"/>
      <c r="H155" s="40"/>
      <c r="I155" s="40"/>
      <c r="J155" s="40"/>
      <c r="K155" s="40"/>
      <c r="L155" s="40"/>
      <c r="M155" s="40"/>
      <c r="N155" s="40"/>
      <c r="O155" s="40"/>
      <c r="P155" s="40"/>
      <c r="Q155" s="40"/>
      <c r="R155" s="40"/>
      <c r="S155" s="40"/>
    </row>
    <row r="156" spans="1:19" ht="44.25" customHeight="1">
      <c r="A156" s="40" t="s">
        <v>824</v>
      </c>
      <c r="B156" s="40"/>
      <c r="C156" s="40"/>
      <c r="D156" s="40"/>
      <c r="E156" s="40"/>
      <c r="F156" s="40"/>
      <c r="G156" s="40"/>
      <c r="H156" s="40"/>
      <c r="I156" s="40"/>
      <c r="J156" s="40"/>
      <c r="K156" s="40"/>
      <c r="L156" s="40"/>
      <c r="M156" s="40"/>
      <c r="N156" s="40"/>
      <c r="O156" s="40"/>
      <c r="P156" s="40"/>
      <c r="Q156" s="40"/>
      <c r="R156" s="40"/>
      <c r="S156" s="40"/>
    </row>
    <row r="157" spans="1:19" ht="44.25" customHeight="1">
      <c r="A157" s="40" t="s">
        <v>825</v>
      </c>
      <c r="B157" s="40"/>
      <c r="C157" s="40"/>
      <c r="D157" s="40"/>
      <c r="E157" s="40"/>
      <c r="F157" s="40"/>
      <c r="G157" s="40"/>
      <c r="H157" s="40"/>
      <c r="I157" s="40"/>
      <c r="J157" s="40"/>
      <c r="K157" s="40"/>
      <c r="L157" s="40"/>
      <c r="M157" s="40"/>
      <c r="N157" s="40"/>
      <c r="O157" s="40"/>
      <c r="P157" s="40"/>
      <c r="Q157" s="40"/>
      <c r="R157" s="40"/>
      <c r="S157" s="40"/>
    </row>
    <row r="158" spans="1:19" ht="44.25" customHeight="1">
      <c r="A158" s="40" t="s">
        <v>826</v>
      </c>
      <c r="B158" s="40"/>
      <c r="C158" s="40"/>
      <c r="D158" s="40"/>
      <c r="E158" s="40"/>
      <c r="F158" s="40"/>
      <c r="G158" s="40"/>
      <c r="H158" s="40"/>
      <c r="I158" s="40"/>
      <c r="J158" s="40"/>
      <c r="K158" s="40"/>
      <c r="L158" s="40"/>
      <c r="M158" s="40"/>
      <c r="N158" s="40"/>
      <c r="O158" s="40"/>
      <c r="P158" s="40"/>
      <c r="Q158" s="40"/>
      <c r="R158" s="40"/>
      <c r="S158" s="40"/>
    </row>
    <row r="159" spans="1:19" ht="44.25" customHeight="1">
      <c r="A159" s="40" t="s">
        <v>827</v>
      </c>
      <c r="B159" s="40"/>
      <c r="C159" s="40"/>
      <c r="D159" s="40"/>
      <c r="E159" s="40"/>
      <c r="F159" s="40"/>
      <c r="G159" s="40"/>
      <c r="H159" s="40"/>
      <c r="I159" s="40"/>
      <c r="J159" s="40"/>
      <c r="K159" s="40"/>
      <c r="L159" s="40"/>
      <c r="M159" s="40"/>
      <c r="N159" s="40"/>
      <c r="O159" s="40"/>
      <c r="P159" s="40"/>
      <c r="Q159" s="40"/>
      <c r="R159" s="40"/>
      <c r="S159" s="40"/>
    </row>
    <row r="160" spans="1:19" ht="44.25" customHeight="1">
      <c r="A160" s="40" t="s">
        <v>828</v>
      </c>
      <c r="B160" s="40"/>
      <c r="C160" s="40"/>
      <c r="D160" s="40"/>
      <c r="E160" s="40"/>
      <c r="F160" s="40"/>
      <c r="G160" s="40"/>
      <c r="H160" s="40"/>
      <c r="I160" s="40"/>
      <c r="J160" s="40"/>
      <c r="K160" s="40"/>
      <c r="L160" s="40"/>
      <c r="M160" s="40"/>
      <c r="N160" s="40"/>
      <c r="O160" s="40"/>
      <c r="P160" s="40"/>
      <c r="Q160" s="40"/>
      <c r="R160" s="40"/>
      <c r="S160" s="40"/>
    </row>
    <row r="161" spans="1:19" ht="57" customHeight="1">
      <c r="A161" s="11" t="s">
        <v>829</v>
      </c>
      <c r="B161" s="11" t="s">
        <v>830</v>
      </c>
      <c r="C161" s="12" t="s">
        <v>831</v>
      </c>
      <c r="D161" s="11" t="s">
        <v>666</v>
      </c>
      <c r="E161" s="11" t="s">
        <v>832</v>
      </c>
      <c r="F161" s="11" t="s">
        <v>833</v>
      </c>
      <c r="G161" s="13">
        <v>2774873.526</v>
      </c>
      <c r="H161" s="13">
        <v>164244.83</v>
      </c>
      <c r="I161" s="13">
        <v>2939100.16</v>
      </c>
      <c r="J161" s="12">
        <v>119</v>
      </c>
      <c r="K161" s="14">
        <v>42921</v>
      </c>
      <c r="L161" s="14">
        <v>43039</v>
      </c>
      <c r="M161" s="14" t="s">
        <v>538</v>
      </c>
      <c r="N161" s="15" t="s">
        <v>47</v>
      </c>
      <c r="O161" s="16">
        <f>I161/5236</f>
        <v>561.3254698242934</v>
      </c>
      <c r="P161" s="17" t="s">
        <v>539</v>
      </c>
      <c r="Q161" s="18" t="s">
        <v>212</v>
      </c>
      <c r="R161" s="19">
        <v>6000</v>
      </c>
      <c r="S161" s="20" t="s">
        <v>33</v>
      </c>
    </row>
    <row r="162" spans="1:19" ht="57" customHeight="1">
      <c r="A162" s="11" t="s">
        <v>829</v>
      </c>
      <c r="B162" s="11" t="s">
        <v>830</v>
      </c>
      <c r="C162" s="12" t="s">
        <v>834</v>
      </c>
      <c r="D162" s="11" t="s">
        <v>666</v>
      </c>
      <c r="E162" s="11" t="s">
        <v>107</v>
      </c>
      <c r="F162" s="11" t="s">
        <v>835</v>
      </c>
      <c r="G162" s="13">
        <v>5636536.859999999</v>
      </c>
      <c r="H162" s="13">
        <v>1223463.14</v>
      </c>
      <c r="I162" s="13">
        <v>6855947.66</v>
      </c>
      <c r="J162" s="12">
        <v>119</v>
      </c>
      <c r="K162" s="14">
        <v>42921</v>
      </c>
      <c r="L162" s="14">
        <v>43039</v>
      </c>
      <c r="M162" s="14" t="s">
        <v>237</v>
      </c>
      <c r="N162" s="15" t="s">
        <v>47</v>
      </c>
      <c r="O162" s="16">
        <f>I162/5875</f>
        <v>1166.9698144680851</v>
      </c>
      <c r="P162" s="17" t="s">
        <v>748</v>
      </c>
      <c r="Q162" s="18" t="s">
        <v>212</v>
      </c>
      <c r="R162" s="19">
        <v>7000</v>
      </c>
      <c r="S162" s="20" t="s">
        <v>33</v>
      </c>
    </row>
    <row r="163" spans="1:19" ht="57" customHeight="1">
      <c r="A163" s="11" t="s">
        <v>829</v>
      </c>
      <c r="B163" s="11" t="s">
        <v>830</v>
      </c>
      <c r="C163" s="12" t="s">
        <v>836</v>
      </c>
      <c r="D163" s="11" t="s">
        <v>254</v>
      </c>
      <c r="E163" s="11" t="s">
        <v>616</v>
      </c>
      <c r="F163" s="11" t="s">
        <v>837</v>
      </c>
      <c r="G163" s="13">
        <v>4638932.3824</v>
      </c>
      <c r="H163" s="13">
        <v>750985.5</v>
      </c>
      <c r="I163" s="13">
        <v>4676800.19</v>
      </c>
      <c r="J163" s="12">
        <v>119</v>
      </c>
      <c r="K163" s="14">
        <v>42921</v>
      </c>
      <c r="L163" s="14">
        <v>43039</v>
      </c>
      <c r="M163" s="14" t="s">
        <v>618</v>
      </c>
      <c r="N163" s="15" t="s">
        <v>47</v>
      </c>
      <c r="O163" s="16">
        <f>I163/2270.45</f>
        <v>2059.8560593714906</v>
      </c>
      <c r="P163" s="17" t="s">
        <v>838</v>
      </c>
      <c r="Q163" s="18" t="s">
        <v>839</v>
      </c>
      <c r="R163" s="19">
        <v>12000</v>
      </c>
      <c r="S163" s="20" t="s">
        <v>33</v>
      </c>
    </row>
    <row r="164" spans="1:19" ht="57" customHeight="1">
      <c r="A164" s="11" t="s">
        <v>829</v>
      </c>
      <c r="B164" s="11" t="s">
        <v>830</v>
      </c>
      <c r="C164" s="12" t="s">
        <v>840</v>
      </c>
      <c r="D164" s="11" t="s">
        <v>254</v>
      </c>
      <c r="E164" s="11" t="s">
        <v>841</v>
      </c>
      <c r="F164" s="11" t="s">
        <v>842</v>
      </c>
      <c r="G164" s="13">
        <v>3745869.8424</v>
      </c>
      <c r="H164" s="13">
        <v>662560.87</v>
      </c>
      <c r="I164" s="13">
        <v>4408430.73</v>
      </c>
      <c r="J164" s="12">
        <v>118</v>
      </c>
      <c r="K164" s="14">
        <v>42922</v>
      </c>
      <c r="L164" s="14">
        <v>43039</v>
      </c>
      <c r="M164" s="14" t="s">
        <v>843</v>
      </c>
      <c r="N164" s="15" t="s">
        <v>47</v>
      </c>
      <c r="O164" s="16">
        <f>I164/8400</f>
        <v>524.8131821428572</v>
      </c>
      <c r="P164" s="17" t="s">
        <v>844</v>
      </c>
      <c r="Q164" s="18" t="s">
        <v>845</v>
      </c>
      <c r="R164" s="19">
        <v>30000</v>
      </c>
      <c r="S164" s="20" t="s">
        <v>33</v>
      </c>
    </row>
    <row r="165" spans="1:19" ht="57" customHeight="1">
      <c r="A165" s="11" t="s">
        <v>829</v>
      </c>
      <c r="B165" s="11" t="s">
        <v>830</v>
      </c>
      <c r="C165" s="12" t="s">
        <v>846</v>
      </c>
      <c r="D165" s="11" t="s">
        <v>632</v>
      </c>
      <c r="E165" s="11" t="s">
        <v>702</v>
      </c>
      <c r="F165" s="11" t="s">
        <v>847</v>
      </c>
      <c r="G165" s="13">
        <v>4530071.903999999</v>
      </c>
      <c r="H165" s="13">
        <v>1346920.34</v>
      </c>
      <c r="I165" s="13">
        <v>5876913.09</v>
      </c>
      <c r="J165" s="12">
        <v>118</v>
      </c>
      <c r="K165" s="14">
        <v>42922</v>
      </c>
      <c r="L165" s="14">
        <v>43039</v>
      </c>
      <c r="M165" s="14" t="s">
        <v>704</v>
      </c>
      <c r="N165" s="15" t="s">
        <v>47</v>
      </c>
      <c r="O165" s="16">
        <f>I165/13485.82</f>
        <v>435.7846308196313</v>
      </c>
      <c r="P165" s="17" t="s">
        <v>705</v>
      </c>
      <c r="Q165" s="18" t="s">
        <v>839</v>
      </c>
      <c r="R165" s="19">
        <v>18000</v>
      </c>
      <c r="S165" s="20" t="s">
        <v>33</v>
      </c>
    </row>
    <row r="166" spans="1:19" ht="57" customHeight="1">
      <c r="A166" s="11" t="s">
        <v>829</v>
      </c>
      <c r="B166" s="11" t="s">
        <v>830</v>
      </c>
      <c r="C166" s="12" t="s">
        <v>848</v>
      </c>
      <c r="D166" s="11" t="s">
        <v>723</v>
      </c>
      <c r="E166" s="11" t="s">
        <v>849</v>
      </c>
      <c r="F166" s="11" t="s">
        <v>850</v>
      </c>
      <c r="G166" s="13">
        <v>4677080.130799999</v>
      </c>
      <c r="H166" s="13">
        <v>1197436.87</v>
      </c>
      <c r="I166" s="13">
        <v>5874517</v>
      </c>
      <c r="J166" s="12">
        <v>118</v>
      </c>
      <c r="K166" s="14">
        <v>42922</v>
      </c>
      <c r="L166" s="14">
        <v>43039</v>
      </c>
      <c r="M166" s="14" t="s">
        <v>851</v>
      </c>
      <c r="N166" s="15" t="s">
        <v>47</v>
      </c>
      <c r="O166" s="16">
        <f>I166/13485.82</f>
        <v>435.6069560471666</v>
      </c>
      <c r="P166" s="17" t="s">
        <v>852</v>
      </c>
      <c r="Q166" s="18" t="s">
        <v>650</v>
      </c>
      <c r="R166" s="19">
        <v>18000</v>
      </c>
      <c r="S166" s="20" t="s">
        <v>33</v>
      </c>
    </row>
    <row r="167" spans="1:19" ht="57" customHeight="1">
      <c r="A167" s="11" t="s">
        <v>853</v>
      </c>
      <c r="B167" s="11" t="s">
        <v>830</v>
      </c>
      <c r="C167" s="12" t="s">
        <v>854</v>
      </c>
      <c r="D167" s="11" t="s">
        <v>855</v>
      </c>
      <c r="E167" s="11" t="s">
        <v>66</v>
      </c>
      <c r="F167" s="11" t="s">
        <v>856</v>
      </c>
      <c r="G167" s="13">
        <v>7397730.013599999</v>
      </c>
      <c r="H167" s="13">
        <v>1597357.65</v>
      </c>
      <c r="I167" s="13">
        <v>8995087.26</v>
      </c>
      <c r="J167" s="12">
        <v>83</v>
      </c>
      <c r="K167" s="14">
        <v>42957</v>
      </c>
      <c r="L167" s="14">
        <v>43039</v>
      </c>
      <c r="M167" s="14" t="s">
        <v>857</v>
      </c>
      <c r="N167" s="15" t="s">
        <v>179</v>
      </c>
      <c r="O167" s="16">
        <v>705.62</v>
      </c>
      <c r="P167" s="17" t="s">
        <v>858</v>
      </c>
      <c r="Q167" s="18" t="s">
        <v>194</v>
      </c>
      <c r="R167" s="19">
        <v>32000</v>
      </c>
      <c r="S167" s="20" t="s">
        <v>33</v>
      </c>
    </row>
    <row r="168" spans="1:19" ht="57" customHeight="1">
      <c r="A168" s="21" t="s">
        <v>853</v>
      </c>
      <c r="B168" s="21" t="s">
        <v>830</v>
      </c>
      <c r="C168" s="22" t="s">
        <v>859</v>
      </c>
      <c r="D168" s="21" t="s">
        <v>860</v>
      </c>
      <c r="E168" s="21" t="s">
        <v>861</v>
      </c>
      <c r="F168" s="21" t="s">
        <v>862</v>
      </c>
      <c r="G168" s="23">
        <v>7545821.8312</v>
      </c>
      <c r="H168" s="23">
        <v>1523769.16</v>
      </c>
      <c r="I168" s="23">
        <v>9049639.68</v>
      </c>
      <c r="J168" s="22">
        <v>83</v>
      </c>
      <c r="K168" s="24">
        <v>42957</v>
      </c>
      <c r="L168" s="24">
        <v>43039</v>
      </c>
      <c r="M168" s="24" t="s">
        <v>863</v>
      </c>
      <c r="N168" s="25" t="s">
        <v>179</v>
      </c>
      <c r="O168" s="26">
        <v>377.29</v>
      </c>
      <c r="P168" s="27" t="s">
        <v>864</v>
      </c>
      <c r="Q168" s="28" t="s">
        <v>865</v>
      </c>
      <c r="R168" s="29">
        <v>40000</v>
      </c>
      <c r="S168" s="30" t="s">
        <v>33</v>
      </c>
    </row>
    <row r="169" spans="1:19" ht="57.75" customHeight="1">
      <c r="A169" s="40" t="s">
        <v>866</v>
      </c>
      <c r="B169" s="40"/>
      <c r="C169" s="40"/>
      <c r="D169" s="40"/>
      <c r="E169" s="40"/>
      <c r="F169" s="40"/>
      <c r="G169" s="40"/>
      <c r="H169" s="40"/>
      <c r="I169" s="40"/>
      <c r="J169" s="40"/>
      <c r="K169" s="40"/>
      <c r="L169" s="40"/>
      <c r="M169" s="40"/>
      <c r="N169" s="40"/>
      <c r="O169" s="40"/>
      <c r="P169" s="40"/>
      <c r="Q169" s="40"/>
      <c r="R169" s="40"/>
      <c r="S169" s="40"/>
    </row>
    <row r="170" spans="1:19" ht="57" customHeight="1">
      <c r="A170" s="11" t="s">
        <v>867</v>
      </c>
      <c r="B170" s="11" t="s">
        <v>830</v>
      </c>
      <c r="C170" s="12" t="s">
        <v>868</v>
      </c>
      <c r="D170" s="11" t="s">
        <v>869</v>
      </c>
      <c r="E170" s="11" t="s">
        <v>610</v>
      </c>
      <c r="F170" s="11" t="s">
        <v>870</v>
      </c>
      <c r="G170" s="13">
        <v>7941156.3736</v>
      </c>
      <c r="H170" s="13">
        <v>1947550.67</v>
      </c>
      <c r="I170" s="13">
        <v>9888707.03</v>
      </c>
      <c r="J170" s="12">
        <v>71</v>
      </c>
      <c r="K170" s="14">
        <v>43014</v>
      </c>
      <c r="L170" s="14">
        <v>43084</v>
      </c>
      <c r="M170" s="14" t="s">
        <v>612</v>
      </c>
      <c r="N170" s="15" t="s">
        <v>179</v>
      </c>
      <c r="O170" s="16">
        <f>I170/4806.98</f>
        <v>2057.155850450803</v>
      </c>
      <c r="P170" s="17" t="s">
        <v>613</v>
      </c>
      <c r="Q170" s="18" t="s">
        <v>393</v>
      </c>
      <c r="R170" s="19">
        <v>12000</v>
      </c>
      <c r="S170" s="20" t="s">
        <v>33</v>
      </c>
    </row>
    <row r="171" spans="1:19" ht="57" customHeight="1">
      <c r="A171" s="11" t="s">
        <v>871</v>
      </c>
      <c r="B171" s="11" t="s">
        <v>830</v>
      </c>
      <c r="C171" s="12" t="s">
        <v>872</v>
      </c>
      <c r="D171" s="11" t="s">
        <v>35</v>
      </c>
      <c r="E171" s="11" t="s">
        <v>873</v>
      </c>
      <c r="F171" s="11" t="s">
        <v>874</v>
      </c>
      <c r="G171" s="13">
        <v>3849715.9888</v>
      </c>
      <c r="H171" s="13">
        <v>1149339.88</v>
      </c>
      <c r="I171" s="13">
        <v>4999055.87</v>
      </c>
      <c r="J171" s="12">
        <v>66</v>
      </c>
      <c r="K171" s="14">
        <v>43019</v>
      </c>
      <c r="L171" s="14">
        <v>43084</v>
      </c>
      <c r="M171" s="14" t="s">
        <v>875</v>
      </c>
      <c r="N171" s="15" t="s">
        <v>179</v>
      </c>
      <c r="O171" s="16">
        <v>530.82</v>
      </c>
      <c r="P171" s="17" t="s">
        <v>876</v>
      </c>
      <c r="Q171" s="18" t="s">
        <v>447</v>
      </c>
      <c r="R171" s="19">
        <v>24000</v>
      </c>
      <c r="S171" s="20" t="s">
        <v>33</v>
      </c>
    </row>
    <row r="172" spans="1:19" ht="57" customHeight="1">
      <c r="A172" s="11" t="s">
        <v>871</v>
      </c>
      <c r="B172" s="11" t="s">
        <v>830</v>
      </c>
      <c r="C172" s="12" t="s">
        <v>877</v>
      </c>
      <c r="D172" s="11" t="s">
        <v>408</v>
      </c>
      <c r="E172" s="11" t="s">
        <v>878</v>
      </c>
      <c r="F172" s="11" t="s">
        <v>879</v>
      </c>
      <c r="G172" s="13">
        <v>7840728.9212</v>
      </c>
      <c r="H172" s="13">
        <v>2158770.05</v>
      </c>
      <c r="I172" s="13">
        <v>9999498.97</v>
      </c>
      <c r="J172" s="12">
        <v>64</v>
      </c>
      <c r="K172" s="14">
        <v>43021</v>
      </c>
      <c r="L172" s="14">
        <v>43084</v>
      </c>
      <c r="M172" s="14" t="s">
        <v>880</v>
      </c>
      <c r="N172" s="15" t="s">
        <v>179</v>
      </c>
      <c r="O172" s="16">
        <v>1729.3</v>
      </c>
      <c r="P172" s="17" t="s">
        <v>881</v>
      </c>
      <c r="Q172" s="18" t="s">
        <v>413</v>
      </c>
      <c r="R172" s="19">
        <v>15000</v>
      </c>
      <c r="S172" s="20" t="s">
        <v>33</v>
      </c>
    </row>
    <row r="173" spans="1:19" ht="57" customHeight="1">
      <c r="A173" s="11" t="s">
        <v>871</v>
      </c>
      <c r="B173" s="11" t="s">
        <v>830</v>
      </c>
      <c r="C173" s="12" t="s">
        <v>882</v>
      </c>
      <c r="D173" s="11" t="s">
        <v>883</v>
      </c>
      <c r="E173" s="11" t="s">
        <v>884</v>
      </c>
      <c r="F173" s="11" t="s">
        <v>885</v>
      </c>
      <c r="G173" s="13">
        <v>3012422.502</v>
      </c>
      <c r="H173" s="13">
        <v>1332275.67</v>
      </c>
      <c r="I173" s="13">
        <v>4344698.17</v>
      </c>
      <c r="J173" s="12">
        <v>64</v>
      </c>
      <c r="K173" s="14">
        <v>43021</v>
      </c>
      <c r="L173" s="14">
        <v>43084</v>
      </c>
      <c r="M173" s="14" t="s">
        <v>575</v>
      </c>
      <c r="N173" s="15" t="s">
        <v>179</v>
      </c>
      <c r="O173" s="16">
        <v>336.81</v>
      </c>
      <c r="P173" s="17" t="s">
        <v>576</v>
      </c>
      <c r="Q173" s="18" t="s">
        <v>762</v>
      </c>
      <c r="R173" s="19">
        <v>45000</v>
      </c>
      <c r="S173" s="20" t="s">
        <v>33</v>
      </c>
    </row>
    <row r="174" spans="1:19" ht="57" customHeight="1">
      <c r="A174" s="11" t="s">
        <v>871</v>
      </c>
      <c r="B174" s="11" t="s">
        <v>830</v>
      </c>
      <c r="C174" s="12" t="s">
        <v>886</v>
      </c>
      <c r="D174" s="11" t="s">
        <v>887</v>
      </c>
      <c r="E174" s="11" t="s">
        <v>484</v>
      </c>
      <c r="F174" s="11" t="s">
        <v>888</v>
      </c>
      <c r="G174" s="13">
        <v>5750470.4476</v>
      </c>
      <c r="H174" s="13">
        <v>3249103.53</v>
      </c>
      <c r="I174" s="13">
        <v>8999574.09</v>
      </c>
      <c r="J174" s="12">
        <v>64</v>
      </c>
      <c r="K174" s="14">
        <v>43021</v>
      </c>
      <c r="L174" s="14">
        <v>43084</v>
      </c>
      <c r="M174" s="14" t="s">
        <v>760</v>
      </c>
      <c r="N174" s="15" t="s">
        <v>179</v>
      </c>
      <c r="O174" s="16">
        <v>656.56</v>
      </c>
      <c r="P174" s="17" t="s">
        <v>761</v>
      </c>
      <c r="Q174" s="18" t="s">
        <v>413</v>
      </c>
      <c r="R174" s="19">
        <v>5000</v>
      </c>
      <c r="S174" s="20" t="s">
        <v>33</v>
      </c>
    </row>
    <row r="175" spans="1:19" ht="57" customHeight="1">
      <c r="A175" s="11" t="s">
        <v>871</v>
      </c>
      <c r="B175" s="11" t="s">
        <v>830</v>
      </c>
      <c r="C175" s="12" t="s">
        <v>889</v>
      </c>
      <c r="D175" s="11" t="s">
        <v>890</v>
      </c>
      <c r="E175" s="11" t="s">
        <v>891</v>
      </c>
      <c r="F175" s="11" t="s">
        <v>892</v>
      </c>
      <c r="G175" s="13">
        <v>2799740.3647999996</v>
      </c>
      <c r="H175" s="13">
        <v>351026.21</v>
      </c>
      <c r="I175" s="13">
        <v>3150764.68</v>
      </c>
      <c r="J175" s="12">
        <v>61</v>
      </c>
      <c r="K175" s="14">
        <v>43024</v>
      </c>
      <c r="L175" s="14">
        <v>43084</v>
      </c>
      <c r="M175" s="14" t="s">
        <v>893</v>
      </c>
      <c r="N175" s="15" t="s">
        <v>179</v>
      </c>
      <c r="O175" s="16">
        <v>557.71</v>
      </c>
      <c r="P175" s="17" t="s">
        <v>894</v>
      </c>
      <c r="Q175" s="18" t="s">
        <v>413</v>
      </c>
      <c r="R175" s="19">
        <v>6000</v>
      </c>
      <c r="S175" s="20" t="s">
        <v>33</v>
      </c>
    </row>
    <row r="176" spans="1:19" ht="57" customHeight="1">
      <c r="A176" s="11" t="s">
        <v>871</v>
      </c>
      <c r="B176" s="11" t="s">
        <v>830</v>
      </c>
      <c r="C176" s="12" t="s">
        <v>895</v>
      </c>
      <c r="D176" s="11" t="s">
        <v>896</v>
      </c>
      <c r="E176" s="11" t="s">
        <v>897</v>
      </c>
      <c r="F176" s="11" t="s">
        <v>898</v>
      </c>
      <c r="G176" s="13">
        <v>7708542.8728</v>
      </c>
      <c r="H176" s="13">
        <v>791457.11</v>
      </c>
      <c r="I176" s="13">
        <v>8499999.98</v>
      </c>
      <c r="J176" s="12">
        <v>61</v>
      </c>
      <c r="K176" s="14">
        <v>43024</v>
      </c>
      <c r="L176" s="14">
        <v>43084</v>
      </c>
      <c r="M176" s="14" t="s">
        <v>899</v>
      </c>
      <c r="N176" s="15" t="s">
        <v>179</v>
      </c>
      <c r="O176" s="16">
        <v>1234.92</v>
      </c>
      <c r="P176" s="17" t="s">
        <v>900</v>
      </c>
      <c r="Q176" s="18" t="s">
        <v>413</v>
      </c>
      <c r="R176" s="19">
        <v>4000</v>
      </c>
      <c r="S176" s="20" t="s">
        <v>33</v>
      </c>
    </row>
    <row r="177" spans="1:19" ht="57" customHeight="1">
      <c r="A177" s="11" t="s">
        <v>901</v>
      </c>
      <c r="B177" s="11" t="s">
        <v>830</v>
      </c>
      <c r="C177" s="12" t="s">
        <v>902</v>
      </c>
      <c r="D177" s="11" t="s">
        <v>883</v>
      </c>
      <c r="E177" s="11" t="s">
        <v>216</v>
      </c>
      <c r="F177" s="11" t="s">
        <v>903</v>
      </c>
      <c r="G177" s="13">
        <v>6853770.343599999</v>
      </c>
      <c r="H177" s="13">
        <v>3145412.59</v>
      </c>
      <c r="I177" s="13">
        <v>9999123.02</v>
      </c>
      <c r="J177" s="12">
        <v>61</v>
      </c>
      <c r="K177" s="14">
        <v>43024</v>
      </c>
      <c r="L177" s="14">
        <v>43084</v>
      </c>
      <c r="M177" s="14" t="s">
        <v>904</v>
      </c>
      <c r="N177" s="15" t="s">
        <v>179</v>
      </c>
      <c r="O177" s="16">
        <v>247.08</v>
      </c>
      <c r="P177" s="17" t="s">
        <v>905</v>
      </c>
      <c r="Q177" s="18" t="s">
        <v>762</v>
      </c>
      <c r="R177" s="19">
        <v>45000</v>
      </c>
      <c r="S177" s="20" t="s">
        <v>33</v>
      </c>
    </row>
    <row r="178" spans="1:19" ht="57" customHeight="1">
      <c r="A178" s="11" t="s">
        <v>867</v>
      </c>
      <c r="B178" s="11" t="s">
        <v>830</v>
      </c>
      <c r="C178" s="12" t="s">
        <v>906</v>
      </c>
      <c r="D178" s="11" t="s">
        <v>408</v>
      </c>
      <c r="E178" s="11" t="s">
        <v>841</v>
      </c>
      <c r="F178" s="11" t="s">
        <v>907</v>
      </c>
      <c r="G178" s="13">
        <v>6537892.634399999</v>
      </c>
      <c r="H178" s="13">
        <v>1866967.32</v>
      </c>
      <c r="I178" s="13">
        <v>8404859.95</v>
      </c>
      <c r="J178" s="12">
        <v>47</v>
      </c>
      <c r="K178" s="14">
        <v>43045</v>
      </c>
      <c r="L178" s="14">
        <v>43091</v>
      </c>
      <c r="M178" s="14" t="s">
        <v>843</v>
      </c>
      <c r="N178" s="15" t="s">
        <v>179</v>
      </c>
      <c r="O178" s="16">
        <f>I178/11173.31</f>
        <v>752.2265067379317</v>
      </c>
      <c r="P178" s="17" t="s">
        <v>844</v>
      </c>
      <c r="Q178" s="18" t="s">
        <v>805</v>
      </c>
      <c r="R178" s="19">
        <v>25000</v>
      </c>
      <c r="S178" s="20" t="s">
        <v>33</v>
      </c>
    </row>
    <row r="179" spans="1:19" ht="57" customHeight="1">
      <c r="A179" s="21" t="s">
        <v>867</v>
      </c>
      <c r="B179" s="21" t="s">
        <v>830</v>
      </c>
      <c r="C179" s="22" t="s">
        <v>908</v>
      </c>
      <c r="D179" s="21" t="s">
        <v>791</v>
      </c>
      <c r="E179" s="21" t="s">
        <v>832</v>
      </c>
      <c r="F179" s="21" t="s">
        <v>909</v>
      </c>
      <c r="G179" s="23">
        <v>3513200.7196</v>
      </c>
      <c r="H179" s="23">
        <v>736621.38</v>
      </c>
      <c r="I179" s="23">
        <v>4239056.24</v>
      </c>
      <c r="J179" s="22">
        <v>46</v>
      </c>
      <c r="K179" s="24">
        <v>43046</v>
      </c>
      <c r="L179" s="24">
        <v>43091</v>
      </c>
      <c r="M179" s="24" t="s">
        <v>538</v>
      </c>
      <c r="N179" s="25" t="s">
        <v>179</v>
      </c>
      <c r="O179" s="26">
        <f>I179/1523.02</f>
        <v>2783.322766608449</v>
      </c>
      <c r="P179" s="27" t="s">
        <v>539</v>
      </c>
      <c r="Q179" s="28" t="s">
        <v>762</v>
      </c>
      <c r="R179" s="29">
        <v>6000</v>
      </c>
      <c r="S179" s="30" t="s">
        <v>33</v>
      </c>
    </row>
    <row r="180" spans="1:19" ht="60.75" customHeight="1">
      <c r="A180" s="40" t="s">
        <v>910</v>
      </c>
      <c r="B180" s="40"/>
      <c r="C180" s="40"/>
      <c r="D180" s="40"/>
      <c r="E180" s="40"/>
      <c r="F180" s="40"/>
      <c r="G180" s="40"/>
      <c r="H180" s="40"/>
      <c r="I180" s="40"/>
      <c r="J180" s="40"/>
      <c r="K180" s="40"/>
      <c r="L180" s="40"/>
      <c r="M180" s="40"/>
      <c r="N180" s="40"/>
      <c r="O180" s="40"/>
      <c r="P180" s="40"/>
      <c r="Q180" s="40"/>
      <c r="R180" s="40"/>
      <c r="S180" s="40"/>
    </row>
  </sheetData>
  <sheetProtection selectLockedCells="1" selectUnlockedCells="1"/>
  <mergeCells count="67">
    <mergeCell ref="A180:S180"/>
    <mergeCell ref="A156:S156"/>
    <mergeCell ref="A157:S157"/>
    <mergeCell ref="A158:S158"/>
    <mergeCell ref="A159:S159"/>
    <mergeCell ref="A160:S160"/>
    <mergeCell ref="A169:S169"/>
    <mergeCell ref="Q153:Q154"/>
    <mergeCell ref="R153:R154"/>
    <mergeCell ref="S153:S154"/>
    <mergeCell ref="A155:S155"/>
    <mergeCell ref="G153:G154"/>
    <mergeCell ref="H153:H154"/>
    <mergeCell ref="I153:I154"/>
    <mergeCell ref="J153:L153"/>
    <mergeCell ref="E153:E154"/>
    <mergeCell ref="F153:F154"/>
    <mergeCell ref="A153:A154"/>
    <mergeCell ref="B153:B154"/>
    <mergeCell ref="C153:C154"/>
    <mergeCell ref="D153:D154"/>
    <mergeCell ref="O153:O154"/>
    <mergeCell ref="P153:P154"/>
    <mergeCell ref="G82:G83"/>
    <mergeCell ref="H82:H83"/>
    <mergeCell ref="Q82:Q83"/>
    <mergeCell ref="R82:R83"/>
    <mergeCell ref="S82:S83"/>
    <mergeCell ref="A152:S152"/>
    <mergeCell ref="M153:M154"/>
    <mergeCell ref="N153:N154"/>
    <mergeCell ref="O82:O83"/>
    <mergeCell ref="P82:P83"/>
    <mergeCell ref="A9:S9"/>
    <mergeCell ref="A81:S81"/>
    <mergeCell ref="A82:A83"/>
    <mergeCell ref="B82:B83"/>
    <mergeCell ref="C82:C83"/>
    <mergeCell ref="D82:D83"/>
    <mergeCell ref="E82:E83"/>
    <mergeCell ref="F82:F83"/>
    <mergeCell ref="N7:N8"/>
    <mergeCell ref="O7:O8"/>
    <mergeCell ref="P7:P8"/>
    <mergeCell ref="Q7:Q8"/>
    <mergeCell ref="I82:I83"/>
    <mergeCell ref="J82:L82"/>
    <mergeCell ref="M82:M83"/>
    <mergeCell ref="N82:N83"/>
    <mergeCell ref="R7:R8"/>
    <mergeCell ref="S7:S8"/>
    <mergeCell ref="F7:F8"/>
    <mergeCell ref="G7:G8"/>
    <mergeCell ref="H7:H8"/>
    <mergeCell ref="I7:I8"/>
    <mergeCell ref="J7:L7"/>
    <mergeCell ref="M7:M8"/>
    <mergeCell ref="A2:S2"/>
    <mergeCell ref="A3:S3"/>
    <mergeCell ref="A4:S4"/>
    <mergeCell ref="A5:S5"/>
    <mergeCell ref="A6:S6"/>
    <mergeCell ref="A7:A8"/>
    <mergeCell ref="B7:B8"/>
    <mergeCell ref="C7:C8"/>
    <mergeCell ref="D7:D8"/>
    <mergeCell ref="E7:E8"/>
  </mergeCells>
  <dataValidations count="4">
    <dataValidation type="list" allowBlank="1" showErrorMessage="1" sqref="B43">
      <formula1>$D$187:$D$189</formula1>
      <formula2>0</formula2>
    </dataValidation>
    <dataValidation type="list" allowBlank="1" showErrorMessage="1" sqref="B54">
      <formula1>$D$170:$D$172</formula1>
      <formula2>0</formula2>
    </dataValidation>
    <dataValidation type="list" allowBlank="1" showErrorMessage="1" sqref="B59">
      <formula1>$D$123:$D$125</formula1>
      <formula2>0</formula2>
    </dataValidation>
    <dataValidation type="list" allowBlank="1" showErrorMessage="1" sqref="B66:B80">
      <formula1>$D$113:$D$115</formula1>
      <formula2>0</formula2>
    </dataValidation>
  </dataValidations>
  <printOptions/>
  <pageMargins left="0.7083333333333334" right="0.15763888888888888" top="0.7875" bottom="0.7875" header="0.5118055555555555" footer="0.5118055555555555"/>
  <pageSetup fitToHeight="1" fitToWidth="1" horizontalDpi="300" verticalDpi="300" orientation="landscape" paperSize="31"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IBAN ROMAN CHITALA</dc:creator>
  <cp:keywords/>
  <dc:description/>
  <cp:lastModifiedBy>Hector D. Cárdenas Landino</cp:lastModifiedBy>
  <cp:lastPrinted>2019-07-26T17:00:23Z</cp:lastPrinted>
  <dcterms:modified xsi:type="dcterms:W3CDTF">2019-07-26T17:00:30Z</dcterms:modified>
  <cp:category/>
  <cp:version/>
  <cp:contentType/>
  <cp:contentStatus/>
</cp:coreProperties>
</file>