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6380" windowHeight="8070"/>
  </bookViews>
  <sheets>
    <sheet name="Hoja1" sheetId="1" r:id="rId1"/>
    <sheet name="Hoja2" sheetId="2" r:id="rId2"/>
    <sheet name="Hoja3" sheetId="3" r:id="rId3"/>
  </sheets>
  <definedNames>
    <definedName name="_xlnm._FilterDatabase" localSheetId="0" hidden="1">Hoja1!$A$7:$Q$108</definedName>
    <definedName name="_xlnm.Print_Area" localSheetId="0">Hoja1!$A$1:$S$108</definedName>
    <definedName name="_xlnm.Print_Titles" localSheetId="0">Hoja1!$1:$8</definedName>
    <definedName name="Z_63BB243F_5233_4C15_B948_85FA3854536D_.wvu.FilterData" localSheetId="0" hidden="1">Hoja1!$A$7:$Q$108</definedName>
    <definedName name="Z_63BB243F_5233_4C15_B948_85FA3854536D_.wvu.PrintArea" localSheetId="0" hidden="1">Hoja1!$A$1:$Q$108</definedName>
    <definedName name="Z_63BB243F_5233_4C15_B948_85FA3854536D_.wvu.PrintTitles" localSheetId="0" hidden="1">Hoja1!$1:$8</definedName>
  </definedNames>
  <calcPr calcId="145621"/>
  <customWorkbookViews>
    <customWorkbookView name="OEM - Vista personalizada" guid="{63BB243F-5233-4C15-B948-85FA3854536D}" mergeInterval="0" personalView="1" maximized="1" xWindow="1" yWindow="1" windowWidth="1676" windowHeight="820" activeSheetId="1"/>
  </customWorkbookViews>
</workbook>
</file>

<file path=xl/calcChain.xml><?xml version="1.0" encoding="utf-8"?>
<calcChain xmlns="http://schemas.openxmlformats.org/spreadsheetml/2006/main">
  <c r="N104" i="1" l="1"/>
  <c r="N105" i="1"/>
  <c r="N106" i="1"/>
  <c r="N103" i="1"/>
  <c r="N79" i="1" l="1"/>
  <c r="N102" i="1"/>
  <c r="N101" i="1"/>
  <c r="L101" i="1"/>
  <c r="N99" i="1" l="1"/>
  <c r="N100" i="1"/>
  <c r="L100" i="1" l="1"/>
  <c r="N98" i="1"/>
  <c r="L98" i="1"/>
  <c r="N97" i="1"/>
  <c r="L97" i="1"/>
  <c r="L95" i="1"/>
  <c r="N95" i="1"/>
  <c r="L91" i="1" l="1"/>
  <c r="L74" i="1"/>
  <c r="N78" i="1"/>
  <c r="L78" i="1"/>
  <c r="L79" i="1"/>
  <c r="N42" i="1" l="1"/>
  <c r="L42" i="1"/>
  <c r="N77" i="1"/>
  <c r="N48" i="1" l="1"/>
  <c r="N66" i="1"/>
  <c r="L66" i="1"/>
  <c r="L34" i="1"/>
  <c r="L33" i="1"/>
  <c r="L32" i="1"/>
  <c r="N50" i="1"/>
  <c r="N43" i="1"/>
  <c r="N38" i="1"/>
  <c r="N39" i="1"/>
  <c r="N40" i="1"/>
  <c r="N41" i="1"/>
  <c r="N33" i="1"/>
  <c r="N34" i="1"/>
  <c r="N35" i="1"/>
  <c r="N36" i="1"/>
  <c r="N32" i="1"/>
  <c r="L27" i="1"/>
  <c r="N27" i="1"/>
  <c r="N28" i="1"/>
  <c r="N29" i="1"/>
  <c r="N22" i="1"/>
  <c r="L22" i="1"/>
  <c r="N44" i="1"/>
  <c r="L44" i="1"/>
  <c r="K10" i="1"/>
  <c r="K9" i="1"/>
  <c r="K14" i="1"/>
  <c r="L14" i="1" s="1"/>
  <c r="K13" i="1"/>
  <c r="K12" i="1"/>
  <c r="K11" i="1"/>
  <c r="N16" i="1"/>
  <c r="L16" i="1"/>
  <c r="B22" i="2"/>
  <c r="D22" i="2" s="1"/>
  <c r="D18" i="2"/>
  <c r="D19" i="2" s="1"/>
  <c r="B18" i="2"/>
  <c r="B19" i="2" s="1"/>
  <c r="N10" i="1"/>
  <c r="N11" i="1"/>
  <c r="N12" i="1"/>
  <c r="N13" i="1"/>
  <c r="N14" i="1"/>
  <c r="N15" i="1"/>
  <c r="N17" i="1"/>
  <c r="N18" i="1"/>
  <c r="N19" i="1"/>
  <c r="N20" i="1"/>
  <c r="N21" i="1"/>
  <c r="N23" i="1"/>
  <c r="N24" i="1"/>
  <c r="N25" i="1"/>
  <c r="N26" i="1"/>
  <c r="N30" i="1"/>
  <c r="N31" i="1"/>
  <c r="N37" i="1"/>
  <c r="N45" i="1"/>
  <c r="N46" i="1"/>
  <c r="N47" i="1"/>
  <c r="N49" i="1"/>
  <c r="N51" i="1"/>
  <c r="N52" i="1"/>
  <c r="N53" i="1"/>
  <c r="N54" i="1"/>
  <c r="N55" i="1"/>
  <c r="N56" i="1"/>
  <c r="N57" i="1"/>
  <c r="N58" i="1"/>
  <c r="N59" i="1"/>
  <c r="N60" i="1"/>
  <c r="N61" i="1"/>
  <c r="N62" i="1"/>
  <c r="N63" i="1"/>
  <c r="N64" i="1"/>
  <c r="N65" i="1"/>
  <c r="N67" i="1"/>
  <c r="N68" i="1"/>
  <c r="N69" i="1"/>
  <c r="N70" i="1"/>
  <c r="N71" i="1"/>
  <c r="N72" i="1"/>
  <c r="N73" i="1"/>
  <c r="N74" i="1"/>
  <c r="N75" i="1"/>
  <c r="N76" i="1"/>
  <c r="N80" i="1"/>
  <c r="N81" i="1"/>
  <c r="N82" i="1"/>
  <c r="N83" i="1"/>
  <c r="N84" i="1"/>
  <c r="N85" i="1"/>
  <c r="N86" i="1"/>
  <c r="N87" i="1"/>
  <c r="N88" i="1"/>
  <c r="N89" i="1"/>
  <c r="N90" i="1"/>
  <c r="N91" i="1"/>
  <c r="N92" i="1"/>
  <c r="N93" i="1"/>
  <c r="N94" i="1"/>
  <c r="N96" i="1"/>
  <c r="N9" i="1"/>
  <c r="L10" i="1"/>
  <c r="L11" i="1"/>
  <c r="L12" i="1"/>
  <c r="L13" i="1"/>
  <c r="L15" i="1"/>
  <c r="L18" i="1"/>
  <c r="L19" i="1"/>
  <c r="L20" i="1"/>
  <c r="L21" i="1"/>
  <c r="L23" i="1"/>
  <c r="L24" i="1"/>
  <c r="L25" i="1"/>
  <c r="L26" i="1"/>
  <c r="L28" i="1"/>
  <c r="L29" i="1"/>
  <c r="L30" i="1"/>
  <c r="L31" i="1"/>
  <c r="L37" i="1"/>
  <c r="L45" i="1"/>
  <c r="L46" i="1"/>
  <c r="L47" i="1"/>
  <c r="L48" i="1"/>
  <c r="L49" i="1"/>
  <c r="L50" i="1"/>
  <c r="L51" i="1"/>
  <c r="L52" i="1"/>
  <c r="L53" i="1"/>
  <c r="L54" i="1"/>
  <c r="L55" i="1"/>
  <c r="L56" i="1"/>
  <c r="L57" i="1"/>
  <c r="L58" i="1"/>
  <c r="L59" i="1"/>
  <c r="L60" i="1"/>
  <c r="L61" i="1"/>
  <c r="L62" i="1"/>
  <c r="L63" i="1"/>
  <c r="L64" i="1"/>
  <c r="L65" i="1"/>
  <c r="L67" i="1"/>
  <c r="L68" i="1"/>
  <c r="L69" i="1"/>
  <c r="L70" i="1"/>
  <c r="L71" i="1"/>
  <c r="L72" i="1"/>
  <c r="L73" i="1"/>
  <c r="L75" i="1"/>
  <c r="L76" i="1"/>
  <c r="L77" i="1"/>
  <c r="L80" i="1"/>
  <c r="L81" i="1"/>
  <c r="L82" i="1"/>
  <c r="L83" i="1"/>
  <c r="L84" i="1"/>
  <c r="L85" i="1"/>
  <c r="L86" i="1"/>
  <c r="L87" i="1"/>
  <c r="L88" i="1"/>
  <c r="L89" i="1"/>
  <c r="L90" i="1"/>
  <c r="L92" i="1"/>
  <c r="L93" i="1"/>
  <c r="L94" i="1"/>
  <c r="L96" i="1"/>
  <c r="L99" i="1"/>
  <c r="L9" i="1"/>
  <c r="M108" i="1"/>
  <c r="K108" i="1"/>
</calcChain>
</file>

<file path=xl/sharedStrings.xml><?xml version="1.0" encoding="utf-8"?>
<sst xmlns="http://schemas.openxmlformats.org/spreadsheetml/2006/main" count="1295" uniqueCount="444">
  <si>
    <t/>
  </si>
  <si>
    <t>PROGRAMA</t>
  </si>
  <si>
    <t>MODALIDAD</t>
  </si>
  <si>
    <t>OBRA</t>
  </si>
  <si>
    <t>LOCALIDAD</t>
  </si>
  <si>
    <t>CONTRATO</t>
  </si>
  <si>
    <t>ANTICIPO</t>
  </si>
  <si>
    <t>IMPORTE CONTRATO 
(INCLUYE IVA)</t>
  </si>
  <si>
    <t>IMPORTE ANTICIPO</t>
  </si>
  <si>
    <t>CONVENIO MODIFICATORIO Y/O ADICIONAL</t>
  </si>
  <si>
    <t>PLAZO DE EJECUCIÓN</t>
  </si>
  <si>
    <t>SUPERVISOR</t>
  </si>
  <si>
    <t>CONVENIO DE AMPLIACIÓN</t>
  </si>
  <si>
    <t>DIAS NATURALES</t>
  </si>
  <si>
    <t>INICIO</t>
  </si>
  <si>
    <t>TERMINO</t>
  </si>
  <si>
    <t>TÉRMINO</t>
  </si>
  <si>
    <t>OBRAS EJERCICIO PRESUPUESTAL 2013</t>
  </si>
  <si>
    <t>CONCURSANTES</t>
  </si>
  <si>
    <t>Concurso por Invitación</t>
  </si>
  <si>
    <t>DGOP-DS-FED-PD-CI-002-13</t>
  </si>
  <si>
    <t>DGOP-AP-FED-PD-CI-003-13</t>
  </si>
  <si>
    <t>Santa Anita</t>
  </si>
  <si>
    <t>DGOP-AP-FED-PD-CI-004-13</t>
  </si>
  <si>
    <t>ORIGEN</t>
  </si>
  <si>
    <t>FEDERAL</t>
  </si>
  <si>
    <t>Sustitución de Red de Alcantarillado de 10" de Diámetro (Tramo I) en la Localidad de Jardines de Santa Anita, Municipio de Tlajomulco de Zúñiga, Jalisco</t>
  </si>
  <si>
    <t>Sustitución de Red de Alcantarillado de 10" de Diámetro (Tramo II) en la Localidad de Jardines de Santa Anita, Municipio de Tlajomulco de Zúñiga, Jalisco</t>
  </si>
  <si>
    <t>Hidrosistemas Prácticos en Construcción, S.A. de C.V.
Grupo la Fuente, S.A. de C.V.
Aqua Vac Ingeniería Sanitaria, S.A. de C.V.</t>
  </si>
  <si>
    <t>DGOP-DS-FED-PD-CI-001-13</t>
  </si>
  <si>
    <t>Perforación y Equipamiento del Pozo San Vicente en Zapote del Valle, Municipio de Tlajomulco de Zúñiga, Jalisco.</t>
  </si>
  <si>
    <t>Zapote del Valle</t>
  </si>
  <si>
    <t>Construcción de Red de Agua Potable en la Colonia El Planetario en San José del Valle, Municipio de Tlajomulco de Zúñiga, Jalisco</t>
  </si>
  <si>
    <t>San José del Valle</t>
  </si>
  <si>
    <t>Dar Ingeniería, S.A. de C.V.
Govarmex Construcciones, S.A. de C.V.
Servicios y Control de Ingeniería, S.A. de C.V.</t>
  </si>
  <si>
    <t>DGOP-AP-FED-PD-CI-005-13</t>
  </si>
  <si>
    <t>Santa Cruz del Valle</t>
  </si>
  <si>
    <t>Tekton Grupo Empresarial, S.A. de C.V.
Imex Construcciones, S.A. de C.V.
Torales Construcciones, S.A. de C.V.</t>
  </si>
  <si>
    <t>DGOP-DS-FED-PD-CI-006-13</t>
  </si>
  <si>
    <t>FOLIO BOLSA</t>
  </si>
  <si>
    <t>FOLIO OBRA</t>
  </si>
  <si>
    <t>1.8 MDP</t>
  </si>
  <si>
    <t>1.218 LA CONCHA</t>
  </si>
  <si>
    <t>3.98 VILLALTA</t>
  </si>
  <si>
    <t>MUNICIPAL</t>
  </si>
  <si>
    <t>Adjudicación Directa</t>
  </si>
  <si>
    <t>RECURSO PROPIO</t>
  </si>
  <si>
    <t>Varias Localidades</t>
  </si>
  <si>
    <t>Electrificación del Pozo San Vicente en Zapote del Valle, Municipio de Tlajomulco de Zúñiga, Jalisco.</t>
  </si>
  <si>
    <t>DGOP-PY-MUN-RP-AD-008-13</t>
  </si>
  <si>
    <r>
      <t xml:space="preserve">RECURSO </t>
    </r>
    <r>
      <rPr>
        <b/>
        <sz val="11"/>
        <color rgb="FF000000"/>
        <rFont val="Calibri"/>
        <family val="2"/>
      </rPr>
      <t>RECONOCIMIENTO DE DERECHOS</t>
    </r>
  </si>
  <si>
    <r>
      <t xml:space="preserve">RECURSO </t>
    </r>
    <r>
      <rPr>
        <b/>
        <sz val="11"/>
        <color rgb="FF000000"/>
        <rFont val="Calibri"/>
        <family val="2"/>
      </rPr>
      <t>PRODDER</t>
    </r>
  </si>
  <si>
    <t>Elaboración de la manifestación de Impacto Ambiental en su modalidad particular, para el proyecto Malecón de Cuexcomatitlán, localizado en la ribera del Lago de Cajititlán, en el Municipio de Tlajomulco de Zúñiga, Jalisco.</t>
  </si>
  <si>
    <t>Cajititlán</t>
  </si>
  <si>
    <t>Biosferazul, Consultoría en Desarrollo y Conservación Ambiental, S.C.</t>
  </si>
  <si>
    <t>Juan Manuel González Ramirez</t>
  </si>
  <si>
    <t>CONTRATISTA
ADJUDICATARIO</t>
  </si>
  <si>
    <t>DGOP-ELE-FED-PD-AD-007-13</t>
  </si>
  <si>
    <t>Construcción de LÍnea de Alejamiento de Drenaje Residual en la Colonia Los Sauces en Santa Cruz del Valle, Municipio de Tlajomulco de Zúñiga, Jalisco.</t>
  </si>
  <si>
    <t>Sustitución de Red de Agua Potable de 4" de Diámetro (Primera Etapa) en la Colonia de El Chirimoyo en San Sebastián, Municipio de Tlajomulco de Zúñiga, Jalisco.</t>
  </si>
  <si>
    <t>San Sebastián</t>
  </si>
  <si>
    <t>PRODDER 2012</t>
  </si>
  <si>
    <t>Manjarrez Urbanizaciones, S.A. de C.V.</t>
  </si>
  <si>
    <t>INVERSIÓN</t>
  </si>
  <si>
    <t>50% EST  50% FED</t>
  </si>
  <si>
    <t>Moctezur construcciones, S.A. de C.V.</t>
  </si>
  <si>
    <t>Ramper Drilling, S.A. de C.V.
Prisma Ingeniería, S.A. de C.V.
Juan Eduardo López Romero</t>
  </si>
  <si>
    <t>Ramper Drilling, S.A. de C.V.</t>
  </si>
  <si>
    <t>Dar Ingeniería, S.A. de C.V.</t>
  </si>
  <si>
    <t>Tekton Grupo Empresarial, S.A. de C.V.</t>
  </si>
  <si>
    <t>Hidrosistemas Prácticos en Construcción, S.A. de C.V.</t>
  </si>
  <si>
    <t>Consorcio Constructor Adobes, S.A. de C.V.
Grupo Constructor Tlalli, S.A. de C.V.
Edificaciones Yazmin, S.A. de C.V.</t>
  </si>
  <si>
    <t>Consorcio Constructor Adobes, S.A. de C.V.</t>
  </si>
  <si>
    <t>Rogelio Rentería Guzman</t>
  </si>
  <si>
    <t>Adan Parra Flores</t>
  </si>
  <si>
    <t>Viscenzo Torres Slaviones
Soporte Técnico</t>
  </si>
  <si>
    <t>Construcción de Cerca Perimetral, Cortinas de Seguridad, Canalización para Electrificación y Alumbrado, y Obra Complementaria, en el Centro de Desarrollo Comunitario en Chulavista, Municipio de Tlajomulco de Zúñiga, Jalisco</t>
  </si>
  <si>
    <t>MUNICIPAL
40 mdp</t>
  </si>
  <si>
    <t>Chulavista</t>
  </si>
  <si>
    <t>DGOP-ID-MUN-RP-AD-010-13</t>
  </si>
  <si>
    <t>Santa Isabel</t>
  </si>
  <si>
    <t>Atlántica Obras Hidraúlicas, S.A. de C.V.
Aqua Vac Ingeniería Sanitaria, S.A. de C.V.
Soiltec Construcciones, S.A. de C.V.</t>
  </si>
  <si>
    <t>Equipamiento y Obra Civil en Pozo Profundo para el Sistema de Abastecimiento de Agua Potable Tulipanes - Amapas, incluye: equipo de bombeo, tren de descarga, variador de velocidad, tablero de control,sistema de cloración, caseta para equipos, caseta de vigilancia y cerco perimetral en la Localidad de Santa Isabel, Municipio de Tlajomulco de Zúñiga, Jalisco.</t>
  </si>
  <si>
    <t>DGOP-AP-MUN-RP-CI-011-13</t>
  </si>
  <si>
    <t>Zona Valle</t>
  </si>
  <si>
    <t>Construcción de Colector Sanitario en Villalta (tramo I) Zona Valle, Municipio de Tlajomulco de Zúñiga, Jalisco.</t>
  </si>
  <si>
    <t>DGOP-AP-MUN-RP-CI-012-13</t>
  </si>
  <si>
    <t>DGOP-AP-MUN-RP-CI-013-13</t>
  </si>
  <si>
    <t>Construcción de Colector Sanitario en Villalta (Tramo II) Zona Valle, Municipio de Tlajomulco de Zúñiga, Jalisco.</t>
  </si>
  <si>
    <t>Grupo Piesa Constructora, S.A. de C.V.
Arquitectura y Espacios Beda, S.A. de C.V.
Gestoconstruobra, S.A. de C.V.</t>
  </si>
  <si>
    <t>Construcción de Puente Peatonal en la Central Camionera al Centro Administrativo (CAT) sobre carretera Cabecera Municipal - Prolongación 8 de Julio, Municipio de Tlajomulco de Zúñiga, Jalisco.</t>
  </si>
  <si>
    <t>Cabecera Municipal</t>
  </si>
  <si>
    <t>Grupo Constructor los Muros, S.A. de C.V.</t>
  </si>
  <si>
    <t>DGOP-PT-MUN-RP-AD-009-13</t>
  </si>
  <si>
    <t>Grupo Constructor Los Muros, S.A. de C.V.</t>
  </si>
  <si>
    <t>Estudios, Sistemas y Construcciones, S.A. de C.V.
Constructores y Asesores de Obra, S.A. de C.V.
Roth's Ingeniería y Representaciones, S.A. de C.V.</t>
  </si>
  <si>
    <t>DGOP-DR-MUN-RP-CI-015-13</t>
  </si>
  <si>
    <t>Construcción de la Primera Etapa del Colector Pluvial Cuatro Estación, para Prevención de Inundaciones de las Colonias Geovillas, La Árbolada y Jardines de la Hacienda en Unión del Cuatro, Municipio de Tlajomulco de Zúñiga, Jalisco.</t>
  </si>
  <si>
    <t>Colocación de malla sombra en la escuela Primaria Federal Nueva Creación en Real del Sol y Cerca Perimetral (Malla Ciclón) en el Fraccionamiento Agaves, Municipio de Tlajomulco de Zúñiga.</t>
  </si>
  <si>
    <t>Agaves</t>
  </si>
  <si>
    <t>Señalamientos e Ingeniería, S.A. de C.V.</t>
  </si>
  <si>
    <t>DGOP-IE-MUN-RP-AD-014-13</t>
  </si>
  <si>
    <t>Estudios, básicos, topográficos, diagnóstico, diseño y proyectos hidráulicos de agua potable, alcantarillado y pluvial de los programas Prodder, Ramo 33, Programas Sociales y fondo metropolitano 2013.</t>
  </si>
  <si>
    <t>Construcción de barda perimetral en la Escuela Secundaria Técnica No. 4 "Emiliano Zapata", en la localidad El Zapote, Municipio de Tlajomulco de Zúñiga, Jalisco.</t>
  </si>
  <si>
    <t>El Zapote</t>
  </si>
  <si>
    <t>DGOP-IE-MUN-RP-CI-016-13</t>
  </si>
  <si>
    <t>MUNICIPAL DESARROLLADORES</t>
  </si>
  <si>
    <t>Construcción de línea de alejamiento  de agua residual de 24" de diámetro, segunda etapa, incluye: rehabilitación de líneas de drenaje sanitario existente, compuerta para descarga pluvial y protección del vaso regulador, en el fraccionamiento La Noria, Municipio de Tlajomulco de Zúñiga, Jalisco.</t>
  </si>
  <si>
    <t>Construcción de línea de alejamiento de  agua residual de 24" de diámetro, primera etapa, incluye: rehabilitación de líneas de drenaje sanitario existente, en el fraccionamiento La Noria,  Municipio de Tlajomulco de Zúñiga, Jalisco.</t>
  </si>
  <si>
    <t>La Noria</t>
  </si>
  <si>
    <t>Lacariere Edificaciones, S.A. de C.V.</t>
  </si>
  <si>
    <t>Lacariere Edificaciones, S.A. de C.V.
Mapa, Obras y Pavimentos, S.A. de C.V.
Zapa Constructores, S.A. de C.V.</t>
  </si>
  <si>
    <t>Construcción de la Segunda Etapa de la Unidad Deportiva de Cajititlán, incluye: Cancha de Fútbol, Sistema de Riego, Módulo de Baños, Complementar Ingreso y Cancha de Usos Múltiples, en la Localidad de Cajititlán, Municipio de Tlajomulco de Zúñiga, Jalisco.</t>
  </si>
  <si>
    <t>Construcción de la Segunda Etapa de la Unidad Deportiva de Buena Vista, incluye: Caseta de Ingreso, Cuarto de Maquinas, Módulo de Baños, Sistema de Riego y Cancha de Fútbol en la Localidad de Buena Vista, Municipio de Tlajomulco de Zúñiga, Jalisco.</t>
  </si>
  <si>
    <t>San Sebastián el Grande</t>
  </si>
  <si>
    <t>DGOP-AR-MUN-RP-CI-017-13</t>
  </si>
  <si>
    <t>DGOP-AR-MUN-RP-CI-018-13</t>
  </si>
  <si>
    <t>DGOP-ID-MUN-RP-CI-019-13</t>
  </si>
  <si>
    <t>DGOP-ID-MUN-RP-CI-020-13</t>
  </si>
  <si>
    <t>DGOP-AR-MUN-RP-CI-021-13</t>
  </si>
  <si>
    <t>Construcción de la Primera Etapa de Drenaje Pluvial  en las calles Constitución y Emiliano Zapata, en la Localidad de San Sebastián el Grande, Municipio de Tlajomulco de Zúñiga, Jalisco.</t>
  </si>
  <si>
    <t>Atlántica Obras Hidraúlicas, S.A. de C.V.</t>
  </si>
  <si>
    <t>Constructora Montes, S.A. de C.V.</t>
  </si>
  <si>
    <t>Gestoconstruobra, S.A. de C.V.</t>
  </si>
  <si>
    <t>DGOP-MT-MUN-RP-AD-022-13</t>
  </si>
  <si>
    <t xml:space="preserve">MUNICIPAL </t>
  </si>
  <si>
    <t>Grupo Constructor Tlalli, S.A. de C.V.</t>
  </si>
  <si>
    <t>Duran Jimenes Arquitectos y Asociados, S.A. de C.V.</t>
  </si>
  <si>
    <t>Estructuras de Protección, Vigilancia y Control en las Instalaciones de la Policia Municipal de Tlajomulco de Zúñiga, Jalisco</t>
  </si>
  <si>
    <t>DGOP-ID-MUN-RP-AD-023-13</t>
  </si>
  <si>
    <t>Construcción de Skate Park en el Centro Administrativo Tlajomulco (CAT), Municipio de Tlajomulco de Zúñiga, Jalisco.</t>
  </si>
  <si>
    <t>Constructora y Urbanizadora Sanser, S.A. DE C.V.</t>
  </si>
  <si>
    <t>Edificaciones y Vivienda, S.A. de C.V.</t>
  </si>
  <si>
    <t>GYC Edificaciones de Jalisco, S.A. de C.V.</t>
  </si>
  <si>
    <t>Estudios, Sistemas y Construcciones, S.A. de C.V.</t>
  </si>
  <si>
    <t>Moctezur Construcciones, S.A. de C.V.
Construcción y Control de Ingeniería, S.A. de C.V.
Servicios Profesionales y Construcción Mendez Martinez, S.A. de C.V.</t>
  </si>
  <si>
    <t>Licitación Pública</t>
  </si>
  <si>
    <t>Lomas del Sur</t>
  </si>
  <si>
    <t>DGOP-ID-FED-FD-LP-024-13</t>
  </si>
  <si>
    <t>DGOP-ID-FED-FD-LP-025-13</t>
  </si>
  <si>
    <t>DGOP-ID-FED-FD-LP-026-13</t>
  </si>
  <si>
    <t>FEDERAL FOPEDED</t>
  </si>
  <si>
    <t>Control de calidad de diferentes proyectos del programa 2013</t>
  </si>
  <si>
    <t>Servicios Profesionales para la Construcción S.A. de C.V.</t>
  </si>
  <si>
    <t>DGOP-CC-MUN-RP-AD-028-13</t>
  </si>
  <si>
    <t>DGOP-PY-MUN-RP-AD-027-13</t>
  </si>
  <si>
    <t>Construdimensión, S.A. de C.V.</t>
  </si>
  <si>
    <t>Estudios viales, geometricos, mecánica de suelos y diseño de pavimentos de diferentes vialidades del programa 2013.</t>
  </si>
  <si>
    <t>Rehabilitación de canal pluvial, incluye: reparación de losas, taludes y desazolve en la localidad de Chulavista, Municipio de Tlajomulco de Zúñiga, Jalisco.</t>
  </si>
  <si>
    <t>Rosa Haro Ramírez</t>
  </si>
  <si>
    <t>DGOP-OC-MUN-RP-AD-030-13</t>
  </si>
  <si>
    <t>Diagnoticos integrales para proyectos de saneamiento y de abastecimiento de agua potable y estudios básicos, diseño y proyectos hidráulicos de agua potable, alcantarillado y pluvial en diferentes localidades del Municipio de Tlajomulco de Zúñiga, Jalisco.</t>
  </si>
  <si>
    <t xml:space="preserve">Arquitectura y Diseño en Armonia,  S.A. de C.V. </t>
  </si>
  <si>
    <t>DGOP-CC-MUN-RP-AD-031-13</t>
  </si>
  <si>
    <t>DGOP-ID-MUN-RP-AD-032-13</t>
  </si>
  <si>
    <t>Construcción de explanada de acceso a salón de usos múltiples, baños, acceso posterior y obra complementaria para terminar las etapas 3 y 4  de la Unidad Deportiva de El Zapote, Municipio de Tlajomulco de Zúñiga, Jalisco.</t>
  </si>
  <si>
    <t>DGOP-ID-FED-FD-LP-033-13</t>
  </si>
  <si>
    <t>Construcción de la unidad deportiva en la localidad de Lomas del Sur, frente 1 (cercado perimetral de ingreso, plazoleta, motivo de ingreso, caseta, explanada de distribución, rampa, escalinata, módulo de baños, instalación eléctrica y alumbrado) en Lomas del Sur, municipio de Tlajomulco de Zúñiga, Jalisco</t>
  </si>
  <si>
    <t>Construcción de la unidad deportiva en la localidad de Lomas del Sur, frente 3 (cercado perimetral con malla ciclónica, muro de contención para canchas de usos múltiples, plazoleta, instalación eléctrica y alumbrado) en Lomas del Sur, municipio de Tlajomulco de Zúñiga, Jalisco.</t>
  </si>
  <si>
    <t>Construcción de la unidad deportiva en la localidad de Lomas del Sur, frente 2 (cancha de fútbol, cerca perimetral, muro de contención y alumbrado) en Lomas del Sur, municipio de Tlajomulco de Zúñiga, Jalisco</t>
  </si>
  <si>
    <t>DGOP-MT-MUN-RP-AD-034-13</t>
  </si>
  <si>
    <t>Señalización vertical y horizontal en la Prolongación Av. Adolf Horn, Fraccionamiento Los Cantaros - Cajititlán e ingreso principal  a Cajititlán, Muncipio de Tlajomulco de Zúñiga, Jalisco</t>
  </si>
  <si>
    <t>DGOP-MT-MUN-RP-AD-036-13</t>
  </si>
  <si>
    <t>Divicon, S.A. de C.V.</t>
  </si>
  <si>
    <t>Suministro y colocación de ventanería y puertas de aluminio, iluminación de módulos, pasillos y explanada, pisos, pintura y obra complementaria en el Centro de Desarrollo Comunitario en Chulavista, Municipio de Tlajomulco de Zúñiga, Jalisco</t>
  </si>
  <si>
    <t>DGOP-SER-MUN-RP-AD-037-13</t>
  </si>
  <si>
    <t>FEDERAL FONDO REGIONAL</t>
  </si>
  <si>
    <t>Construcción de Malecón, frente 3 (muelles) en Cuexcomatitlán, Municipio de Tlajomulco de Zúñiga, Jalisco.</t>
  </si>
  <si>
    <t>Cuexcomatitlán</t>
  </si>
  <si>
    <t>DGOP-IT-FED-FR-LP-038-13</t>
  </si>
  <si>
    <t>DGOP-IT-FED-FR-LP-039-13</t>
  </si>
  <si>
    <t>DGOP-IT-FED-FR-LP-040-13</t>
  </si>
  <si>
    <t>DGOP-ID-FED-FD-LP-041-13</t>
  </si>
  <si>
    <t>Construcción de Malecón, frente 1 (movimiento de tierras, escollera, estelas, pérgolas, losas, instalaciones eléctricas e iluminación) en Cuexcomatitlán, Municipio de Tlajomulco de Zúñiga, Jalisco.</t>
  </si>
  <si>
    <t>Construcción de Malecón, frente 2 (movimiento de tierras, escollera, estelas, pérgolas, losas, instalaciones eléctricas e iluminación) en Cuexcomatitlán, Municipio de Tlajomulco de Zúñiga, Jalisco.</t>
  </si>
  <si>
    <t>Rehabilitación de vialidades en el fraccionamiento Lomas Habitacional en la localidad de Lomas de Tejeda, Municipio de Tlajomulco de Zúñiga, Jalisco.</t>
  </si>
  <si>
    <t>Lomas de Tejeda</t>
  </si>
  <si>
    <t>Torres Aguirre Ingenieros, S.A. de C.V.</t>
  </si>
  <si>
    <t>DGOP-CA-MUN-RP-CI-042-13</t>
  </si>
  <si>
    <t>RAMO 33</t>
  </si>
  <si>
    <t>Sustitución de Agua Potable y Drenaje en la Calle Constitución entre las calles Vicente Guerrero y Emiliano Zapata en la Localidad de San Sebastian, Municipio de Tlajomulco de Zúñiga, Jalisco.</t>
  </si>
  <si>
    <t>San Sebastian</t>
  </si>
  <si>
    <t>José Antonio Cuevas B</t>
  </si>
  <si>
    <t>DGOP-AP-MUN-R33-CI-043-13</t>
  </si>
  <si>
    <t>Construcción de Colector Pluvial en Calles Pedro Mirassou a Vicente Guerrero,  Municipio de Tlajomulco de Zúñiga, Jalisco.</t>
  </si>
  <si>
    <t>DGOP-CP-MUN-RP-CI-044-13</t>
  </si>
  <si>
    <t>DeincokWi, S.A. DE C.V.</t>
  </si>
  <si>
    <t>Licitación Publica</t>
  </si>
  <si>
    <t>RAMO 33 2013</t>
  </si>
  <si>
    <t>Buena Vista</t>
  </si>
  <si>
    <t>DGOP-AP-MUN-R33-AD-045-13</t>
  </si>
  <si>
    <t>Sustitución de agua potable, alcantarillado, mejoramiento de vialidad con concreto zampeado, machuelos y banquetas en la calle Emiliano Zapata entre la Carretera Guadalajara-Morelia a la calle Mariano Bocanegra  en la localidad de Buenavista, Municipio de Tlajomulco de Zúñiga, Jalisco.</t>
  </si>
  <si>
    <t>FEDERAL HABITAT 2013</t>
  </si>
  <si>
    <t>La Alameda</t>
  </si>
  <si>
    <t>Santa Cruz de las Flores</t>
  </si>
  <si>
    <t>DGOP-CA-FED-HB-CI-046-13</t>
  </si>
  <si>
    <t>DGOP-CA-FED-HB-AD-047-13</t>
  </si>
  <si>
    <t>DGOP-CA-FED-HB-CI-048-13</t>
  </si>
  <si>
    <t>DGOP-CA-FED-HB-AD-049-13</t>
  </si>
  <si>
    <t>DGOP-CA-FED-HB-CI-050-13</t>
  </si>
  <si>
    <t>DGOP-CA-FED-HB-AD-051-13</t>
  </si>
  <si>
    <t>DGOP-CA-FED-HB-AD-052-13</t>
  </si>
  <si>
    <t>DGOP-CA-FED-HB-AD-053-13</t>
  </si>
  <si>
    <t>Velero Pavimentación y Construcción, S.A. de C.V.</t>
  </si>
  <si>
    <t>Ingeniería y Construcciones Anrol, S.A. de C.V.</t>
  </si>
  <si>
    <t>Construcciones ICU, S.A. de C.V.</t>
  </si>
  <si>
    <t>ADJUDICACIÓN DIRECTA</t>
  </si>
  <si>
    <t>Rehabilitación de Carcamo de Bombeo de Agua Residuales en el Fraccionamiento La Noria, en el Municipio de Tlajomulco de Zúñiga, Jalisco.</t>
  </si>
  <si>
    <t>DGOP-DS-MUN-R33-AD-054-13</t>
  </si>
  <si>
    <t>Operadora Comercial Nace, S.A. de C.V.</t>
  </si>
  <si>
    <t>DGOP-ELE-MUN-R33-AD-055-13</t>
  </si>
  <si>
    <t>Construcción de Malecón, frente 4 (movimiento de tierras, escollera, estelas, pérgolas, losas, instalaciones eléctricas e iluminación) en Cuexcomatitlán, Municipio de Tlajomulco de Zúñiga, Jalisco.</t>
  </si>
  <si>
    <t>municipal</t>
  </si>
  <si>
    <t>DGOP-IE-MUN-RP-AD-056-13</t>
  </si>
  <si>
    <t>Construccion de pavimento de empedrado zampeado y obras inducidas en la Calle Encino entre Camichin y Fresno en la localidad de San Sebastian el Grande, Municipio de Tlajomulco de Zúñiga, Jalisco</t>
  </si>
  <si>
    <t>Construccion de pavimento de empedrado zampeado y obras inducidas en la calle Abasolo en la localidad de San Sebastian el Grande, Municipio de Tlajomulco de Zúñiga, Jalisco</t>
  </si>
  <si>
    <t>Construccion de pavimento de empedrado zampeado y obras inducidas en la calle Guadalupe Victoria en la localidad de Santa Cruz del Valle, Municipio de Tlajomulco de Zúñiga, Jalisco</t>
  </si>
  <si>
    <t>Construccion de pavimento de empedrado zampeado y obras inducidas en la calle paseo de las Noches Buenas entre calle de los Crisantemos y Coyoacan en la localidad de Santa Cruz de las Flores, Municipio de Tlajomulco de Zúñiga, Jalisco</t>
  </si>
  <si>
    <t>Construccion de pavimento de empedrado zampeado y obras inducidas en la calle privada Tule en la localidad de la Alameda, Municipio de Tlajomulco de Zúñiga, Jalisco</t>
  </si>
  <si>
    <t>Construccion de alumbrado público en la calle Cuauhtemoc entre Avenidad Lopez Mateos y Tulipanes en la localidad de Santa Cruz de las Flores, Municipio de Tlajomulco de Zúñiga, Jalisco</t>
  </si>
  <si>
    <t>Construccion de pavimento de empedrado zampeado y obras inducidas en la privada rumoroza en Santa Cruz del Valle, Municipio de Tlajomulco de Zúñiga, Jalisco</t>
  </si>
  <si>
    <t>Suministro y colocación de malla sombra en las escuelas Preescolar Ignacio Davila Garibi, en la localidad de El Zapote del Valle, Primaria Nueva Creación, en el Fraccionamiento Agaves y  Primaria Francisco Martin del Campo, en el Fraccionamiento Chulavista, Municipio de Tlajomulco de Zúñiga, Jalisco</t>
  </si>
  <si>
    <t>DGOP-IE-MUN-RP-AD-057-13</t>
  </si>
  <si>
    <t>Extra Construcciones, S.A. de C.V.</t>
  </si>
  <si>
    <t>Constructora Capla, S.A. de C.V.
Obras, Civiles Especializadas, S.A. de C.V.
Maquinaria, Proyecto y Construcción, S.A. de C.V.</t>
  </si>
  <si>
    <t>MUNICIPAL RAMO 33</t>
  </si>
  <si>
    <t>LAGUNITAS</t>
  </si>
  <si>
    <t>DGOP-CA-MUN-R33-AD-058-13</t>
  </si>
  <si>
    <t>Electrificación y Alumbrado en la Colonia San Juan en Santa Cruz  del Valle, Municipio de Tlajomulco de Zúñiga, Jalisco.</t>
  </si>
  <si>
    <t>Sustitución de agua potable, alcantarillado, mejoramiento de vialidad con concreto zampeado, machuelos y banquetas en la calle Lago Mexicanos en la localidad de San Agustín, Municipio de Tlajomulco de Zúñiga, Jalisco.</t>
  </si>
  <si>
    <t xml:space="preserve">Edificaciones Hervi, S.A. de C.V.
</t>
  </si>
  <si>
    <t>DGOP-CA-EST-FM-LP-060-13</t>
  </si>
  <si>
    <t>DGOP-CA-EST-FM-LP-061-13</t>
  </si>
  <si>
    <t>DGOP-CA-EST-FM-LP-062-13</t>
  </si>
  <si>
    <t>DGOP-CA-EST-FM-LP-063-13</t>
  </si>
  <si>
    <t>DGOP-IT-FED-FR-LP-059-13</t>
  </si>
  <si>
    <t>Centro Recreativo (Cancha de usos multiples, area de juegos y andadores) en el fraccionamiento Villas de la Hacienda, Municipio de Tlajomulco de Zúñiga, Jalisco</t>
  </si>
  <si>
    <t>FEDERAL RESCATE DE ESPACIOS PÚBLICOS</t>
  </si>
  <si>
    <t>FEDERAL HABITAT</t>
  </si>
  <si>
    <t>Construccion de pavimento de empedrado zampeado y obras inducidas en la Calle privada Laurel en la localidad de San Agustin, Municipio de Tlajomulco de Zúñiga, Jalisco</t>
  </si>
  <si>
    <t>Construccion de pavimento de empedrado zampeado y obras inducidas en la privada Niños Heroes en la localidad de San Agustin, Municipio de Tlajomulco de Zúñiga, Jalisco</t>
  </si>
  <si>
    <t>Construccion de pavimento de empedrado zampeado y obras inducidas en la calle Recreo en la localidad de San Miguel Cuyutlan, Municipio de Tlajomulco de Zúñiga, Jalisco</t>
  </si>
  <si>
    <t xml:space="preserve">Invitación a cuando menos tres </t>
  </si>
  <si>
    <t>fed, mun, y est</t>
  </si>
  <si>
    <t>Estatal</t>
  </si>
  <si>
    <t>FONDO METROPOLITANO</t>
  </si>
  <si>
    <t>DGOP-ID-FED-RP-CI-064-13</t>
  </si>
  <si>
    <t>DGOP-ID-FED-RP-AD-065-13</t>
  </si>
  <si>
    <t>DGOP-CA-FED-HB-AD-066-13</t>
  </si>
  <si>
    <t>DGOP-CA-FED-HB-CI-067-13</t>
  </si>
  <si>
    <t>DGOP-CA-FED-HB-CI-068-13</t>
  </si>
  <si>
    <t>San Sebastian el Grande</t>
  </si>
  <si>
    <t>Villas de la Hacienda</t>
  </si>
  <si>
    <t>Colocación de estructura  para protección de rayos ultravioleta en área de juegos, gimnacio y canchas de usos multiples en la Unidad Deportiva en la localidad de El Zapote, Municipio de Tlajomulco de Zúñiga, jalisco</t>
  </si>
  <si>
    <t>San Agustín</t>
  </si>
  <si>
    <t>San Miguel Cuyutlán</t>
  </si>
  <si>
    <t>Primera etapa de la ampliación de la Avenida Ramón Corona tramo Adolfo López Mateos - camino Real a Colima, frente 1, en la localidad de Santa Anita, Municipio de Tlajomulco de Zúñiga, Jalisco</t>
  </si>
  <si>
    <t>Primera etapa de la ampliación de la Avenida Ramón Corona tramo Adolfo López Mateos - camino Real a Colima, frente 2, en la localidad de Santa Anita, Municipio de Tlajomulco de Zúñiga, Jalisco</t>
  </si>
  <si>
    <t>Primera etapa de la ampliación de la Avenida Ramón Corona tramo Adolfo López Mateos - camino Real a Colima, frente 3, en la localidad de Santa Anita, Municipio de Tlajomulco de Zúñiga, Jalisco</t>
  </si>
  <si>
    <t>Primera etapa de la ampliación de la Avenida Ramón Corona tramo Adolfo López Mateos - camino Real a Colima, frente 4, en la localidad de Santa Anita, Municipio de Tlajomulco de Zúñiga, Jalisco</t>
  </si>
  <si>
    <t xml:space="preserve">Electrificación en media tensión del pozo profundo para el sistema de abastecimiento de agua potable Tulipanes - Amapas, incluye: transformador, caseta y alimentación en baja tensión al equipo de bombeo, en la Localidad de Santa Isabel, Municipio de Tlajomulco de Zúñiga, Jalisco. </t>
  </si>
  <si>
    <t>Fausto Garnica Padilla</t>
  </si>
  <si>
    <t>DGOP-ELE-MUN-RP-AD-069-13</t>
  </si>
  <si>
    <t>CONVOCATORIA</t>
  </si>
  <si>
    <t>Inmobiliaria Villa Magna, S.A. de C.V.</t>
  </si>
  <si>
    <t>Constructora Capla, S.A. de C.V.</t>
  </si>
  <si>
    <t>Suministro y colocación de malla sombra en las escuelas Preescolar Rosario Castellanos, en el Fraccionamiento Villas de la Hacienda, Preescolar Nueva Creación, en el Fraccionamiento Las Luces, y Preescolar Aurelia Guevara L. en la Colonia La Lagunita Municipio de Tlajomulco de Zúñiga, Jalisco</t>
  </si>
  <si>
    <t>Municipal</t>
  </si>
  <si>
    <t>Ingeniería y Sistemas de Infraestructura, S.A. de C.V.</t>
  </si>
  <si>
    <t>DGOP-IE-MUN-RP-AD-070-13</t>
  </si>
  <si>
    <t>El Tecolote</t>
  </si>
  <si>
    <t xml:space="preserve">Estudios, Sistemas y Construcciones, S.A. de C.V.
</t>
  </si>
  <si>
    <t>DGOP-IC-MUN-RP-AD-035-13</t>
  </si>
  <si>
    <t>Primera Etapa del sistema de bombeo no. 2, ubicado en la localidad de San Miguel Cuyutlán, Municipio de Tlajomulco de Zúñiga, Jalisco.</t>
  </si>
  <si>
    <t>DGOP-OC-EST-FM-CI-073-13</t>
  </si>
  <si>
    <t>DGOP-OC-EST-FM-CI-072-13</t>
  </si>
  <si>
    <t>FINANCIADA</t>
  </si>
  <si>
    <t>San Sebastían EL Grande</t>
  </si>
  <si>
    <t>PRODDER 2013</t>
  </si>
  <si>
    <t>DGOP-ELE-FED-PD-AD-080-13</t>
  </si>
  <si>
    <t>DGOP-DS-FED-PD-CI-076-13</t>
  </si>
  <si>
    <t>DGOP-AP-FED-PD-CI-077-13</t>
  </si>
  <si>
    <t>DGOP-AP-FED-PD-CI-079-13</t>
  </si>
  <si>
    <t>DGOP-DS-FED-PD-CI-078-13</t>
  </si>
  <si>
    <t>DGOP-DS-FED-PD-CI-082-13</t>
  </si>
  <si>
    <t>DGOP-AP-FED-PD-CI-081-13</t>
  </si>
  <si>
    <t>Construcción de red de alcantarillado sanitario en 10" de diametro en la colonia San Martín en la localidad de Santa Cruz de las Flores,  Municipio de Tlajomulco de Zúñiga, Jalisco.</t>
  </si>
  <si>
    <t>Construcción de línea de impulsión del pozo Villas 2 a la planta potabilizadora en el fraccionamiento Villas de la Hacienda,  Municipio de Tlajomulco de Zúñiga, Jalisco.</t>
  </si>
  <si>
    <t xml:space="preserve">Construcción primera etapa de red de alcantarillado en la colonia El Planetario en la localidad de San José del Valle,  Municipio de Tlajomulco de Zúñiga, Jalisco. </t>
  </si>
  <si>
    <t>Equipamiento del Pozo en el fraccionamiento Villas de la Hacienda,  Municipio de Tlajomulco de Zúñiga, Jalisco.</t>
  </si>
  <si>
    <t>Electrificación del Pozo en el fraccionamiento Villas de la Hacienda,  Municipio de Tlajomulco de Zúñiga, Jalisco.</t>
  </si>
  <si>
    <t>Constructora Pecru, S.A. de C.V.</t>
  </si>
  <si>
    <t>Obras de contención de la parte alta de la Cuenca del Ahogado, acción: Construcción de la segunda etapa de la represa no. 2 de control de avenidas a base de gaviones sobre el arroyo La Colorada en San Agustín, Municipio de Tlajomulco de Zúñiga, Jalisco.</t>
  </si>
  <si>
    <t>Obra pública por concesión denominada: Diseño y Construcción de la segunda etapa de las vialidades y obras inducidas de la Cabecera Municipal de Tlajomulco de Zúñiga, Jalisco.</t>
  </si>
  <si>
    <t>DGOP-CA-MUN-CONCE-LP-075-13</t>
  </si>
  <si>
    <t>Programa Cultural Tlajomulco de Zúñiga " Construcción de la segunda etapa del centro comunitario Chulavista ubicado en el Municipio de Tlajomulco de Zúñiga, Jalisco.</t>
  </si>
  <si>
    <t>DGOP-IT-FED-CONACULTA-CI-083-13</t>
  </si>
  <si>
    <t>CONACULTA
FEDERAL</t>
  </si>
  <si>
    <t>Reubicación de Linea en Media tensión, redes de baja tensión, acometidas en media y baja tenión, reubicación de transformadores de distribucion y alumbrado público de la Av. Ramon Corona de la carretera Guadalajara-Morelia a la Av. Camino Real a Colima, Municipio de Tlajomulco de Zúñiga, Jalisco.</t>
  </si>
  <si>
    <t>DGOP-ELE-EST-FM-CI-071-13</t>
  </si>
  <si>
    <t>Sustitución de línea de conducción de 10" de diámetro en Macro circuito San Sebastían El Grande, en la calle Emiliano Zapata en el  Municipio de Tlajomulco de Zúñiga, Jalisco.</t>
  </si>
  <si>
    <t>Sustitución de línea de conducción de 10" de diámetro en Macro circuito San Sebastían El Grande, en la calle Constitución en el  Municipio de Tlajomulco de Zúñiga, Jalisco.</t>
  </si>
  <si>
    <t>Construcción de Casa de la Cultura en la Localidad de El Tecolote, Municipio de Tlajomulco de Zúñiga, Jalisco</t>
  </si>
  <si>
    <t>Control Grade, S.A. de C.V.</t>
  </si>
  <si>
    <t>DGOP-SER-MUN-RP-AD-084-13</t>
  </si>
  <si>
    <t>Pavimentación con concreto hidraúlico en la calle Constitución (tramo I) incluye guarniciones, banquetas, canalización de instalaciones y mobiliario urbano, en San Sebastián el Grande, Municipio de Tlajomulco de Zúniga, Jalisco</t>
  </si>
  <si>
    <t>DGOP-CA-MUN-RP-CI-085-13</t>
  </si>
  <si>
    <t>Desazolve, deshierbe, limpieza de los canales  de: Lagunitas, Colorada, La Alameda, Avenida Concepción, Santa Cruz del Valle, rehabilitación de puente en el canal La Calera y rehabilitación de compuertas en el vaso regulador Real del Sol, Municipio de Tlajomulco de Zúñiga, Jalisco.</t>
  </si>
  <si>
    <t>Grupo Edificador Mayab, S.A. de C.V.</t>
  </si>
  <si>
    <t>DGOP-OC-MUN-RP-AD-086-13</t>
  </si>
  <si>
    <t>DGOP-AP-MUN-R33-CI-087-13</t>
  </si>
  <si>
    <t>Comuna Ingeniría, S.A. de C.V.</t>
  </si>
  <si>
    <t>Estudios de proyectos de inversión para vialidades en diferentes localidades del Municipio de Tlajomulco de Zúñiga</t>
  </si>
  <si>
    <t>Sustitución de Agua Potable, drenaje y colector en la calle Constitución - Cuauhtemoc en la Localidad de San sebastian El Grande, Municipio de Tlajomulco de Zúñiga, Jalisco</t>
  </si>
  <si>
    <t>DGOP-PY-MUN-RP-AD-074-13</t>
  </si>
  <si>
    <t>Proyecto ejecutivo del rastro municipal de bovinos y porcinos en la localidad de San Miguel Cuyutlán, Municipio de Tlajomulco de Zúñiga, Jalisco.</t>
  </si>
  <si>
    <t>CONSTRUYE INMOBILIARIA, S.A. DE C.V. (AGRUPACIÓN CON INFRAESTRUCTURA SUSTENTABLE DEL PACIFICO, S.A. DE C.V.)</t>
  </si>
  <si>
    <t xml:space="preserve">                           </t>
  </si>
  <si>
    <t>Aedificant, S.A. de C.V.</t>
  </si>
  <si>
    <t>Electrificación  y alumbrado de la calle Ramón Corona en el Capulín, Municipio de Tlajomulco de Zúñiga, Jalisco.</t>
  </si>
  <si>
    <t>DGOP-ELE-MUN-R33-AD-089-13</t>
  </si>
  <si>
    <t>DGOP-ELE-MUN-R33-AD-090-13</t>
  </si>
  <si>
    <t>CONVENIO TEC DE MONTERREY</t>
  </si>
  <si>
    <t>DGOP-CA-MUN-RP-CI-091-13</t>
  </si>
  <si>
    <t>DGOP-CA-MUN-RP-CI-92-13</t>
  </si>
  <si>
    <t>Durán Jiménez Arquitectos y Asociados, S.A. de C.V.</t>
  </si>
  <si>
    <t>DGOP-IE-MUN-RP-AD-093-13</t>
  </si>
  <si>
    <t>Construcción de barda perimetral de la escuela Secundaria No. 175, en el fraccionamiento Villas Terranova, en el municipio de Tlajomulco de Zúñiga, Jalisco.</t>
  </si>
  <si>
    <t>Mapa, Obras y Pavimentos, S.A. de C.V</t>
  </si>
  <si>
    <t>Fracc. Villas Terranova</t>
  </si>
  <si>
    <t>DGOP-IT-MUN-RP-AD-094-13</t>
  </si>
  <si>
    <t>CENTRO</t>
  </si>
  <si>
    <t>Terminación de trabajos de rehabilitación de la biblioteca municipal en la cabecera, municipio de Tlajomulco de Zúñiga, Jalisco.</t>
  </si>
  <si>
    <t>San Sebastián EL Grande</t>
  </si>
  <si>
    <t>Semaforización en crucero calles Emiliano Zapata y Constitución en la localidad de San Sebastián, municipio de Tlajomulco de Zúñiga, Jalisco.</t>
  </si>
  <si>
    <t>DGOP-CA-MUN-RP-AD-095-13</t>
  </si>
  <si>
    <t>Pavimentación con concreto hidraúlico en la calle Constitución (tramo II) incluye guarniciones, banquetas, canalización de instalaciones y mobiliario urbano, en San Sebastián el Grande, Municipio de Tlajomulco de Zúniga, Jalisco.</t>
  </si>
  <si>
    <t>Construccción  del tramo faltante para complementar el circuito vial que conecte las vialidades denominadas Camino a las Moras, avenida Arboleda de Santa Anita, Boulevard Bosques de Santa Anita y Adolfo López Mateos (carretera Morelia), incluye: terraplen, base, pavimento asfaltico, sello, guarniciones, banquetas, alumbrado público, y señaletica horizontal y vertical, en Bonsque de Santa Anita, en el Municipio de TLajomulco de Zúñiga, Jalisco.</t>
  </si>
  <si>
    <t>Tag Soluciones Integrales, S.A. de C.V.</t>
  </si>
  <si>
    <t xml:space="preserve">ICAB Cconstrucciones, S.DE R.L. de C.V.  </t>
  </si>
  <si>
    <t>Constructora y Urbanizadora Sanser, S.A. de C.V.</t>
  </si>
  <si>
    <t>Constructora Montes, S.A. de C.V.
Pvz Ingenieros y Arquitectos, S.A. de C.V.
Servicios Profesionales Méndez Martínez, S.A. de C.V.</t>
  </si>
  <si>
    <t>Grupo Constructor Tlalli, S.A. de C.V.
Velero Pavimentación y Construcción, S.A. de C.V.
Constructora Goda, S.A. de C.V.</t>
  </si>
  <si>
    <t>Duran Jimenes Arquitectos y Asociados, S.A. de C.V.
Torres Aguirre Ingenieros, S.A. de C.V.
Emulsiones, Sellos y Pavimentos Asfálticos, S.A. de C.V.</t>
  </si>
  <si>
    <t>Sicosa, S.A. de C.V.
Edificaciones y Vivienda, S.A. de C.V.
JT Opus, S.A. de C.V.</t>
  </si>
  <si>
    <t>Paraiso Grupo Constructor, S.A. de C.V.
Consorcio Hemisferio, S.A. de C.V.
Grupo Constructor Los Muros, S.A. DE C.V.</t>
  </si>
  <si>
    <t>Roalde Construcciones, S.A. de C.V.
GYC Edificaciones de Jalisco, S.A. de C.V.
Construcciones y Edificaciones Bato, S.A. de C.V.</t>
  </si>
  <si>
    <t>Torres Aguirre Ingenieros, S.A. de C.V.
Tecnología en Asfaltos, S.A. de C.V. 
Ismael Salazar Alvarez</t>
  </si>
  <si>
    <t>José Antonio Cuevas Briseño
Construcciones Eléctricas y Arrendamiento de Maquinaria, S.A. de C.V.  
Ceele Constructora, S.A. de C.V.</t>
  </si>
  <si>
    <t>Inmobiliaria Villa Magna, S.A. de C.V.
Gardo Desarrolladores, S.A. de C.V.
360 Whole Service, S.A. de C.V.</t>
  </si>
  <si>
    <t>Grupo Edificador Mayab, S.A. de C.V.
Al-Manzur Construcciones, S.A. de C.V.
Grupo Constructor Innoblack, S.A. de C.V.</t>
  </si>
  <si>
    <t>Tekton Grupo Empresarial, S.A. de C.V.,
Imex Construcciones, S.A. de C.V.,
Torales Construcciones, S.A. de C.V.</t>
  </si>
  <si>
    <t>Grupo Constructor Los Muros, S.A. de C.V.
Construcciones Paraíso, S.A. de C.V.
Velero Pavimentación y Construcción, S.A. de C.V.</t>
  </si>
  <si>
    <t>Comuna Ingeniría, S.A. de C.V.; 
Desarrolladora Urbanistica de Occidente, S.A. de C.V.; 
Dar Ingeniería, S.A. de C.V.</t>
  </si>
  <si>
    <t>Atlántica Obras Hidráulicas, S.A. de C.V.
Pvz Ingenieros y Arquitectos, S.A. de C.V.
Zapa Constructores, S.A. de C.V.</t>
  </si>
  <si>
    <t>Pvz Ingenieros y Arquitectos, S.A. de C.V.</t>
  </si>
  <si>
    <t>Grupo La Fuente, S.A de C.V.</t>
  </si>
  <si>
    <t>Hidrosistemas practicos en construcción, S.A. de C.V.</t>
  </si>
  <si>
    <t>Aquanova Ingeniería Ambiental, S.A. de C.V.
Moctezur Construcciones, S.A. de C.V.
Grupo La Fuente, S.A de C.V.</t>
  </si>
  <si>
    <t>Hidrosistemas practicos en construcción, S.A. de C.V.
Edificaciones Hervi, S.A. de C.V.
Torales Construcciones, S.A. de C.V.</t>
  </si>
  <si>
    <t>Aedificant, S.A. de C.V.
Deincokwi, S.A. de C.V. 
Torres Aguirre Ingenieros, S.A. de C.V.</t>
  </si>
  <si>
    <t>Deincokwi, S.A. de C.V.
Construcciones Técnicas de Occidente, S.A. de C.V.
Desarrolladora Glar, S.A. de C.V.</t>
  </si>
  <si>
    <t>Mapa, Obras y Pavimentos, S.A. de C.V.,
Tasum Soluciones en Construcción, S.A. de C.V.,
 Construdimensión, S.A. de C.V.</t>
  </si>
  <si>
    <t>Alquimia Grupo Constructor, S.A. de C.V</t>
  </si>
  <si>
    <t>DGOP-AP-MUN-R33-CI-096-13</t>
  </si>
  <si>
    <t>Savho Consultoría y Construcción, S.A. de C.V.</t>
  </si>
  <si>
    <t>Deincokwi, S.A. de C.V.</t>
  </si>
  <si>
    <t>Desarrolladora Glar, S.A. de C.V.</t>
  </si>
  <si>
    <t>Ingeniería y Construcciones Anrol, S.A. DE C.V.</t>
  </si>
  <si>
    <t>Galjack Arquitectos y  Construcciones, S.A. de C.V.</t>
  </si>
  <si>
    <t>Gama Construcciones y Asociados, S.A. de C.V.</t>
  </si>
  <si>
    <t>Bogavante Constructora, S.A. de C.V.</t>
  </si>
  <si>
    <t>Gama Construcciones y Asociados, S.A. de C.V.
Cadi Construcción Arquitectura y Diseño, S.A. de C.V.
Regino Ruiz Del Campo Medina</t>
  </si>
  <si>
    <t>Gilco Ingeniería, S.A. de C.V.</t>
  </si>
  <si>
    <t>IME Servicios y Suministros, S.A. de C.V.</t>
  </si>
  <si>
    <t>IME Servicios y Suministros, S.A. de C.V.
Fausto Garnica Padilla
Juan Manuel González Ramírez</t>
  </si>
  <si>
    <t>SCM Integral, S.A. de C.V.</t>
  </si>
  <si>
    <t>Aquavac Ingeniería Sanitaria de Occidente, S.A. de C.V.</t>
  </si>
  <si>
    <t>Aquavac Ingeniería Sanitaria de Occidente, S.A. de C.V.
Tag Soluciones Integrales, S.A. de C.V.
Demoliciones 5TO</t>
  </si>
  <si>
    <t>MTQ de México, S.A. de C.V.</t>
  </si>
  <si>
    <t>MTQ de México, S.A. de C.V.
IMEX Construcciones, S.A. de C.V.
Trama Maquinaria</t>
  </si>
  <si>
    <t>Urbanizadora Lurega, S. de R.L. de C.V.</t>
  </si>
  <si>
    <t>Agua potable, Alcantarillado y mejoramiento de vialidad en la calle Gonzalez Gallo (primera etapa), en la localidad de Santa Cruz del Valle, Municipio de Tlajomulco de Zúñiga, Jalisco.</t>
  </si>
  <si>
    <t>Torres Aguirre Ingenieros, S.A. de C.V.,
Emulsiones Sellos y Pavimentos Asfálticos, S.A. de C.V.,
 Construcciónes  GG, S.A. de C.V.</t>
  </si>
  <si>
    <t xml:space="preserve">Alquimia Grupo Constructor, S.A. de C.V.
Breysa Constructora, S.A. de C.V. 
Infraestructura San Miguel, S.A. de C.V. </t>
  </si>
  <si>
    <t>Scp Ingeniería, S.A. de C.V.
Al-marzur Construcciones, S.A. de C.V.
Constructora Pecru, S.A. de C.V.</t>
  </si>
  <si>
    <t>Electrificación  y alumbrado de la Privada Rastro en San Sebastián El Grande, Municipio de Tlajomulco de Zúñiga, Jalisco.</t>
  </si>
  <si>
    <t>Hidrosistemas Prácticos en Construcción, S.A. de C.V.
Tag Soluciones Integrales, S.A. de C.V.
Señalamientos e Ingeniería, S.A. de C.V.</t>
  </si>
  <si>
    <t>Sanata Cruz de Valle</t>
  </si>
  <si>
    <t>Jonathan Cruz Hernández</t>
  </si>
  <si>
    <t>Rogelio Renteria</t>
  </si>
  <si>
    <t>Gabriel Ramos</t>
  </si>
  <si>
    <t>Jose Luis Plascencia Arriaga</t>
  </si>
  <si>
    <t>David Canales</t>
  </si>
  <si>
    <t>José Luis Plascencia</t>
  </si>
  <si>
    <t>Jorge Adriel</t>
  </si>
  <si>
    <t>David Canales Tatengo</t>
  </si>
  <si>
    <t>Luis de Jesús Múñoz</t>
  </si>
  <si>
    <t>VINCENZO TORRES</t>
  </si>
  <si>
    <t>JONATHAN CRUZ</t>
  </si>
  <si>
    <t>Jonathan Cruz</t>
  </si>
  <si>
    <t>Jontahan Cruz</t>
  </si>
  <si>
    <t>Ing, Gabriel</t>
  </si>
  <si>
    <t>TANYA</t>
  </si>
  <si>
    <t>Tanya Ethel Ocha Castro</t>
  </si>
  <si>
    <t>Jorge Sergio Sigala</t>
  </si>
  <si>
    <t xml:space="preserve">Jorge Sergio Sigala </t>
  </si>
  <si>
    <t>Adan Parra</t>
  </si>
  <si>
    <t>Sergio Reyes</t>
  </si>
  <si>
    <t>Luis de Jesus</t>
  </si>
  <si>
    <t>Oscar Chávez Arriero</t>
  </si>
  <si>
    <t>Rogelio Renteria Guzmán</t>
  </si>
  <si>
    <t>Luis de Jesus Múñoz</t>
  </si>
  <si>
    <t xml:space="preserve">Adan Parra </t>
  </si>
  <si>
    <t>Vincenzo Torres</t>
  </si>
  <si>
    <t>Oscar Chávez</t>
  </si>
  <si>
    <t>Luis de Jesús Muñoz</t>
  </si>
  <si>
    <t>Servicios Profesionales para la Construcción de Occidente, S.A. de C.V.
Constructora 5 Minas, S.A. De c.v.
Gestoconstruobra, S.A. de C.V.</t>
  </si>
  <si>
    <t>Construccion de pavimento de empedrado zampeado y obras inducidas en la calle lopez mateos poniente esq. Antonio Ramírez en la localidad de San Sebastián el Grande, Municipio de Tlajomulco de Zúñiga, Jalisco</t>
  </si>
  <si>
    <t>José Luis Plasencia Jr.</t>
  </si>
  <si>
    <t>Jonathan Omar Cruz</t>
  </si>
  <si>
    <t>José de Jesús Ruelas</t>
  </si>
  <si>
    <t>Juan Luis Sube Ramírez</t>
  </si>
  <si>
    <t>Segio Reyes Márquez</t>
  </si>
  <si>
    <t>Suministro y colocacion de malla sombra en la escuela Preescolar Rafael Maldonado, en el Fraccionamiento Villas Terranova y Rehabilitación en la escuela Secundaria Foranea 69, en la Cabecera Municipal, Tlajomulco de Zúñiga, Jalisco</t>
  </si>
  <si>
    <t>Deincokwi, S.A. DE C.V.</t>
  </si>
  <si>
    <t>Construcción de estructura de incorporación pluvial del arroyo la Carreta al Canal de Las Pintas en el fraccionamiento Jardines de Verano en la localidad de Unión del Cuatro, municipio de Tlajomulco de Zúñiga, Jalisco.</t>
  </si>
  <si>
    <t>Colocación de cercasel, acceso y obra complementaria a la unidad de salud en la localidad de San Lucas Evangelista, municipio de Tlajomulco de Zúñiga, Jalisco.</t>
  </si>
  <si>
    <t>San Lucas Evangelista</t>
  </si>
  <si>
    <t>Unión del Cuatro</t>
  </si>
  <si>
    <t>DGOP-IS-MUN-RP-AD-097-13</t>
  </si>
  <si>
    <t>DGOP-DR-MUN-RP-AD-099-13</t>
  </si>
  <si>
    <t>DGOP-IT-MUN-RP-AD-098-13</t>
  </si>
  <si>
    <t>DGOP-DR-MUN-RP-AD-100-13</t>
  </si>
  <si>
    <t>Reparación de techumbre metálica y obra complementaria para el Archivo Municipal, en la Cabecera Municipal, Municipio de Tlajomulco de Zúñiga, Jalisco.</t>
  </si>
  <si>
    <t>Rehabilitación de la unidad deportiva en Cabecera Municipal frente 1 (construcción de canchas de usos múltiples y canchas de voleibol) en el municipio de Tlajomulco de Zúñiga, Jalisco</t>
  </si>
  <si>
    <t>Rehabilitación de la unidad deportiva en Cabecera Municipal frente 2 (área de gimnasio, área de juegos, gradas, ingresos, sistema de riego, chapoteadero, área de asadores, andadores y pista) en el municipio de Tlajomulco de Zúñiga, Jalisco</t>
  </si>
  <si>
    <t>Construcción de losa de concreto sobre el canal pluvial e incorporación de escurrimientos pluviales, ubicado en la confluencia de las calles Lago Santa María y Lago Pátzcuaro, en la colonia Lagunitas en la localidad de San Agustín, municipio de Tlajomulco de Zúñiga, Jalisco</t>
  </si>
  <si>
    <t xml:space="preserve">                               }</t>
  </si>
  <si>
    <t xml:space="preserve">No. </t>
  </si>
  <si>
    <t xml:space="preserve">RECURSO PROPIO </t>
  </si>
  <si>
    <t xml:space="preserve">Municipal </t>
  </si>
  <si>
    <t xml:space="preserve">RECURSO MUNICIPAL </t>
  </si>
  <si>
    <t xml:space="preserve">MUNICIPAL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</si>
</sst>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00_-;&quot;-$&quot;* #,##0.00_-;_-\$* \-??_-;_-@_-"/>
    <numFmt numFmtId="165" formatCode="dd/mm/yyyy;@"/>
  </numFmts>
  <fonts count="18" x14ac:knownFonts="1">
    <font>
      <sz val="11"/>
      <color rgb="FF000000"/>
      <name val="Calibri"/>
      <family val="2"/>
      <charset val="1"/>
    </font>
    <font>
      <sz val="11"/>
      <color rgb="FF17375E"/>
      <name val="Calibri"/>
      <family val="2"/>
      <charset val="1"/>
    </font>
    <font>
      <b/>
      <sz val="11"/>
      <color rgb="FF17375E"/>
      <name val="Calibri"/>
      <family val="2"/>
      <charset val="1"/>
    </font>
    <font>
      <b/>
      <sz val="20"/>
      <color rgb="FF17375E"/>
      <name val="Calibri"/>
      <family val="2"/>
      <charset val="1"/>
    </font>
    <font>
      <sz val="11"/>
      <color rgb="FFFFFFFF"/>
      <name val="Calibri"/>
      <family val="2"/>
      <charset val="1"/>
    </font>
    <font>
      <b/>
      <sz val="12"/>
      <color rgb="FF17375E"/>
      <name val="Calibri"/>
      <family val="2"/>
      <charset val="1"/>
    </font>
    <font>
      <sz val="11"/>
      <color rgb="FF002060"/>
      <name val="Calibri"/>
      <family val="2"/>
    </font>
    <font>
      <sz val="11"/>
      <name val="Calibri"/>
      <family val="2"/>
    </font>
    <font>
      <sz val="11"/>
      <color theme="3" tint="0.59999389629810485"/>
      <name val="Calibri"/>
      <family val="2"/>
    </font>
    <font>
      <b/>
      <sz val="11"/>
      <color theme="1"/>
      <name val="Calibri"/>
      <family val="2"/>
    </font>
    <font>
      <sz val="11"/>
      <color rgb="FF000000"/>
      <name val="Calibri"/>
      <family val="2"/>
      <charset val="1"/>
    </font>
    <font>
      <b/>
      <sz val="11"/>
      <color rgb="FFFF0000"/>
      <name val="Calibri"/>
      <family val="2"/>
    </font>
    <font>
      <b/>
      <sz val="11"/>
      <color rgb="FF00B050"/>
      <name val="Calibri"/>
      <family val="2"/>
    </font>
    <font>
      <b/>
      <sz val="11"/>
      <color theme="3" tint="0.39997558519241921"/>
      <name val="Calibri"/>
      <family val="2"/>
    </font>
    <font>
      <b/>
      <sz val="11"/>
      <color rgb="FFFF66FF"/>
      <name val="Calibri"/>
      <family val="2"/>
    </font>
    <font>
      <b/>
      <sz val="11"/>
      <color rgb="FF000000"/>
      <name val="Calibri"/>
      <family val="2"/>
    </font>
    <font>
      <sz val="12"/>
      <color theme="1"/>
      <name val="Calibri"/>
      <family val="2"/>
      <scheme val="minor"/>
    </font>
    <font>
      <b/>
      <sz val="11"/>
      <color theme="0"/>
      <name val="Calibri"/>
      <family val="2"/>
    </font>
  </fonts>
  <fills count="10">
    <fill>
      <patternFill patternType="none"/>
    </fill>
    <fill>
      <patternFill patternType="gray125"/>
    </fill>
    <fill>
      <patternFill patternType="solid">
        <fgColor theme="3" tint="0.59999389629810485"/>
        <bgColor rgb="FFFF6600"/>
      </patternFill>
    </fill>
    <fill>
      <patternFill patternType="solid">
        <fgColor theme="3" tint="-0.249977111117893"/>
        <bgColor rgb="FFFFFF00"/>
      </patternFill>
    </fill>
    <fill>
      <patternFill patternType="solid">
        <fgColor theme="3" tint="0.79998168889431442"/>
        <bgColor indexed="64"/>
      </patternFill>
    </fill>
    <fill>
      <patternFill patternType="solid">
        <fgColor theme="0"/>
        <bgColor indexed="64"/>
      </patternFill>
    </fill>
    <fill>
      <patternFill patternType="solid">
        <fgColor theme="9"/>
        <bgColor indexed="64"/>
      </patternFill>
    </fill>
    <fill>
      <patternFill patternType="solid">
        <fgColor rgb="FFFFFF00"/>
        <bgColor rgb="FFFF6600"/>
      </patternFill>
    </fill>
    <fill>
      <patternFill patternType="solid">
        <fgColor theme="9" tint="-0.249977111117893"/>
        <bgColor rgb="FFFF6600"/>
      </patternFill>
    </fill>
    <fill>
      <patternFill patternType="solid">
        <fgColor rgb="FFE26B0A"/>
        <bgColor rgb="FFFF6600"/>
      </patternFill>
    </fill>
  </fills>
  <borders count="14">
    <border>
      <left/>
      <right/>
      <top/>
      <bottom/>
      <diagonal/>
    </border>
    <border>
      <left style="thin">
        <color rgb="FF376092"/>
      </left>
      <right/>
      <top style="thin">
        <color rgb="FF376092"/>
      </top>
      <bottom style="thin">
        <color rgb="FF376092"/>
      </bottom>
      <diagonal/>
    </border>
    <border>
      <left/>
      <right/>
      <top style="thin">
        <color rgb="FF376092"/>
      </top>
      <bottom style="thin">
        <color rgb="FF376092"/>
      </bottom>
      <diagonal/>
    </border>
    <border>
      <left style="thin">
        <color auto="1"/>
      </left>
      <right style="thin">
        <color auto="1"/>
      </right>
      <top style="thin">
        <color auto="1"/>
      </top>
      <bottom style="thin">
        <color auto="1"/>
      </bottom>
      <diagonal/>
    </border>
    <border>
      <left style="thin">
        <color rgb="FF376092"/>
      </left>
      <right style="thin">
        <color rgb="FF376092"/>
      </right>
      <top style="thin">
        <color rgb="FF376092"/>
      </top>
      <bottom style="thin">
        <color rgb="FF376092"/>
      </bottom>
      <diagonal/>
    </border>
    <border>
      <left style="thin">
        <color auto="1"/>
      </left>
      <right style="thin">
        <color auto="1"/>
      </right>
      <top style="thin">
        <color auto="1"/>
      </top>
      <bottom/>
      <diagonal/>
    </border>
    <border>
      <left style="thin">
        <color rgb="FF376092"/>
      </left>
      <right style="thin">
        <color rgb="FF376092"/>
      </right>
      <top style="thin">
        <color rgb="FF376092"/>
      </top>
      <bottom/>
      <diagonal/>
    </border>
    <border>
      <left/>
      <right style="thin">
        <color rgb="FF376092"/>
      </right>
      <top style="thin">
        <color rgb="FF376092"/>
      </top>
      <bottom style="thin">
        <color rgb="FF376092"/>
      </bottom>
      <diagonal/>
    </border>
    <border>
      <left style="thin">
        <color rgb="FF990000"/>
      </left>
      <right style="thin">
        <color rgb="FF990000"/>
      </right>
      <top style="thin">
        <color rgb="FF990000"/>
      </top>
      <bottom style="thin">
        <color rgb="FF990000"/>
      </bottom>
      <diagonal/>
    </border>
    <border>
      <left/>
      <right/>
      <top style="thin">
        <color auto="1"/>
      </top>
      <bottom/>
      <diagonal/>
    </border>
    <border>
      <left style="thin">
        <color rgb="FF376092"/>
      </left>
      <right style="thin">
        <color rgb="FF376092"/>
      </right>
      <top/>
      <bottom style="thin">
        <color rgb="FF990000"/>
      </bottom>
      <diagonal/>
    </border>
    <border>
      <left style="thin">
        <color rgb="FF990000"/>
      </left>
      <right style="thin">
        <color rgb="FF990000"/>
      </right>
      <top/>
      <bottom style="thin">
        <color rgb="FF990000"/>
      </bottom>
      <diagonal/>
    </border>
    <border>
      <left style="thin">
        <color auto="1"/>
      </left>
      <right style="thin">
        <color auto="1"/>
      </right>
      <top/>
      <bottom style="thin">
        <color auto="1"/>
      </bottom>
      <diagonal/>
    </border>
    <border>
      <left style="thin">
        <color indexed="64"/>
      </left>
      <right style="thin">
        <color indexed="64"/>
      </right>
      <top style="medium">
        <color indexed="64"/>
      </top>
      <bottom style="thin">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116">
    <xf numFmtId="0" fontId="0" fillId="0" borderId="0" xfId="0"/>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justify"/>
    </xf>
    <xf numFmtId="0" fontId="1" fillId="0" borderId="0" xfId="0" applyFont="1" applyAlignment="1">
      <alignment horizontal="center" vertical="center"/>
    </xf>
    <xf numFmtId="9" fontId="1" fillId="0" borderId="0" xfId="0" applyNumberFormat="1" applyFont="1" applyAlignment="1">
      <alignment horizontal="center" vertical="center"/>
    </xf>
    <xf numFmtId="165" fontId="1" fillId="0" borderId="0" xfId="0" applyNumberFormat="1" applyFont="1" applyAlignment="1">
      <alignment horizontal="center"/>
    </xf>
    <xf numFmtId="0" fontId="1" fillId="0" borderId="0" xfId="0" applyFont="1"/>
    <xf numFmtId="165"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justify"/>
    </xf>
    <xf numFmtId="0" fontId="2" fillId="0" borderId="0" xfId="0" applyFont="1" applyAlignment="1">
      <alignment horizontal="center" vertical="center"/>
    </xf>
    <xf numFmtId="9" fontId="2" fillId="0" borderId="0" xfId="0" applyNumberFormat="1" applyFont="1" applyAlignment="1">
      <alignment horizontal="center" vertical="center"/>
    </xf>
    <xf numFmtId="0" fontId="1" fillId="0" borderId="0" xfId="0" applyFont="1" applyAlignment="1">
      <alignment horizontal="justify" vertical="center" wrapText="1"/>
    </xf>
    <xf numFmtId="164" fontId="1" fillId="0" borderId="0" xfId="0" applyNumberFormat="1" applyFont="1" applyFill="1"/>
    <xf numFmtId="164" fontId="2" fillId="0" borderId="0" xfId="0" applyNumberFormat="1" applyFont="1" applyFill="1"/>
    <xf numFmtId="0" fontId="1" fillId="0" borderId="0" xfId="0" applyFont="1" applyFill="1" applyBorder="1" applyAlignment="1">
      <alignment horizontal="center" vertical="center" wrapText="1"/>
    </xf>
    <xf numFmtId="0" fontId="1" fillId="0" borderId="0" xfId="0" applyFont="1" applyFill="1" applyAlignment="1">
      <alignment horizontal="justify" vertical="center" wrapText="1"/>
    </xf>
    <xf numFmtId="164" fontId="5" fillId="0" borderId="0" xfId="0" applyNumberFormat="1" applyFont="1" applyFill="1"/>
    <xf numFmtId="164" fontId="1" fillId="0" borderId="0" xfId="0" applyNumberFormat="1" applyFont="1" applyAlignment="1">
      <alignment vertical="center"/>
    </xf>
    <xf numFmtId="164" fontId="2" fillId="0" borderId="0" xfId="0" applyNumberFormat="1" applyFont="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xf numFmtId="0" fontId="2" fillId="3"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9" fontId="6" fillId="0" borderId="8"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0" xfId="0" applyFont="1" applyAlignment="1">
      <alignment horizontal="justify" vertical="center" wrapText="1"/>
    </xf>
    <xf numFmtId="0" fontId="2" fillId="3" borderId="2" xfId="0" applyFont="1" applyFill="1" applyBorder="1" applyAlignment="1">
      <alignment horizontal="justify" vertical="center" wrapText="1"/>
    </xf>
    <xf numFmtId="0" fontId="0" fillId="0" borderId="0" xfId="0" applyAlignment="1">
      <alignment horizontal="center"/>
    </xf>
    <xf numFmtId="0" fontId="12" fillId="0" borderId="0" xfId="0" applyFont="1" applyAlignment="1">
      <alignment horizontal="center"/>
    </xf>
    <xf numFmtId="44" fontId="0" fillId="0" borderId="0" xfId="1" applyFont="1"/>
    <xf numFmtId="44" fontId="13" fillId="0" borderId="0" xfId="1" applyFont="1"/>
    <xf numFmtId="44" fontId="0" fillId="0" borderId="9" xfId="1" applyFont="1" applyBorder="1"/>
    <xf numFmtId="44" fontId="11" fillId="0" borderId="0" xfId="1" applyFont="1"/>
    <xf numFmtId="44" fontId="14" fillId="0" borderId="0" xfId="1" applyFont="1"/>
    <xf numFmtId="0" fontId="1" fillId="0" borderId="3"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justify"/>
    </xf>
    <xf numFmtId="0" fontId="1" fillId="0" borderId="0" xfId="0" applyFont="1" applyFill="1" applyAlignment="1">
      <alignment horizontal="center" wrapText="1"/>
    </xf>
    <xf numFmtId="0" fontId="1" fillId="0" borderId="0" xfId="0" applyFont="1" applyFill="1" applyAlignment="1">
      <alignment horizontal="center" vertical="center"/>
    </xf>
    <xf numFmtId="9" fontId="1" fillId="0" borderId="0" xfId="0" applyNumberFormat="1" applyFont="1" applyFill="1" applyAlignment="1">
      <alignment horizontal="center" vertical="center"/>
    </xf>
    <xf numFmtId="164" fontId="5" fillId="0" borderId="0" xfId="0" applyNumberFormat="1" applyFont="1" applyFill="1" applyAlignment="1">
      <alignment vertical="center"/>
    </xf>
    <xf numFmtId="0" fontId="1" fillId="0" borderId="0" xfId="0" applyFont="1" applyFill="1" applyAlignment="1">
      <alignment horizontal="center"/>
    </xf>
    <xf numFmtId="165" fontId="1" fillId="0" borderId="0" xfId="0" applyNumberFormat="1" applyFont="1" applyFill="1" applyAlignment="1">
      <alignment horizontal="center"/>
    </xf>
    <xf numFmtId="164" fontId="1" fillId="0" borderId="0" xfId="0" applyNumberFormat="1" applyFont="1" applyFill="1" applyAlignment="1">
      <alignment vertical="center"/>
    </xf>
    <xf numFmtId="3" fontId="0" fillId="0" borderId="13" xfId="0" applyNumberFormat="1" applyFill="1" applyBorder="1" applyAlignment="1">
      <alignment horizontal="center" vertical="center" wrapText="1"/>
    </xf>
    <xf numFmtId="3" fontId="0" fillId="0" borderId="3" xfId="0" applyNumberForma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Alignment="1">
      <alignment horizontal="center" vertical="center" wrapText="1"/>
    </xf>
    <xf numFmtId="0" fontId="6" fillId="0" borderId="1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0" xfId="0" applyFill="1" applyAlignment="1">
      <alignment horizontal="center" vertical="center" wrapText="1"/>
    </xf>
    <xf numFmtId="0" fontId="4" fillId="0" borderId="0" xfId="0" applyFont="1" applyBorder="1" applyAlignment="1">
      <alignment horizontal="center"/>
    </xf>
    <xf numFmtId="0" fontId="6" fillId="0" borderId="0" xfId="0" applyFont="1" applyFill="1" applyBorder="1" applyAlignment="1">
      <alignment horizontal="center" vertical="center" wrapText="1"/>
    </xf>
    <xf numFmtId="43" fontId="6" fillId="0" borderId="0" xfId="0" applyNumberFormat="1" applyFont="1" applyFill="1" applyBorder="1" applyAlignment="1">
      <alignment horizontal="center" vertical="center" wrapText="1"/>
    </xf>
    <xf numFmtId="9" fontId="6" fillId="0" borderId="0" xfId="0" applyNumberFormat="1" applyFont="1" applyFill="1" applyBorder="1" applyAlignment="1">
      <alignment horizontal="center" vertical="center" wrapText="1"/>
    </xf>
    <xf numFmtId="44" fontId="6" fillId="0" borderId="0" xfId="1" applyFont="1" applyFill="1" applyBorder="1" applyAlignment="1">
      <alignment horizontal="center" vertical="center" wrapText="1"/>
    </xf>
    <xf numFmtId="164" fontId="8"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9" fontId="6" fillId="0" borderId="8" xfId="2" applyFont="1" applyFill="1" applyBorder="1" applyAlignment="1">
      <alignment horizontal="center" vertical="center" wrapText="1"/>
    </xf>
    <xf numFmtId="0" fontId="1" fillId="6" borderId="8"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8" xfId="0" applyNumberFormat="1" applyFont="1" applyFill="1" applyBorder="1" applyAlignment="1">
      <alignment horizontal="center" vertical="center" wrapText="1"/>
    </xf>
    <xf numFmtId="0" fontId="2" fillId="0" borderId="0" xfId="0" applyFont="1" applyBorder="1" applyAlignment="1">
      <alignment horizontal="center"/>
    </xf>
    <xf numFmtId="0" fontId="3" fillId="0" borderId="0" xfId="0" applyFont="1" applyBorder="1" applyAlignment="1">
      <alignment horizont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0" fillId="4" borderId="0" xfId="0" applyFill="1" applyAlignment="1">
      <alignment horizontal="center"/>
    </xf>
    <xf numFmtId="0" fontId="9" fillId="7" borderId="4"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16" fillId="0" borderId="3" xfId="0" applyFont="1" applyFill="1" applyBorder="1" applyAlignment="1">
      <alignment horizontal="center" vertical="center" wrapText="1"/>
    </xf>
    <xf numFmtId="9" fontId="16" fillId="0" borderId="3" xfId="0" applyNumberFormat="1" applyFont="1" applyFill="1" applyBorder="1" applyAlignment="1">
      <alignment horizontal="center" vertical="center" wrapText="1"/>
    </xf>
    <xf numFmtId="164" fontId="16" fillId="0" borderId="3" xfId="0" applyNumberFormat="1" applyFont="1" applyFill="1" applyBorder="1" applyAlignment="1">
      <alignment horizontal="center" vertical="center" wrapText="1"/>
    </xf>
    <xf numFmtId="165" fontId="16" fillId="0" borderId="3"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165" fontId="16" fillId="0" borderId="3" xfId="0" applyNumberFormat="1" applyFont="1" applyBorder="1" applyAlignment="1">
      <alignment horizontal="center"/>
    </xf>
    <xf numFmtId="14" fontId="16" fillId="0" borderId="3" xfId="0" applyNumberFormat="1" applyFont="1" applyFill="1" applyBorder="1" applyAlignment="1">
      <alignment horizontal="center" vertical="center" wrapText="1"/>
    </xf>
    <xf numFmtId="165" fontId="16" fillId="0" borderId="3" xfId="0" applyNumberFormat="1" applyFont="1" applyFill="1" applyBorder="1" applyAlignment="1">
      <alignment horizontal="center"/>
    </xf>
    <xf numFmtId="0" fontId="16" fillId="0"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xf>
    <xf numFmtId="4" fontId="16" fillId="0" borderId="3" xfId="0" applyNumberFormat="1" applyFont="1" applyFill="1" applyBorder="1" applyAlignment="1">
      <alignment horizontal="center" vertical="center" wrapText="1"/>
    </xf>
    <xf numFmtId="165" fontId="16" fillId="5" borderId="3" xfId="0" applyNumberFormat="1" applyFont="1" applyFill="1" applyBorder="1" applyAlignment="1">
      <alignment horizontal="center" vertical="center"/>
    </xf>
    <xf numFmtId="165" fontId="16" fillId="0" borderId="3" xfId="0" applyNumberFormat="1" applyFont="1" applyFill="1" applyBorder="1" applyAlignment="1">
      <alignment horizontal="justify" vertical="center" wrapText="1"/>
    </xf>
    <xf numFmtId="3" fontId="16" fillId="0" borderId="3" xfId="0" applyNumberFormat="1" applyFont="1" applyFill="1" applyBorder="1" applyAlignment="1">
      <alignment horizontal="center" vertical="center" wrapText="1"/>
    </xf>
    <xf numFmtId="43" fontId="16" fillId="0" borderId="3" xfId="0" applyNumberFormat="1" applyFont="1" applyFill="1" applyBorder="1" applyAlignment="1">
      <alignment horizontal="center" vertical="center" wrapText="1"/>
    </xf>
    <xf numFmtId="44" fontId="16" fillId="0" borderId="3" xfId="1" applyFont="1" applyFill="1" applyBorder="1" applyAlignment="1">
      <alignment horizontal="center" vertical="center" wrapText="1"/>
    </xf>
    <xf numFmtId="9" fontId="16" fillId="0" borderId="3" xfId="2"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6" fillId="5" borderId="3" xfId="0" applyNumberFormat="1" applyFont="1" applyFill="1" applyBorder="1" applyAlignment="1">
      <alignment horizontal="center" vertical="center" wrapText="1"/>
    </xf>
    <xf numFmtId="0" fontId="16" fillId="5" borderId="3" xfId="0" applyFont="1" applyFill="1" applyBorder="1" applyAlignment="1">
      <alignment horizontal="center" vertical="center" wrapText="1"/>
    </xf>
    <xf numFmtId="9" fontId="16" fillId="5" borderId="3" xfId="0" applyNumberFormat="1" applyFont="1" applyFill="1" applyBorder="1" applyAlignment="1">
      <alignment horizontal="center" vertical="center" wrapText="1"/>
    </xf>
    <xf numFmtId="164" fontId="16" fillId="5" borderId="3" xfId="0" applyNumberFormat="1"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C00000"/>
      <rgbColor rgb="00008000"/>
      <rgbColor rgb="00000080"/>
      <rgbColor rgb="00808000"/>
      <rgbColor rgb="00800080"/>
      <rgbColor rgb="00008080"/>
      <rgbColor rgb="00C3D69B"/>
      <rgbColor rgb="00558ED5"/>
      <rgbColor rgb="009999FF"/>
      <rgbColor rgb="00993366"/>
      <rgbColor rgb="00FDEAD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CD5B5"/>
      <rgbColor rgb="003366FF"/>
      <rgbColor rgb="0033CCCC"/>
      <rgbColor rgb="0092D050"/>
      <rgbColor rgb="00FFC000"/>
      <rgbColor rgb="00E46C0A"/>
      <rgbColor rgb="00FF6600"/>
      <rgbColor rgb="00376092"/>
      <rgbColor rgb="00969696"/>
      <rgbColor rgb="0017375E"/>
      <rgbColor rgb="00339966"/>
      <rgbColor rgb="00003300"/>
      <rgbColor rgb="00333300"/>
      <rgbColor rgb="00993300"/>
      <rgbColor rgb="00993366"/>
      <rgbColor rgb="00333399"/>
      <rgbColor rgb="00254061"/>
      <rgbColor rgb="00003366"/>
      <rgbColor rgb="00339966"/>
      <rgbColor rgb="00003300"/>
      <rgbColor rgb="00333300"/>
      <rgbColor rgb="00993300"/>
      <rgbColor rgb="00993366"/>
      <rgbColor rgb="00333399"/>
      <rgbColor rgb="00333333"/>
    </indexedColors>
    <mruColors>
      <color rgb="FFE26B0A"/>
      <color rgb="FF00FFFF"/>
      <color rgb="FFFF66FF"/>
      <color rgb="FF99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371706</xdr:colOff>
      <xdr:row>1</xdr:row>
      <xdr:rowOff>116160</xdr:rowOff>
    </xdr:from>
    <xdr:to>
      <xdr:col>4</xdr:col>
      <xdr:colOff>419474</xdr:colOff>
      <xdr:row>4</xdr:row>
      <xdr:rowOff>161927</xdr:rowOff>
    </xdr:to>
    <xdr:pic>
      <xdr:nvPicPr>
        <xdr:cNvPr id="5" name="4 Imagen" descr="E:\LOGO GOBIERNO EN MOVIMIENTO.jpg"/>
        <xdr:cNvPicPr/>
      </xdr:nvPicPr>
      <xdr:blipFill>
        <a:blip xmlns:r="http://schemas.openxmlformats.org/officeDocument/2006/relationships" r:embed="rId1" cstate="print"/>
        <a:srcRect l="10227" t="37990" r="7386" b="38726"/>
        <a:stretch>
          <a:fillRect/>
        </a:stretch>
      </xdr:blipFill>
      <xdr:spPr bwMode="auto">
        <a:xfrm>
          <a:off x="371706" y="302014"/>
          <a:ext cx="2790593" cy="75433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2</xdr:row>
      <xdr:rowOff>28575</xdr:rowOff>
    </xdr:from>
    <xdr:to>
      <xdr:col>7</xdr:col>
      <xdr:colOff>57150</xdr:colOff>
      <xdr:row>7</xdr:row>
      <xdr:rowOff>9525</xdr:rowOff>
    </xdr:to>
    <xdr:sp macro="" textlink="">
      <xdr:nvSpPr>
        <xdr:cNvPr id="2" name="1 Abrir llave"/>
        <xdr:cNvSpPr/>
      </xdr:nvSpPr>
      <xdr:spPr>
        <a:xfrm>
          <a:off x="6115050" y="409575"/>
          <a:ext cx="228600" cy="9334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G120"/>
  <sheetViews>
    <sheetView tabSelected="1" view="pageBreakPreview" topLeftCell="A6" zoomScale="75" zoomScaleNormal="50" zoomScaleSheetLayoutView="75" workbookViewId="0">
      <selection activeCell="H9" sqref="H9"/>
    </sheetView>
  </sheetViews>
  <sheetFormatPr baseColWidth="10" defaultRowHeight="15" x14ac:dyDescent="0.25"/>
  <cols>
    <col min="1" max="1" width="18" style="3" customWidth="1"/>
    <col min="2" max="2" width="23.140625" style="3" customWidth="1"/>
    <col min="3" max="3" width="17.85546875" style="3" hidden="1" customWidth="1"/>
    <col min="4" max="4" width="17.5703125" style="3" hidden="1" customWidth="1"/>
    <col min="5" max="5" width="53.42578125" style="4"/>
    <col min="6" max="6" width="16.7109375" style="3" customWidth="1"/>
    <col min="7" max="7" width="38.7109375" style="16" hidden="1" customWidth="1"/>
    <col min="8" max="8" width="35.28515625" style="2" customWidth="1"/>
    <col min="9" max="9" width="37.28515625" style="5" customWidth="1"/>
    <col min="10" max="10" width="17.7109375" style="6" customWidth="1"/>
    <col min="11" max="11" width="28.140625" style="22" bestFit="1" customWidth="1"/>
    <col min="12" max="12" width="26.7109375" style="22" bestFit="1" customWidth="1"/>
    <col min="13" max="13" width="19.140625" style="17" customWidth="1"/>
    <col min="14" max="14" width="13.85546875" style="1" customWidth="1"/>
    <col min="15" max="15" width="18.140625" style="7" customWidth="1"/>
    <col min="16" max="16" width="14.28515625" style="7" customWidth="1"/>
    <col min="17" max="17" width="30" style="7" customWidth="1"/>
    <col min="18" max="18" width="18.28515625" style="7" customWidth="1"/>
    <col min="19" max="19" width="16.140625" style="7" customWidth="1"/>
    <col min="20" max="1021" width="11.5703125" style="8"/>
  </cols>
  <sheetData>
    <row r="1" spans="1:21" x14ac:dyDescent="0.25">
      <c r="A1" s="3" t="s">
        <v>0</v>
      </c>
    </row>
    <row r="3" spans="1:21" x14ac:dyDescent="0.25">
      <c r="E3" s="78"/>
      <c r="F3" s="78"/>
      <c r="G3" s="78"/>
      <c r="H3" s="78"/>
      <c r="I3" s="78"/>
      <c r="J3" s="78"/>
      <c r="K3" s="78"/>
      <c r="L3" s="78"/>
      <c r="M3" s="78"/>
      <c r="N3" s="78"/>
      <c r="O3" s="78"/>
      <c r="P3" s="78"/>
      <c r="Q3" s="9"/>
      <c r="R3" s="9"/>
      <c r="S3" s="9"/>
    </row>
    <row r="4" spans="1:21" ht="26.25" x14ac:dyDescent="0.4">
      <c r="E4" s="79" t="s">
        <v>17</v>
      </c>
      <c r="F4" s="79"/>
      <c r="G4" s="79"/>
      <c r="H4" s="79"/>
      <c r="I4" s="79"/>
      <c r="J4" s="79"/>
      <c r="K4" s="79"/>
      <c r="L4" s="79"/>
      <c r="M4" s="79"/>
      <c r="N4" s="79"/>
      <c r="O4" s="79"/>
      <c r="P4" s="79"/>
      <c r="Q4" s="9"/>
      <c r="R4" s="9"/>
      <c r="S4" s="9"/>
    </row>
    <row r="5" spans="1:21" x14ac:dyDescent="0.25">
      <c r="E5" s="78"/>
      <c r="F5" s="78"/>
      <c r="G5" s="78"/>
      <c r="H5" s="78"/>
      <c r="I5" s="78"/>
      <c r="J5" s="78"/>
      <c r="K5" s="78"/>
      <c r="L5" s="78"/>
      <c r="M5" s="78"/>
      <c r="N5" s="78"/>
      <c r="O5" s="78"/>
      <c r="P5" s="78"/>
      <c r="Q5" s="9"/>
      <c r="R5" s="9"/>
      <c r="S5" s="9"/>
    </row>
    <row r="6" spans="1:21" x14ac:dyDescent="0.25">
      <c r="A6" s="12"/>
      <c r="B6" s="12"/>
      <c r="C6" s="12"/>
      <c r="D6" s="12"/>
      <c r="E6" s="13"/>
      <c r="F6" s="12"/>
      <c r="G6" s="32"/>
      <c r="H6" s="11"/>
      <c r="I6" s="14"/>
      <c r="J6" s="15"/>
      <c r="K6" s="23"/>
      <c r="L6" s="23"/>
      <c r="M6" s="18"/>
      <c r="N6" s="10"/>
      <c r="O6" s="9"/>
      <c r="P6" s="9"/>
      <c r="Q6" s="9"/>
      <c r="R6" s="9"/>
      <c r="S6" s="9"/>
    </row>
    <row r="7" spans="1:21" s="65" customFormat="1" ht="42.75" customHeight="1" x14ac:dyDescent="0.25">
      <c r="A7" s="106" t="s">
        <v>24</v>
      </c>
      <c r="B7" s="106" t="s">
        <v>1</v>
      </c>
      <c r="C7" s="106" t="s">
        <v>63</v>
      </c>
      <c r="D7" s="106" t="s">
        <v>2</v>
      </c>
      <c r="E7" s="106" t="s">
        <v>3</v>
      </c>
      <c r="F7" s="106" t="s">
        <v>4</v>
      </c>
      <c r="G7" s="106" t="s">
        <v>18</v>
      </c>
      <c r="H7" s="106" t="s">
        <v>56</v>
      </c>
      <c r="I7" s="106" t="s">
        <v>5</v>
      </c>
      <c r="J7" s="106" t="s">
        <v>6</v>
      </c>
      <c r="K7" s="106" t="s">
        <v>7</v>
      </c>
      <c r="L7" s="106" t="s">
        <v>8</v>
      </c>
      <c r="M7" s="106" t="s">
        <v>9</v>
      </c>
      <c r="N7" s="107" t="s">
        <v>10</v>
      </c>
      <c r="O7" s="108"/>
      <c r="P7" s="109"/>
      <c r="Q7" s="106" t="s">
        <v>11</v>
      </c>
      <c r="R7" s="107" t="s">
        <v>12</v>
      </c>
      <c r="S7" s="109"/>
    </row>
    <row r="8" spans="1:21" s="65" customFormat="1" ht="60.75" customHeight="1" x14ac:dyDescent="0.25">
      <c r="A8" s="110"/>
      <c r="B8" s="110"/>
      <c r="C8" s="110"/>
      <c r="D8" s="110"/>
      <c r="E8" s="110"/>
      <c r="F8" s="110"/>
      <c r="G8" s="110"/>
      <c r="H8" s="110"/>
      <c r="I8" s="110"/>
      <c r="J8" s="110"/>
      <c r="K8" s="110"/>
      <c r="L8" s="110" t="s">
        <v>6</v>
      </c>
      <c r="M8" s="110"/>
      <c r="N8" s="111" t="s">
        <v>13</v>
      </c>
      <c r="O8" s="111" t="s">
        <v>14</v>
      </c>
      <c r="P8" s="111" t="s">
        <v>15</v>
      </c>
      <c r="Q8" s="110" t="s">
        <v>14</v>
      </c>
      <c r="R8" s="111" t="s">
        <v>14</v>
      </c>
      <c r="S8" s="111" t="s">
        <v>16</v>
      </c>
    </row>
    <row r="9" spans="1:21" s="60" customFormat="1" ht="95.25" customHeight="1" x14ac:dyDescent="0.25">
      <c r="A9" s="88" t="s">
        <v>25</v>
      </c>
      <c r="B9" s="88" t="s">
        <v>61</v>
      </c>
      <c r="C9" s="88" t="s">
        <v>64</v>
      </c>
      <c r="D9" s="88" t="s">
        <v>19</v>
      </c>
      <c r="E9" s="88" t="s">
        <v>26</v>
      </c>
      <c r="F9" s="88" t="s">
        <v>22</v>
      </c>
      <c r="G9" s="88" t="s">
        <v>71</v>
      </c>
      <c r="H9" s="88" t="s">
        <v>72</v>
      </c>
      <c r="I9" s="88" t="s">
        <v>29</v>
      </c>
      <c r="J9" s="89">
        <v>0.25</v>
      </c>
      <c r="K9" s="90">
        <f>2208982.72*1.16</f>
        <v>2562419.9552000002</v>
      </c>
      <c r="L9" s="90">
        <f>J9*K9</f>
        <v>640604.98880000005</v>
      </c>
      <c r="M9" s="90">
        <v>600525</v>
      </c>
      <c r="N9" s="88">
        <f>P9-O9+1</f>
        <v>41</v>
      </c>
      <c r="O9" s="91">
        <v>41354</v>
      </c>
      <c r="P9" s="91">
        <v>41394</v>
      </c>
      <c r="Q9" s="91" t="s">
        <v>73</v>
      </c>
      <c r="R9" s="91"/>
      <c r="S9" s="91"/>
      <c r="T9" s="19"/>
      <c r="U9" s="19"/>
    </row>
    <row r="10" spans="1:21" s="60" customFormat="1" ht="78.75" x14ac:dyDescent="0.25">
      <c r="A10" s="88" t="s">
        <v>25</v>
      </c>
      <c r="B10" s="88" t="s">
        <v>61</v>
      </c>
      <c r="C10" s="88" t="s">
        <v>64</v>
      </c>
      <c r="D10" s="88" t="s">
        <v>19</v>
      </c>
      <c r="E10" s="88" t="s">
        <v>27</v>
      </c>
      <c r="F10" s="88" t="s">
        <v>22</v>
      </c>
      <c r="G10" s="88" t="s">
        <v>28</v>
      </c>
      <c r="H10" s="88" t="s">
        <v>70</v>
      </c>
      <c r="I10" s="88" t="s">
        <v>20</v>
      </c>
      <c r="J10" s="89">
        <v>0.25</v>
      </c>
      <c r="K10" s="90">
        <f>2256017.33*1.16</f>
        <v>2616980.1028</v>
      </c>
      <c r="L10" s="90">
        <f t="shared" ref="L10:L80" si="0">J10*K10</f>
        <v>654245.0257</v>
      </c>
      <c r="M10" s="90">
        <v>324007.49</v>
      </c>
      <c r="N10" s="88">
        <f t="shared" ref="N10:N80" si="1">P10-O10+1</f>
        <v>41</v>
      </c>
      <c r="O10" s="91">
        <v>41354</v>
      </c>
      <c r="P10" s="91">
        <v>41394</v>
      </c>
      <c r="Q10" s="91" t="s">
        <v>73</v>
      </c>
      <c r="R10" s="91"/>
      <c r="S10" s="91"/>
      <c r="T10" s="19"/>
      <c r="U10" s="19"/>
    </row>
    <row r="11" spans="1:21" s="60" customFormat="1" ht="78.75" x14ac:dyDescent="0.25">
      <c r="A11" s="88" t="s">
        <v>25</v>
      </c>
      <c r="B11" s="88" t="s">
        <v>61</v>
      </c>
      <c r="C11" s="88" t="s">
        <v>64</v>
      </c>
      <c r="D11" s="88" t="s">
        <v>19</v>
      </c>
      <c r="E11" s="88" t="s">
        <v>59</v>
      </c>
      <c r="F11" s="88" t="s">
        <v>60</v>
      </c>
      <c r="G11" s="88" t="s">
        <v>135</v>
      </c>
      <c r="H11" s="88" t="s">
        <v>65</v>
      </c>
      <c r="I11" s="88" t="s">
        <v>21</v>
      </c>
      <c r="J11" s="89">
        <v>0.25</v>
      </c>
      <c r="K11" s="90">
        <f>1410796.78*1.16</f>
        <v>1636524.2648</v>
      </c>
      <c r="L11" s="90">
        <f t="shared" si="0"/>
        <v>409131.0662</v>
      </c>
      <c r="M11" s="90">
        <v>49552</v>
      </c>
      <c r="N11" s="88">
        <f t="shared" si="1"/>
        <v>41</v>
      </c>
      <c r="O11" s="91">
        <v>41354</v>
      </c>
      <c r="P11" s="91">
        <v>41394</v>
      </c>
      <c r="Q11" s="91" t="s">
        <v>73</v>
      </c>
      <c r="R11" s="91"/>
      <c r="S11" s="91"/>
      <c r="T11" s="19"/>
      <c r="U11" s="19"/>
    </row>
    <row r="12" spans="1:21" s="60" customFormat="1" ht="47.25" x14ac:dyDescent="0.25">
      <c r="A12" s="88" t="s">
        <v>25</v>
      </c>
      <c r="B12" s="88" t="s">
        <v>61</v>
      </c>
      <c r="C12" s="88" t="s">
        <v>64</v>
      </c>
      <c r="D12" s="88" t="s">
        <v>19</v>
      </c>
      <c r="E12" s="88" t="s">
        <v>30</v>
      </c>
      <c r="F12" s="88" t="s">
        <v>31</v>
      </c>
      <c r="G12" s="88" t="s">
        <v>66</v>
      </c>
      <c r="H12" s="88" t="s">
        <v>67</v>
      </c>
      <c r="I12" s="88" t="s">
        <v>23</v>
      </c>
      <c r="J12" s="89">
        <v>0.25</v>
      </c>
      <c r="K12" s="90">
        <f>1737316.72*1.16</f>
        <v>2015287.3951999999</v>
      </c>
      <c r="L12" s="90">
        <f t="shared" si="0"/>
        <v>503821.84879999998</v>
      </c>
      <c r="M12" s="90"/>
      <c r="N12" s="88">
        <f t="shared" si="1"/>
        <v>40</v>
      </c>
      <c r="O12" s="91">
        <v>41355</v>
      </c>
      <c r="P12" s="91">
        <v>41394</v>
      </c>
      <c r="Q12" s="91" t="s">
        <v>74</v>
      </c>
      <c r="R12" s="91"/>
      <c r="S12" s="91"/>
      <c r="T12" s="19"/>
      <c r="U12" s="19"/>
    </row>
    <row r="13" spans="1:21" s="60" customFormat="1" ht="63" x14ac:dyDescent="0.25">
      <c r="A13" s="88" t="s">
        <v>25</v>
      </c>
      <c r="B13" s="88" t="s">
        <v>61</v>
      </c>
      <c r="C13" s="88" t="s">
        <v>64</v>
      </c>
      <c r="D13" s="88" t="s">
        <v>19</v>
      </c>
      <c r="E13" s="88" t="s">
        <v>32</v>
      </c>
      <c r="F13" s="88" t="s">
        <v>33</v>
      </c>
      <c r="G13" s="88" t="s">
        <v>34</v>
      </c>
      <c r="H13" s="88" t="s">
        <v>68</v>
      </c>
      <c r="I13" s="88" t="s">
        <v>35</v>
      </c>
      <c r="J13" s="89">
        <v>0.25</v>
      </c>
      <c r="K13" s="90">
        <f>666959.24*1.16</f>
        <v>773672.7183999999</v>
      </c>
      <c r="L13" s="90">
        <f t="shared" si="0"/>
        <v>193418.17959999997</v>
      </c>
      <c r="M13" s="90"/>
      <c r="N13" s="88">
        <f t="shared" si="1"/>
        <v>40</v>
      </c>
      <c r="O13" s="91">
        <v>41355</v>
      </c>
      <c r="P13" s="91">
        <v>41394</v>
      </c>
      <c r="Q13" s="91" t="s">
        <v>75</v>
      </c>
      <c r="R13" s="91"/>
      <c r="S13" s="91"/>
      <c r="T13" s="19"/>
      <c r="U13" s="19"/>
    </row>
    <row r="14" spans="1:21" s="60" customFormat="1" ht="78.75" customHeight="1" x14ac:dyDescent="0.25">
      <c r="A14" s="88" t="s">
        <v>25</v>
      </c>
      <c r="B14" s="88" t="s">
        <v>61</v>
      </c>
      <c r="C14" s="88" t="s">
        <v>64</v>
      </c>
      <c r="D14" s="88" t="s">
        <v>19</v>
      </c>
      <c r="E14" s="88" t="s">
        <v>58</v>
      </c>
      <c r="F14" s="88" t="s">
        <v>36</v>
      </c>
      <c r="G14" s="88" t="s">
        <v>37</v>
      </c>
      <c r="H14" s="88" t="s">
        <v>69</v>
      </c>
      <c r="I14" s="88" t="s">
        <v>38</v>
      </c>
      <c r="J14" s="89">
        <v>0.25</v>
      </c>
      <c r="K14" s="90">
        <f>746709.84*1.16</f>
        <v>866183.41439999989</v>
      </c>
      <c r="L14" s="90">
        <f t="shared" si="0"/>
        <v>216545.85359999997</v>
      </c>
      <c r="M14" s="90"/>
      <c r="N14" s="88">
        <f t="shared" si="1"/>
        <v>40</v>
      </c>
      <c r="O14" s="91">
        <v>41355</v>
      </c>
      <c r="P14" s="91">
        <v>41394</v>
      </c>
      <c r="Q14" s="91" t="s">
        <v>73</v>
      </c>
      <c r="R14" s="91"/>
      <c r="S14" s="91"/>
      <c r="T14" s="19"/>
      <c r="U14" s="19"/>
    </row>
    <row r="15" spans="1:21" s="60" customFormat="1" ht="69" customHeight="1" x14ac:dyDescent="0.25">
      <c r="A15" s="88" t="s">
        <v>25</v>
      </c>
      <c r="B15" s="88" t="s">
        <v>61</v>
      </c>
      <c r="C15" s="88" t="s">
        <v>64</v>
      </c>
      <c r="D15" s="88" t="s">
        <v>45</v>
      </c>
      <c r="E15" s="88" t="s">
        <v>48</v>
      </c>
      <c r="F15" s="88" t="s">
        <v>47</v>
      </c>
      <c r="G15" s="88" t="s">
        <v>438</v>
      </c>
      <c r="H15" s="88" t="s">
        <v>55</v>
      </c>
      <c r="I15" s="88" t="s">
        <v>57</v>
      </c>
      <c r="J15" s="89">
        <v>0.25</v>
      </c>
      <c r="K15" s="90">
        <v>494399.66</v>
      </c>
      <c r="L15" s="90">
        <f t="shared" si="0"/>
        <v>123599.91499999999</v>
      </c>
      <c r="M15" s="90"/>
      <c r="N15" s="88">
        <f t="shared" si="1"/>
        <v>30</v>
      </c>
      <c r="O15" s="91">
        <v>41365</v>
      </c>
      <c r="P15" s="91">
        <v>41394</v>
      </c>
      <c r="Q15" s="91" t="s">
        <v>74</v>
      </c>
      <c r="R15" s="91"/>
      <c r="S15" s="91"/>
      <c r="T15" s="19"/>
      <c r="U15" s="19"/>
    </row>
    <row r="16" spans="1:21" s="60" customFormat="1" ht="124.5" customHeight="1" x14ac:dyDescent="0.25">
      <c r="A16" s="88" t="s">
        <v>44</v>
      </c>
      <c r="B16" s="88" t="s">
        <v>46</v>
      </c>
      <c r="C16" s="89">
        <v>1</v>
      </c>
      <c r="D16" s="88" t="s">
        <v>45</v>
      </c>
      <c r="E16" s="88" t="s">
        <v>102</v>
      </c>
      <c r="F16" s="88" t="s">
        <v>47</v>
      </c>
      <c r="G16" s="88" t="s">
        <v>62</v>
      </c>
      <c r="H16" s="88" t="s">
        <v>62</v>
      </c>
      <c r="I16" s="88" t="s">
        <v>49</v>
      </c>
      <c r="J16" s="89">
        <v>0.25</v>
      </c>
      <c r="K16" s="90">
        <v>999722.73</v>
      </c>
      <c r="L16" s="90">
        <f>J16*K16</f>
        <v>249930.6825</v>
      </c>
      <c r="M16" s="90"/>
      <c r="N16" s="88">
        <f t="shared" si="1"/>
        <v>148</v>
      </c>
      <c r="O16" s="91">
        <v>41369</v>
      </c>
      <c r="P16" s="91">
        <v>41516</v>
      </c>
      <c r="Q16" s="91" t="s">
        <v>389</v>
      </c>
      <c r="R16" s="91"/>
      <c r="S16" s="91"/>
      <c r="T16" s="19"/>
      <c r="U16" s="19"/>
    </row>
    <row r="17" spans="1:1021" s="60" customFormat="1" ht="94.5" customHeight="1" x14ac:dyDescent="0.25">
      <c r="A17" s="88" t="s">
        <v>44</v>
      </c>
      <c r="B17" s="88" t="s">
        <v>46</v>
      </c>
      <c r="C17" s="89">
        <v>1</v>
      </c>
      <c r="D17" s="88" t="s">
        <v>45</v>
      </c>
      <c r="E17" s="88" t="s">
        <v>90</v>
      </c>
      <c r="F17" s="88" t="s">
        <v>91</v>
      </c>
      <c r="G17" s="88" t="s">
        <v>92</v>
      </c>
      <c r="H17" s="88" t="s">
        <v>94</v>
      </c>
      <c r="I17" s="88" t="s">
        <v>93</v>
      </c>
      <c r="J17" s="89">
        <v>0.25</v>
      </c>
      <c r="K17" s="90">
        <v>371917.77</v>
      </c>
      <c r="L17" s="90">
        <v>0</v>
      </c>
      <c r="M17" s="90"/>
      <c r="N17" s="88">
        <f t="shared" si="1"/>
        <v>30</v>
      </c>
      <c r="O17" s="91">
        <v>41334</v>
      </c>
      <c r="P17" s="91">
        <v>41363</v>
      </c>
      <c r="Q17" s="91" t="s">
        <v>390</v>
      </c>
      <c r="R17" s="91"/>
      <c r="S17" s="91"/>
      <c r="T17" s="19"/>
      <c r="U17" s="19"/>
    </row>
    <row r="18" spans="1:1021" s="60" customFormat="1" ht="105.75" customHeight="1" x14ac:dyDescent="0.25">
      <c r="A18" s="88" t="s">
        <v>443</v>
      </c>
      <c r="B18" s="88" t="s">
        <v>46</v>
      </c>
      <c r="C18" s="88">
        <v>100</v>
      </c>
      <c r="D18" s="88" t="s">
        <v>45</v>
      </c>
      <c r="E18" s="88" t="s">
        <v>76</v>
      </c>
      <c r="F18" s="88" t="s">
        <v>78</v>
      </c>
      <c r="G18" s="88" t="s">
        <v>69</v>
      </c>
      <c r="H18" s="88" t="s">
        <v>69</v>
      </c>
      <c r="I18" s="88" t="s">
        <v>79</v>
      </c>
      <c r="J18" s="89">
        <v>0</v>
      </c>
      <c r="K18" s="90">
        <v>782322.94</v>
      </c>
      <c r="L18" s="90">
        <f t="shared" si="0"/>
        <v>0</v>
      </c>
      <c r="M18" s="90"/>
      <c r="N18" s="88">
        <f t="shared" si="1"/>
        <v>31</v>
      </c>
      <c r="O18" s="91">
        <v>41334</v>
      </c>
      <c r="P18" s="91">
        <v>41364</v>
      </c>
      <c r="Q18" s="91" t="s">
        <v>391</v>
      </c>
      <c r="R18" s="91"/>
      <c r="S18" s="91"/>
      <c r="T18" s="19"/>
      <c r="U18" s="19"/>
    </row>
    <row r="19" spans="1:1021" s="60" customFormat="1" ht="144" customHeight="1" x14ac:dyDescent="0.25">
      <c r="A19" s="88" t="s">
        <v>44</v>
      </c>
      <c r="B19" s="88" t="s">
        <v>440</v>
      </c>
      <c r="C19" s="88">
        <v>100</v>
      </c>
      <c r="D19" s="88" t="s">
        <v>19</v>
      </c>
      <c r="E19" s="88" t="s">
        <v>82</v>
      </c>
      <c r="F19" s="88" t="s">
        <v>80</v>
      </c>
      <c r="G19" s="88" t="s">
        <v>81</v>
      </c>
      <c r="H19" s="88" t="s">
        <v>121</v>
      </c>
      <c r="I19" s="88" t="s">
        <v>83</v>
      </c>
      <c r="J19" s="89">
        <v>0.25</v>
      </c>
      <c r="K19" s="90">
        <v>2227062.31</v>
      </c>
      <c r="L19" s="90">
        <f t="shared" si="0"/>
        <v>556765.57750000001</v>
      </c>
      <c r="M19" s="90"/>
      <c r="N19" s="88">
        <f t="shared" si="1"/>
        <v>90</v>
      </c>
      <c r="O19" s="91">
        <v>41383</v>
      </c>
      <c r="P19" s="91">
        <v>41472</v>
      </c>
      <c r="Q19" s="91" t="s">
        <v>392</v>
      </c>
      <c r="R19" s="91"/>
      <c r="S19" s="91"/>
      <c r="T19" s="19"/>
      <c r="U19" s="19"/>
    </row>
    <row r="20" spans="1:1021" s="60" customFormat="1" ht="78.75" x14ac:dyDescent="0.25">
      <c r="A20" s="88"/>
      <c r="B20" s="88" t="s">
        <v>46</v>
      </c>
      <c r="C20" s="88">
        <v>100</v>
      </c>
      <c r="D20" s="88" t="s">
        <v>19</v>
      </c>
      <c r="E20" s="88" t="s">
        <v>85</v>
      </c>
      <c r="F20" s="88" t="s">
        <v>84</v>
      </c>
      <c r="G20" s="88" t="s">
        <v>341</v>
      </c>
      <c r="H20" s="88" t="s">
        <v>122</v>
      </c>
      <c r="I20" s="88" t="s">
        <v>86</v>
      </c>
      <c r="J20" s="89">
        <v>0.25</v>
      </c>
      <c r="K20" s="90">
        <v>1379601.54</v>
      </c>
      <c r="L20" s="90">
        <f t="shared" si="0"/>
        <v>344900.38500000001</v>
      </c>
      <c r="M20" s="90"/>
      <c r="N20" s="88">
        <f t="shared" si="1"/>
        <v>70</v>
      </c>
      <c r="O20" s="91">
        <v>41386</v>
      </c>
      <c r="P20" s="91">
        <v>41455</v>
      </c>
      <c r="Q20" s="91" t="s">
        <v>393</v>
      </c>
      <c r="R20" s="91"/>
      <c r="S20" s="91"/>
      <c r="T20" s="19"/>
      <c r="U20" s="19"/>
    </row>
    <row r="21" spans="1:1021" s="60" customFormat="1" ht="63" x14ac:dyDescent="0.25">
      <c r="A21" s="88"/>
      <c r="B21" s="88" t="s">
        <v>46</v>
      </c>
      <c r="C21" s="88">
        <v>100</v>
      </c>
      <c r="D21" s="88" t="s">
        <v>19</v>
      </c>
      <c r="E21" s="88" t="s">
        <v>88</v>
      </c>
      <c r="F21" s="88" t="s">
        <v>84</v>
      </c>
      <c r="G21" s="88" t="s">
        <v>89</v>
      </c>
      <c r="H21" s="88" t="s">
        <v>123</v>
      </c>
      <c r="I21" s="88" t="s">
        <v>87</v>
      </c>
      <c r="J21" s="89">
        <v>0.25</v>
      </c>
      <c r="K21" s="90">
        <v>1642943.95</v>
      </c>
      <c r="L21" s="90">
        <f t="shared" si="0"/>
        <v>410735.98749999999</v>
      </c>
      <c r="M21" s="90"/>
      <c r="N21" s="88">
        <f t="shared" si="1"/>
        <v>70</v>
      </c>
      <c r="O21" s="91">
        <v>41386</v>
      </c>
      <c r="P21" s="91">
        <v>41455</v>
      </c>
      <c r="Q21" s="91" t="s">
        <v>393</v>
      </c>
      <c r="R21" s="91"/>
      <c r="S21" s="91"/>
      <c r="T21" s="19"/>
      <c r="U21" s="19"/>
    </row>
    <row r="22" spans="1:1021" s="61" customFormat="1" ht="88.5" customHeight="1" x14ac:dyDescent="0.25">
      <c r="A22" s="92"/>
      <c r="B22" s="88" t="s">
        <v>440</v>
      </c>
      <c r="C22" s="88">
        <v>100</v>
      </c>
      <c r="D22" s="88" t="s">
        <v>45</v>
      </c>
      <c r="E22" s="88" t="s">
        <v>98</v>
      </c>
      <c r="F22" s="88" t="s">
        <v>99</v>
      </c>
      <c r="G22" s="88" t="s">
        <v>100</v>
      </c>
      <c r="H22" s="88" t="s">
        <v>100</v>
      </c>
      <c r="I22" s="88" t="s">
        <v>101</v>
      </c>
      <c r="J22" s="89">
        <v>0.25</v>
      </c>
      <c r="K22" s="90">
        <v>377958.66</v>
      </c>
      <c r="L22" s="90">
        <f t="shared" si="0"/>
        <v>94489.664999999994</v>
      </c>
      <c r="M22" s="90"/>
      <c r="N22" s="88">
        <f t="shared" si="1"/>
        <v>31</v>
      </c>
      <c r="O22" s="91">
        <v>41334</v>
      </c>
      <c r="P22" s="91">
        <v>41364</v>
      </c>
      <c r="Q22" s="93" t="s">
        <v>390</v>
      </c>
      <c r="R22" s="91"/>
      <c r="S22" s="91"/>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row>
    <row r="23" spans="1:1021" s="60" customFormat="1" ht="141.75" customHeight="1" x14ac:dyDescent="0.25">
      <c r="A23" s="88"/>
      <c r="B23" s="88" t="s">
        <v>440</v>
      </c>
      <c r="C23" s="89">
        <v>1</v>
      </c>
      <c r="D23" s="88" t="s">
        <v>19</v>
      </c>
      <c r="E23" s="88" t="s">
        <v>97</v>
      </c>
      <c r="F23" s="88" t="s">
        <v>47</v>
      </c>
      <c r="G23" s="88" t="s">
        <v>95</v>
      </c>
      <c r="H23" s="88" t="s">
        <v>134</v>
      </c>
      <c r="I23" s="88" t="s">
        <v>96</v>
      </c>
      <c r="J23" s="89">
        <v>0.25</v>
      </c>
      <c r="K23" s="90">
        <v>1646143</v>
      </c>
      <c r="L23" s="90">
        <f t="shared" si="0"/>
        <v>411535.75</v>
      </c>
      <c r="M23" s="90"/>
      <c r="N23" s="88">
        <f t="shared" si="1"/>
        <v>61</v>
      </c>
      <c r="O23" s="94">
        <v>41395</v>
      </c>
      <c r="P23" s="94">
        <v>41455</v>
      </c>
      <c r="Q23" s="91" t="s">
        <v>394</v>
      </c>
      <c r="R23" s="91"/>
      <c r="S23" s="91"/>
      <c r="T23" s="19"/>
      <c r="U23" s="19"/>
    </row>
    <row r="24" spans="1:1021" s="60" customFormat="1" ht="141.75" customHeight="1" x14ac:dyDescent="0.25">
      <c r="A24" s="88"/>
      <c r="B24" s="88" t="s">
        <v>440</v>
      </c>
      <c r="C24" s="89">
        <v>1</v>
      </c>
      <c r="D24" s="88" t="s">
        <v>19</v>
      </c>
      <c r="E24" s="88" t="s">
        <v>103</v>
      </c>
      <c r="F24" s="88" t="s">
        <v>104</v>
      </c>
      <c r="G24" s="88" t="s">
        <v>111</v>
      </c>
      <c r="H24" s="88" t="s">
        <v>110</v>
      </c>
      <c r="I24" s="88" t="s">
        <v>105</v>
      </c>
      <c r="J24" s="89">
        <v>0.25</v>
      </c>
      <c r="K24" s="90">
        <v>1675602.06</v>
      </c>
      <c r="L24" s="90">
        <f t="shared" si="0"/>
        <v>418900.51500000001</v>
      </c>
      <c r="M24" s="90"/>
      <c r="N24" s="88">
        <f t="shared" si="1"/>
        <v>101</v>
      </c>
      <c r="O24" s="91">
        <v>41355</v>
      </c>
      <c r="P24" s="91">
        <v>41455</v>
      </c>
      <c r="Q24" s="91" t="s">
        <v>395</v>
      </c>
      <c r="R24" s="91"/>
      <c r="S24" s="91"/>
      <c r="T24" s="19"/>
      <c r="U24" s="19"/>
    </row>
    <row r="25" spans="1:1021" s="60" customFormat="1" ht="141.75" customHeight="1" x14ac:dyDescent="0.25">
      <c r="A25" s="88"/>
      <c r="B25" s="88" t="s">
        <v>106</v>
      </c>
      <c r="C25" s="88">
        <v>100</v>
      </c>
      <c r="D25" s="88" t="s">
        <v>19</v>
      </c>
      <c r="E25" s="88" t="s">
        <v>108</v>
      </c>
      <c r="F25" s="88" t="s">
        <v>109</v>
      </c>
      <c r="G25" s="88" t="s">
        <v>342</v>
      </c>
      <c r="H25" s="88" t="s">
        <v>126</v>
      </c>
      <c r="I25" s="88" t="s">
        <v>115</v>
      </c>
      <c r="J25" s="89">
        <v>0.25</v>
      </c>
      <c r="K25" s="90">
        <v>2686726.05</v>
      </c>
      <c r="L25" s="90">
        <f t="shared" si="0"/>
        <v>671681.51249999995</v>
      </c>
      <c r="M25" s="90"/>
      <c r="N25" s="88">
        <f t="shared" si="1"/>
        <v>46</v>
      </c>
      <c r="O25" s="91">
        <v>41380</v>
      </c>
      <c r="P25" s="91">
        <v>41425</v>
      </c>
      <c r="Q25" s="91" t="s">
        <v>393</v>
      </c>
      <c r="R25" s="91"/>
      <c r="S25" s="91"/>
      <c r="T25" s="19"/>
      <c r="U25" s="19"/>
    </row>
    <row r="26" spans="1:1021" s="60" customFormat="1" ht="141.75" customHeight="1" x14ac:dyDescent="0.25">
      <c r="A26" s="88"/>
      <c r="B26" s="88" t="s">
        <v>440</v>
      </c>
      <c r="C26" s="88">
        <v>100</v>
      </c>
      <c r="D26" s="88" t="s">
        <v>19</v>
      </c>
      <c r="E26" s="88" t="s">
        <v>107</v>
      </c>
      <c r="F26" s="88" t="s">
        <v>109</v>
      </c>
      <c r="G26" s="88" t="s">
        <v>343</v>
      </c>
      <c r="H26" s="88" t="s">
        <v>127</v>
      </c>
      <c r="I26" s="88" t="s">
        <v>116</v>
      </c>
      <c r="J26" s="89">
        <v>0.25</v>
      </c>
      <c r="K26" s="90">
        <v>1737051.11</v>
      </c>
      <c r="L26" s="90">
        <f t="shared" si="0"/>
        <v>434262.77750000003</v>
      </c>
      <c r="M26" s="90"/>
      <c r="N26" s="88">
        <f t="shared" si="1"/>
        <v>46</v>
      </c>
      <c r="O26" s="91">
        <v>41380</v>
      </c>
      <c r="P26" s="91">
        <v>41425</v>
      </c>
      <c r="Q26" s="91" t="s">
        <v>396</v>
      </c>
      <c r="R26" s="91"/>
      <c r="S26" s="91"/>
      <c r="T26" s="19"/>
      <c r="U26" s="19"/>
    </row>
    <row r="27" spans="1:1021" s="60" customFormat="1" ht="141.75" customHeight="1" x14ac:dyDescent="0.25">
      <c r="A27" s="88"/>
      <c r="B27" s="88" t="s">
        <v>440</v>
      </c>
      <c r="C27" s="88">
        <v>100</v>
      </c>
      <c r="D27" s="88" t="s">
        <v>19</v>
      </c>
      <c r="E27" s="112" t="s">
        <v>112</v>
      </c>
      <c r="F27" s="113" t="s">
        <v>53</v>
      </c>
      <c r="G27" s="113" t="s">
        <v>344</v>
      </c>
      <c r="H27" s="113" t="s">
        <v>132</v>
      </c>
      <c r="I27" s="113" t="s">
        <v>117</v>
      </c>
      <c r="J27" s="114">
        <v>0.25</v>
      </c>
      <c r="K27" s="115">
        <v>2998945.55</v>
      </c>
      <c r="L27" s="113">
        <f t="shared" si="0"/>
        <v>749736.38749999995</v>
      </c>
      <c r="M27" s="113"/>
      <c r="N27" s="88">
        <f t="shared" si="1"/>
        <v>60</v>
      </c>
      <c r="O27" s="94">
        <v>41396</v>
      </c>
      <c r="P27" s="94">
        <v>41455</v>
      </c>
      <c r="Q27" s="91" t="s">
        <v>74</v>
      </c>
      <c r="R27" s="91">
        <v>41456</v>
      </c>
      <c r="S27" s="91">
        <v>41516</v>
      </c>
      <c r="T27" s="19"/>
      <c r="U27" s="19"/>
    </row>
    <row r="28" spans="1:1021" s="60" customFormat="1" ht="141.75" customHeight="1" x14ac:dyDescent="0.25">
      <c r="A28" s="88"/>
      <c r="B28" s="88" t="s">
        <v>440</v>
      </c>
      <c r="C28" s="88">
        <v>100</v>
      </c>
      <c r="D28" s="88" t="s">
        <v>19</v>
      </c>
      <c r="E28" s="112" t="s">
        <v>113</v>
      </c>
      <c r="F28" s="113" t="s">
        <v>189</v>
      </c>
      <c r="G28" s="113" t="s">
        <v>345</v>
      </c>
      <c r="H28" s="113" t="s">
        <v>94</v>
      </c>
      <c r="I28" s="113" t="s">
        <v>118</v>
      </c>
      <c r="J28" s="114">
        <v>0.25</v>
      </c>
      <c r="K28" s="115">
        <v>2999672.39</v>
      </c>
      <c r="L28" s="115">
        <f t="shared" si="0"/>
        <v>749918.09750000003</v>
      </c>
      <c r="M28" s="115"/>
      <c r="N28" s="88">
        <f t="shared" si="1"/>
        <v>60</v>
      </c>
      <c r="O28" s="94">
        <v>41396</v>
      </c>
      <c r="P28" s="94">
        <v>41455</v>
      </c>
      <c r="Q28" s="95" t="s">
        <v>397</v>
      </c>
      <c r="R28" s="91"/>
      <c r="S28" s="91"/>
      <c r="T28" s="19"/>
      <c r="U28" s="19"/>
    </row>
    <row r="29" spans="1:1021" s="60" customFormat="1" ht="141.75" customHeight="1" x14ac:dyDescent="0.25">
      <c r="A29" s="88"/>
      <c r="B29" s="88" t="s">
        <v>440</v>
      </c>
      <c r="C29" s="88">
        <v>100</v>
      </c>
      <c r="D29" s="88" t="s">
        <v>19</v>
      </c>
      <c r="E29" s="96" t="s">
        <v>120</v>
      </c>
      <c r="F29" s="88" t="s">
        <v>114</v>
      </c>
      <c r="G29" s="88" t="s">
        <v>346</v>
      </c>
      <c r="H29" s="88" t="s">
        <v>133</v>
      </c>
      <c r="I29" s="88" t="s">
        <v>119</v>
      </c>
      <c r="J29" s="89">
        <v>0.25</v>
      </c>
      <c r="K29" s="90">
        <v>4212057.57</v>
      </c>
      <c r="L29" s="90">
        <f t="shared" si="0"/>
        <v>1053014.3925000001</v>
      </c>
      <c r="M29" s="90"/>
      <c r="N29" s="88">
        <f t="shared" si="1"/>
        <v>60</v>
      </c>
      <c r="O29" s="94">
        <v>41396</v>
      </c>
      <c r="P29" s="94">
        <v>41455</v>
      </c>
      <c r="Q29" s="95" t="s">
        <v>392</v>
      </c>
      <c r="R29" s="91">
        <v>41475</v>
      </c>
      <c r="S29" s="91">
        <v>41535</v>
      </c>
      <c r="T29" s="19"/>
      <c r="U29" s="19"/>
    </row>
    <row r="30" spans="1:1021" s="60" customFormat="1" ht="141.75" customHeight="1" x14ac:dyDescent="0.25">
      <c r="A30" s="88"/>
      <c r="B30" s="88" t="s">
        <v>125</v>
      </c>
      <c r="C30" s="88">
        <v>100</v>
      </c>
      <c r="D30" s="88" t="s">
        <v>45</v>
      </c>
      <c r="E30" s="96" t="s">
        <v>128</v>
      </c>
      <c r="F30" s="88" t="s">
        <v>331</v>
      </c>
      <c r="G30" s="88" t="s">
        <v>339</v>
      </c>
      <c r="H30" s="88" t="s">
        <v>339</v>
      </c>
      <c r="I30" s="88" t="s">
        <v>124</v>
      </c>
      <c r="J30" s="89">
        <v>0</v>
      </c>
      <c r="K30" s="90">
        <v>502819.05</v>
      </c>
      <c r="L30" s="90">
        <f t="shared" si="0"/>
        <v>0</v>
      </c>
      <c r="M30" s="90"/>
      <c r="N30" s="88">
        <f t="shared" si="1"/>
        <v>77</v>
      </c>
      <c r="O30" s="91">
        <v>41379</v>
      </c>
      <c r="P30" s="91">
        <v>41455</v>
      </c>
      <c r="Q30" s="95" t="s">
        <v>397</v>
      </c>
      <c r="R30" s="91"/>
      <c r="S30" s="91"/>
      <c r="T30" s="19"/>
      <c r="U30" s="19"/>
    </row>
    <row r="31" spans="1:1021" s="60" customFormat="1" ht="111.75" customHeight="1" x14ac:dyDescent="0.25">
      <c r="A31" s="88"/>
      <c r="B31" s="88" t="s">
        <v>44</v>
      </c>
      <c r="C31" s="88">
        <v>100</v>
      </c>
      <c r="D31" s="88" t="s">
        <v>45</v>
      </c>
      <c r="E31" s="96" t="s">
        <v>130</v>
      </c>
      <c r="F31" s="88" t="s">
        <v>331</v>
      </c>
      <c r="G31" s="88" t="s">
        <v>131</v>
      </c>
      <c r="H31" s="88" t="s">
        <v>131</v>
      </c>
      <c r="I31" s="88" t="s">
        <v>129</v>
      </c>
      <c r="J31" s="89">
        <v>0</v>
      </c>
      <c r="K31" s="90">
        <v>511042.46</v>
      </c>
      <c r="L31" s="90">
        <f t="shared" si="0"/>
        <v>0</v>
      </c>
      <c r="M31" s="90"/>
      <c r="N31" s="88">
        <f t="shared" si="1"/>
        <v>40</v>
      </c>
      <c r="O31" s="91">
        <v>41379</v>
      </c>
      <c r="P31" s="91">
        <v>41418</v>
      </c>
      <c r="Q31" s="95" t="s">
        <v>398</v>
      </c>
      <c r="R31" s="91"/>
      <c r="S31" s="91"/>
      <c r="T31" s="19"/>
      <c r="U31" s="19"/>
    </row>
    <row r="32" spans="1:1021" s="60" customFormat="1" ht="111.75" customHeight="1" x14ac:dyDescent="0.25">
      <c r="A32" s="88"/>
      <c r="B32" s="88" t="s">
        <v>141</v>
      </c>
      <c r="C32" s="88"/>
      <c r="D32" s="88" t="s">
        <v>136</v>
      </c>
      <c r="E32" s="112" t="s">
        <v>157</v>
      </c>
      <c r="F32" s="113" t="s">
        <v>137</v>
      </c>
      <c r="G32" s="113" t="s">
        <v>187</v>
      </c>
      <c r="H32" s="113" t="s">
        <v>186</v>
      </c>
      <c r="I32" s="113" t="s">
        <v>138</v>
      </c>
      <c r="J32" s="114">
        <v>0.25</v>
      </c>
      <c r="K32" s="115">
        <v>3238376.96</v>
      </c>
      <c r="L32" s="115">
        <f t="shared" si="0"/>
        <v>809594.24</v>
      </c>
      <c r="M32" s="115">
        <v>786678.9</v>
      </c>
      <c r="N32" s="88">
        <f t="shared" si="1"/>
        <v>90</v>
      </c>
      <c r="O32" s="91">
        <v>41505</v>
      </c>
      <c r="P32" s="91">
        <v>41594</v>
      </c>
      <c r="Q32" s="91" t="s">
        <v>398</v>
      </c>
      <c r="R32" s="91"/>
      <c r="S32" s="91"/>
      <c r="T32" s="19"/>
      <c r="U32" s="19"/>
    </row>
    <row r="33" spans="1:21" s="60" customFormat="1" ht="111.75" customHeight="1" x14ac:dyDescent="0.25">
      <c r="A33" s="88"/>
      <c r="B33" s="88" t="s">
        <v>141</v>
      </c>
      <c r="C33" s="88"/>
      <c r="D33" s="88" t="s">
        <v>136</v>
      </c>
      <c r="E33" s="112" t="s">
        <v>159</v>
      </c>
      <c r="F33" s="113" t="s">
        <v>137</v>
      </c>
      <c r="G33" s="113" t="s">
        <v>187</v>
      </c>
      <c r="H33" s="113" t="s">
        <v>203</v>
      </c>
      <c r="I33" s="113" t="s">
        <v>139</v>
      </c>
      <c r="J33" s="114">
        <v>0.25</v>
      </c>
      <c r="K33" s="115">
        <v>1780697.61</v>
      </c>
      <c r="L33" s="115">
        <f t="shared" si="0"/>
        <v>445174.40250000003</v>
      </c>
      <c r="M33" s="115">
        <v>149555.78</v>
      </c>
      <c r="N33" s="88">
        <f t="shared" si="1"/>
        <v>90</v>
      </c>
      <c r="O33" s="91">
        <v>41505</v>
      </c>
      <c r="P33" s="91">
        <v>41594</v>
      </c>
      <c r="Q33" s="91" t="s">
        <v>398</v>
      </c>
      <c r="R33" s="91"/>
      <c r="S33" s="91"/>
      <c r="T33" s="19"/>
      <c r="U33" s="19"/>
    </row>
    <row r="34" spans="1:21" s="60" customFormat="1" ht="111.75" customHeight="1" x14ac:dyDescent="0.25">
      <c r="A34" s="88"/>
      <c r="B34" s="88" t="s">
        <v>141</v>
      </c>
      <c r="C34" s="88"/>
      <c r="D34" s="88" t="s">
        <v>136</v>
      </c>
      <c r="E34" s="112" t="s">
        <v>158</v>
      </c>
      <c r="F34" s="113" t="s">
        <v>137</v>
      </c>
      <c r="G34" s="113" t="s">
        <v>187</v>
      </c>
      <c r="H34" s="113" t="s">
        <v>204</v>
      </c>
      <c r="I34" s="113" t="s">
        <v>140</v>
      </c>
      <c r="J34" s="114">
        <v>0.25</v>
      </c>
      <c r="K34" s="115">
        <v>1044131.74</v>
      </c>
      <c r="L34" s="115">
        <f t="shared" si="0"/>
        <v>261032.935</v>
      </c>
      <c r="M34" s="115"/>
      <c r="N34" s="88">
        <f t="shared" si="1"/>
        <v>90</v>
      </c>
      <c r="O34" s="91">
        <v>41512</v>
      </c>
      <c r="P34" s="91">
        <v>41601</v>
      </c>
      <c r="Q34" s="91" t="s">
        <v>398</v>
      </c>
      <c r="R34" s="91"/>
      <c r="S34" s="91"/>
      <c r="T34" s="19"/>
      <c r="U34" s="19"/>
    </row>
    <row r="35" spans="1:21" s="60" customFormat="1" ht="111.75" customHeight="1" x14ac:dyDescent="0.25">
      <c r="A35" s="88"/>
      <c r="B35" s="88" t="s">
        <v>44</v>
      </c>
      <c r="C35" s="88"/>
      <c r="D35" s="88" t="s">
        <v>45</v>
      </c>
      <c r="E35" s="88" t="s">
        <v>151</v>
      </c>
      <c r="F35" s="88" t="s">
        <v>47</v>
      </c>
      <c r="G35" s="88" t="s">
        <v>365</v>
      </c>
      <c r="H35" s="88" t="s">
        <v>365</v>
      </c>
      <c r="I35" s="88" t="s">
        <v>145</v>
      </c>
      <c r="J35" s="89">
        <v>0.25</v>
      </c>
      <c r="K35" s="90">
        <v>803607.14</v>
      </c>
      <c r="L35" s="90"/>
      <c r="M35" s="90"/>
      <c r="N35" s="88">
        <f t="shared" si="1"/>
        <v>181</v>
      </c>
      <c r="O35" s="91">
        <v>41428</v>
      </c>
      <c r="P35" s="91">
        <v>41608</v>
      </c>
      <c r="Q35" s="91" t="s">
        <v>399</v>
      </c>
      <c r="R35" s="91"/>
      <c r="S35" s="91"/>
      <c r="T35" s="19"/>
      <c r="U35" s="19"/>
    </row>
    <row r="36" spans="1:21" s="19" customFormat="1" ht="111.75" customHeight="1" x14ac:dyDescent="0.25">
      <c r="A36" s="88"/>
      <c r="B36" s="88" t="s">
        <v>44</v>
      </c>
      <c r="C36" s="88"/>
      <c r="D36" s="88" t="s">
        <v>45</v>
      </c>
      <c r="E36" s="88" t="s">
        <v>142</v>
      </c>
      <c r="F36" s="88" t="s">
        <v>47</v>
      </c>
      <c r="G36" s="88" t="s">
        <v>143</v>
      </c>
      <c r="H36" s="88" t="s">
        <v>143</v>
      </c>
      <c r="I36" s="88" t="s">
        <v>144</v>
      </c>
      <c r="J36" s="89">
        <v>0</v>
      </c>
      <c r="K36" s="90">
        <v>397896.87</v>
      </c>
      <c r="L36" s="90"/>
      <c r="M36" s="90"/>
      <c r="N36" s="88">
        <f t="shared" si="1"/>
        <v>184</v>
      </c>
      <c r="O36" s="91">
        <v>41456</v>
      </c>
      <c r="P36" s="91">
        <v>41639</v>
      </c>
      <c r="Q36" s="97" t="s">
        <v>400</v>
      </c>
      <c r="R36" s="91"/>
      <c r="S36" s="91"/>
    </row>
    <row r="37" spans="1:21" s="60" customFormat="1" ht="111.75" customHeight="1" x14ac:dyDescent="0.25">
      <c r="A37" s="88"/>
      <c r="B37" s="88" t="s">
        <v>441</v>
      </c>
      <c r="C37" s="88"/>
      <c r="D37" s="88" t="s">
        <v>45</v>
      </c>
      <c r="E37" s="96" t="s">
        <v>148</v>
      </c>
      <c r="F37" s="88" t="s">
        <v>78</v>
      </c>
      <c r="G37" s="88" t="s">
        <v>149</v>
      </c>
      <c r="H37" s="88" t="s">
        <v>149</v>
      </c>
      <c r="I37" s="88" t="s">
        <v>150</v>
      </c>
      <c r="J37" s="89">
        <v>0</v>
      </c>
      <c r="K37" s="90">
        <v>913003.11</v>
      </c>
      <c r="L37" s="90">
        <f t="shared" si="0"/>
        <v>0</v>
      </c>
      <c r="M37" s="90"/>
      <c r="N37" s="88">
        <f t="shared" si="1"/>
        <v>46</v>
      </c>
      <c r="O37" s="91">
        <v>41395</v>
      </c>
      <c r="P37" s="91">
        <v>41440</v>
      </c>
      <c r="Q37" s="97" t="s">
        <v>391</v>
      </c>
      <c r="R37" s="91"/>
      <c r="S37" s="91"/>
      <c r="T37" s="19"/>
      <c r="U37" s="19"/>
    </row>
    <row r="38" spans="1:21" s="60" customFormat="1" ht="111.75" customHeight="1" x14ac:dyDescent="0.25">
      <c r="A38" s="88"/>
      <c r="B38" s="88" t="s">
        <v>44</v>
      </c>
      <c r="C38" s="88"/>
      <c r="D38" s="88" t="s">
        <v>45</v>
      </c>
      <c r="E38" s="88" t="s">
        <v>147</v>
      </c>
      <c r="F38" s="88" t="s">
        <v>47</v>
      </c>
      <c r="G38" s="88" t="s">
        <v>146</v>
      </c>
      <c r="H38" s="88" t="s">
        <v>146</v>
      </c>
      <c r="I38" s="88" t="s">
        <v>153</v>
      </c>
      <c r="J38" s="89">
        <v>0.25</v>
      </c>
      <c r="K38" s="90">
        <v>500000</v>
      </c>
      <c r="L38" s="90"/>
      <c r="M38" s="90"/>
      <c r="N38" s="88">
        <f t="shared" si="1"/>
        <v>184</v>
      </c>
      <c r="O38" s="91">
        <v>41456</v>
      </c>
      <c r="P38" s="91">
        <v>41639</v>
      </c>
      <c r="Q38" s="97" t="s">
        <v>401</v>
      </c>
      <c r="R38" s="91"/>
      <c r="S38" s="91"/>
      <c r="T38" s="19"/>
      <c r="U38" s="19"/>
    </row>
    <row r="39" spans="1:21" s="19" customFormat="1" ht="111.75" customHeight="1" x14ac:dyDescent="0.25">
      <c r="A39" s="88"/>
      <c r="B39" s="88" t="s">
        <v>125</v>
      </c>
      <c r="C39" s="88"/>
      <c r="D39" s="88" t="s">
        <v>45</v>
      </c>
      <c r="E39" s="112" t="s">
        <v>155</v>
      </c>
      <c r="F39" s="113" t="s">
        <v>104</v>
      </c>
      <c r="G39" s="113" t="s">
        <v>152</v>
      </c>
      <c r="H39" s="113" t="s">
        <v>152</v>
      </c>
      <c r="I39" s="113" t="s">
        <v>154</v>
      </c>
      <c r="J39" s="114">
        <v>0</v>
      </c>
      <c r="K39" s="115">
        <v>452613.33</v>
      </c>
      <c r="L39" s="115"/>
      <c r="M39" s="115"/>
      <c r="N39" s="88">
        <f t="shared" si="1"/>
        <v>30</v>
      </c>
      <c r="O39" s="91">
        <v>41426</v>
      </c>
      <c r="P39" s="91">
        <v>41455</v>
      </c>
      <c r="Q39" s="97" t="s">
        <v>402</v>
      </c>
      <c r="R39" s="91"/>
      <c r="S39" s="91"/>
    </row>
    <row r="40" spans="1:21" s="60" customFormat="1" ht="111.75" customHeight="1" x14ac:dyDescent="0.25">
      <c r="A40" s="88"/>
      <c r="B40" s="88" t="s">
        <v>141</v>
      </c>
      <c r="C40" s="88"/>
      <c r="D40" s="88" t="s">
        <v>136</v>
      </c>
      <c r="E40" s="112" t="s">
        <v>435</v>
      </c>
      <c r="F40" s="113" t="s">
        <v>91</v>
      </c>
      <c r="G40" s="113" t="s">
        <v>187</v>
      </c>
      <c r="H40" s="113" t="s">
        <v>205</v>
      </c>
      <c r="I40" s="113" t="s">
        <v>156</v>
      </c>
      <c r="J40" s="114">
        <v>0.25</v>
      </c>
      <c r="K40" s="115">
        <v>1338574.29</v>
      </c>
      <c r="L40" s="115"/>
      <c r="M40" s="115">
        <v>111439.58</v>
      </c>
      <c r="N40" s="88">
        <f t="shared" si="1"/>
        <v>90</v>
      </c>
      <c r="O40" s="91">
        <v>41512</v>
      </c>
      <c r="P40" s="91">
        <v>41601</v>
      </c>
      <c r="Q40" s="97" t="s">
        <v>403</v>
      </c>
      <c r="R40" s="91"/>
      <c r="S40" s="91"/>
      <c r="T40" s="19"/>
      <c r="U40" s="19"/>
    </row>
    <row r="41" spans="1:21" s="60" customFormat="1" ht="111.75" customHeight="1" x14ac:dyDescent="0.25">
      <c r="A41" s="88"/>
      <c r="B41" s="88" t="s">
        <v>441</v>
      </c>
      <c r="C41" s="88">
        <v>100</v>
      </c>
      <c r="D41" s="88" t="s">
        <v>45</v>
      </c>
      <c r="E41" s="96" t="s">
        <v>161</v>
      </c>
      <c r="F41" s="88" t="s">
        <v>53</v>
      </c>
      <c r="G41" s="88" t="s">
        <v>163</v>
      </c>
      <c r="H41" s="88" t="s">
        <v>163</v>
      </c>
      <c r="I41" s="88" t="s">
        <v>160</v>
      </c>
      <c r="J41" s="89"/>
      <c r="K41" s="90">
        <v>225392.29</v>
      </c>
      <c r="L41" s="90"/>
      <c r="M41" s="90"/>
      <c r="N41" s="88">
        <f t="shared" si="1"/>
        <v>30</v>
      </c>
      <c r="O41" s="91">
        <v>41456</v>
      </c>
      <c r="P41" s="91">
        <v>41485</v>
      </c>
      <c r="Q41" s="97" t="s">
        <v>393</v>
      </c>
      <c r="R41" s="91"/>
      <c r="S41" s="91"/>
      <c r="T41" s="19"/>
      <c r="U41" s="19"/>
    </row>
    <row r="42" spans="1:21" s="19" customFormat="1" ht="111.75" customHeight="1" x14ac:dyDescent="0.25">
      <c r="A42" s="88"/>
      <c r="B42" s="88" t="s">
        <v>44</v>
      </c>
      <c r="C42" s="88">
        <v>100</v>
      </c>
      <c r="D42" s="88" t="s">
        <v>45</v>
      </c>
      <c r="E42" s="96" t="s">
        <v>302</v>
      </c>
      <c r="F42" s="88" t="s">
        <v>270</v>
      </c>
      <c r="G42" s="88" t="s">
        <v>271</v>
      </c>
      <c r="H42" s="88" t="s">
        <v>134</v>
      </c>
      <c r="I42" s="88" t="s">
        <v>272</v>
      </c>
      <c r="J42" s="89">
        <v>0</v>
      </c>
      <c r="K42" s="90">
        <v>542035.87</v>
      </c>
      <c r="L42" s="90">
        <f>J42*K42</f>
        <v>0</v>
      </c>
      <c r="M42" s="90"/>
      <c r="N42" s="88">
        <f>P42-O42+1</f>
        <v>29</v>
      </c>
      <c r="O42" s="91">
        <v>41519</v>
      </c>
      <c r="P42" s="91">
        <v>41547</v>
      </c>
      <c r="Q42" s="97" t="s">
        <v>404</v>
      </c>
      <c r="R42" s="91"/>
      <c r="S42" s="91"/>
    </row>
    <row r="43" spans="1:21" s="19" customFormat="1" ht="111.75" customHeight="1" x14ac:dyDescent="0.25">
      <c r="A43" s="88"/>
      <c r="B43" s="88" t="s">
        <v>441</v>
      </c>
      <c r="C43" s="88">
        <v>100</v>
      </c>
      <c r="D43" s="88" t="s">
        <v>45</v>
      </c>
      <c r="E43" s="96" t="s">
        <v>164</v>
      </c>
      <c r="F43" s="88" t="s">
        <v>78</v>
      </c>
      <c r="G43" s="88" t="s">
        <v>72</v>
      </c>
      <c r="H43" s="88" t="s">
        <v>72</v>
      </c>
      <c r="I43" s="88" t="s">
        <v>162</v>
      </c>
      <c r="J43" s="89">
        <v>0</v>
      </c>
      <c r="K43" s="90">
        <v>1015569.32</v>
      </c>
      <c r="L43" s="90"/>
      <c r="M43" s="90"/>
      <c r="N43" s="88">
        <f t="shared" si="1"/>
        <v>31</v>
      </c>
      <c r="O43" s="91">
        <v>41456</v>
      </c>
      <c r="P43" s="91">
        <v>41486</v>
      </c>
      <c r="Q43" s="97" t="s">
        <v>391</v>
      </c>
      <c r="R43" s="91"/>
      <c r="S43" s="91"/>
    </row>
    <row r="44" spans="1:21" s="19" customFormat="1" ht="111.75" customHeight="1" x14ac:dyDescent="0.25">
      <c r="A44" s="88"/>
      <c r="B44" s="88" t="s">
        <v>441</v>
      </c>
      <c r="C44" s="89">
        <v>1</v>
      </c>
      <c r="D44" s="88" t="s">
        <v>45</v>
      </c>
      <c r="E44" s="88" t="s">
        <v>52</v>
      </c>
      <c r="F44" s="88" t="s">
        <v>53</v>
      </c>
      <c r="G44" s="88" t="s">
        <v>54</v>
      </c>
      <c r="H44" s="88" t="s">
        <v>54</v>
      </c>
      <c r="I44" s="88" t="s">
        <v>165</v>
      </c>
      <c r="J44" s="89">
        <v>0.25</v>
      </c>
      <c r="K44" s="90">
        <v>139200</v>
      </c>
      <c r="L44" s="90">
        <f>J44*K44</f>
        <v>34800</v>
      </c>
      <c r="M44" s="90"/>
      <c r="N44" s="88">
        <f>P44-O44+1</f>
        <v>31</v>
      </c>
      <c r="O44" s="91">
        <v>41456</v>
      </c>
      <c r="P44" s="91">
        <v>41486</v>
      </c>
      <c r="Q44" s="98" t="s">
        <v>405</v>
      </c>
      <c r="R44" s="91"/>
      <c r="S44" s="91"/>
    </row>
    <row r="45" spans="1:21" s="60" customFormat="1" ht="111.75" customHeight="1" x14ac:dyDescent="0.25">
      <c r="A45" s="88"/>
      <c r="B45" s="88" t="s">
        <v>166</v>
      </c>
      <c r="C45" s="88">
        <v>100</v>
      </c>
      <c r="D45" s="88" t="s">
        <v>136</v>
      </c>
      <c r="E45" s="88" t="s">
        <v>173</v>
      </c>
      <c r="F45" s="88" t="s">
        <v>168</v>
      </c>
      <c r="G45" s="88" t="s">
        <v>263</v>
      </c>
      <c r="H45" s="88" t="s">
        <v>366</v>
      </c>
      <c r="I45" s="88" t="s">
        <v>169</v>
      </c>
      <c r="J45" s="89">
        <v>0</v>
      </c>
      <c r="K45" s="90">
        <v>6938953.0099999998</v>
      </c>
      <c r="L45" s="90">
        <f t="shared" si="0"/>
        <v>0</v>
      </c>
      <c r="M45" s="90">
        <v>901556.79</v>
      </c>
      <c r="N45" s="88">
        <f t="shared" si="1"/>
        <v>87</v>
      </c>
      <c r="O45" s="91">
        <v>41537</v>
      </c>
      <c r="P45" s="91">
        <v>41623</v>
      </c>
      <c r="Q45" s="97" t="s">
        <v>405</v>
      </c>
      <c r="R45" s="91"/>
      <c r="S45" s="91"/>
      <c r="T45" s="19"/>
      <c r="U45" s="19"/>
    </row>
    <row r="46" spans="1:21" s="3" customFormat="1" ht="111.75" customHeight="1" x14ac:dyDescent="0.25">
      <c r="A46" s="88"/>
      <c r="B46" s="88" t="s">
        <v>166</v>
      </c>
      <c r="C46" s="88">
        <v>100</v>
      </c>
      <c r="D46" s="88" t="s">
        <v>136</v>
      </c>
      <c r="E46" s="88" t="s">
        <v>174</v>
      </c>
      <c r="F46" s="88" t="s">
        <v>168</v>
      </c>
      <c r="G46" s="88" t="s">
        <v>263</v>
      </c>
      <c r="H46" s="88" t="s">
        <v>367</v>
      </c>
      <c r="I46" s="88" t="s">
        <v>170</v>
      </c>
      <c r="J46" s="89">
        <v>0</v>
      </c>
      <c r="K46" s="99">
        <v>3335032.3</v>
      </c>
      <c r="L46" s="90">
        <f t="shared" si="0"/>
        <v>0</v>
      </c>
      <c r="M46" s="90">
        <v>399567.21</v>
      </c>
      <c r="N46" s="88">
        <f t="shared" si="1"/>
        <v>87</v>
      </c>
      <c r="O46" s="91">
        <v>41537</v>
      </c>
      <c r="P46" s="91">
        <v>41623</v>
      </c>
      <c r="Q46" s="98" t="s">
        <v>406</v>
      </c>
      <c r="R46" s="91"/>
      <c r="S46" s="91"/>
      <c r="T46" s="45"/>
      <c r="U46" s="45"/>
    </row>
    <row r="47" spans="1:21" s="3" customFormat="1" ht="111.75" customHeight="1" x14ac:dyDescent="0.25">
      <c r="A47" s="88"/>
      <c r="B47" s="88" t="s">
        <v>166</v>
      </c>
      <c r="C47" s="88">
        <v>100</v>
      </c>
      <c r="D47" s="88" t="s">
        <v>136</v>
      </c>
      <c r="E47" s="88" t="s">
        <v>167</v>
      </c>
      <c r="F47" s="88" t="s">
        <v>168</v>
      </c>
      <c r="G47" s="88" t="s">
        <v>263</v>
      </c>
      <c r="H47" s="88" t="s">
        <v>368</v>
      </c>
      <c r="I47" s="88" t="s">
        <v>171</v>
      </c>
      <c r="J47" s="89">
        <v>0</v>
      </c>
      <c r="K47" s="90">
        <v>2610315.14</v>
      </c>
      <c r="L47" s="90">
        <f t="shared" si="0"/>
        <v>0</v>
      </c>
      <c r="M47" s="90"/>
      <c r="N47" s="88">
        <f t="shared" si="1"/>
        <v>83</v>
      </c>
      <c r="O47" s="91">
        <v>41541</v>
      </c>
      <c r="P47" s="91">
        <v>41623</v>
      </c>
      <c r="Q47" s="97" t="s">
        <v>406</v>
      </c>
      <c r="R47" s="91"/>
      <c r="S47" s="91"/>
      <c r="T47" s="45"/>
      <c r="U47" s="45"/>
    </row>
    <row r="48" spans="1:21" s="3" customFormat="1" ht="126.75" customHeight="1" x14ac:dyDescent="0.25">
      <c r="A48" s="88"/>
      <c r="B48" s="88" t="s">
        <v>141</v>
      </c>
      <c r="C48" s="88">
        <v>100</v>
      </c>
      <c r="D48" s="88" t="s">
        <v>136</v>
      </c>
      <c r="E48" s="112" t="s">
        <v>436</v>
      </c>
      <c r="F48" s="113" t="s">
        <v>91</v>
      </c>
      <c r="G48" s="113" t="s">
        <v>263</v>
      </c>
      <c r="H48" s="113" t="s">
        <v>369</v>
      </c>
      <c r="I48" s="113" t="s">
        <v>172</v>
      </c>
      <c r="J48" s="114">
        <v>0</v>
      </c>
      <c r="K48" s="115">
        <v>5757079.8399999999</v>
      </c>
      <c r="L48" s="115">
        <f t="shared" si="0"/>
        <v>0</v>
      </c>
      <c r="M48" s="115">
        <v>833120.7</v>
      </c>
      <c r="N48" s="88">
        <f t="shared" si="1"/>
        <v>81</v>
      </c>
      <c r="O48" s="91">
        <v>41543</v>
      </c>
      <c r="P48" s="91">
        <v>41623</v>
      </c>
      <c r="Q48" s="97" t="s">
        <v>404</v>
      </c>
      <c r="R48" s="91"/>
      <c r="S48" s="91"/>
      <c r="T48" s="45"/>
      <c r="U48" s="45"/>
    </row>
    <row r="49" spans="1:21" s="45" customFormat="1" ht="90.75" customHeight="1" x14ac:dyDescent="0.25">
      <c r="A49" s="88"/>
      <c r="B49" s="88" t="s">
        <v>442</v>
      </c>
      <c r="C49" s="88">
        <v>100</v>
      </c>
      <c r="D49" s="88" t="s">
        <v>19</v>
      </c>
      <c r="E49" s="88" t="s">
        <v>175</v>
      </c>
      <c r="F49" s="88" t="s">
        <v>176</v>
      </c>
      <c r="G49" s="88" t="s">
        <v>347</v>
      </c>
      <c r="H49" s="88" t="s">
        <v>177</v>
      </c>
      <c r="I49" s="88" t="s">
        <v>178</v>
      </c>
      <c r="J49" s="89">
        <v>0.25</v>
      </c>
      <c r="K49" s="90">
        <v>1741180.88</v>
      </c>
      <c r="L49" s="90">
        <f t="shared" si="0"/>
        <v>435295.22</v>
      </c>
      <c r="M49" s="90"/>
      <c r="N49" s="88">
        <f t="shared" si="1"/>
        <v>62</v>
      </c>
      <c r="O49" s="91">
        <v>41456</v>
      </c>
      <c r="P49" s="91">
        <v>41517</v>
      </c>
      <c r="Q49" s="97" t="s">
        <v>407</v>
      </c>
      <c r="R49" s="91"/>
      <c r="S49" s="91"/>
    </row>
    <row r="50" spans="1:21" s="3" customFormat="1" ht="101.25" customHeight="1" x14ac:dyDescent="0.25">
      <c r="A50" s="88"/>
      <c r="B50" s="88" t="s">
        <v>179</v>
      </c>
      <c r="C50" s="88">
        <v>100</v>
      </c>
      <c r="D50" s="88" t="s">
        <v>19</v>
      </c>
      <c r="E50" s="88" t="s">
        <v>180</v>
      </c>
      <c r="F50" s="88" t="s">
        <v>181</v>
      </c>
      <c r="G50" s="88" t="s">
        <v>348</v>
      </c>
      <c r="H50" s="88" t="s">
        <v>182</v>
      </c>
      <c r="I50" s="88" t="s">
        <v>183</v>
      </c>
      <c r="J50" s="89">
        <v>0.25</v>
      </c>
      <c r="K50" s="90">
        <v>2715259.99</v>
      </c>
      <c r="L50" s="90">
        <f t="shared" si="0"/>
        <v>678814.99750000006</v>
      </c>
      <c r="M50" s="90"/>
      <c r="N50" s="88">
        <f>P50-O50+1</f>
        <v>62</v>
      </c>
      <c r="O50" s="91">
        <v>41456</v>
      </c>
      <c r="P50" s="91">
        <v>41517</v>
      </c>
      <c r="Q50" s="97" t="s">
        <v>394</v>
      </c>
      <c r="R50" s="91"/>
      <c r="S50" s="91"/>
      <c r="T50" s="45"/>
      <c r="U50" s="45"/>
    </row>
    <row r="51" spans="1:21" s="60" customFormat="1" ht="78.75" x14ac:dyDescent="0.25">
      <c r="A51" s="88"/>
      <c r="B51" s="88" t="s">
        <v>44</v>
      </c>
      <c r="C51" s="88">
        <v>100</v>
      </c>
      <c r="D51" s="88" t="s">
        <v>19</v>
      </c>
      <c r="E51" s="88" t="s">
        <v>184</v>
      </c>
      <c r="F51" s="88" t="s">
        <v>388</v>
      </c>
      <c r="G51" s="88" t="s">
        <v>372</v>
      </c>
      <c r="H51" s="88" t="s">
        <v>370</v>
      </c>
      <c r="I51" s="88" t="s">
        <v>185</v>
      </c>
      <c r="J51" s="89">
        <v>0</v>
      </c>
      <c r="K51" s="90">
        <v>1742425.65</v>
      </c>
      <c r="L51" s="90">
        <f t="shared" si="0"/>
        <v>0</v>
      </c>
      <c r="M51" s="90"/>
      <c r="N51" s="88">
        <f t="shared" si="1"/>
        <v>61</v>
      </c>
      <c r="O51" s="91">
        <v>41487</v>
      </c>
      <c r="P51" s="91">
        <v>41547</v>
      </c>
      <c r="Q51" s="97" t="s">
        <v>408</v>
      </c>
      <c r="R51" s="91"/>
      <c r="S51" s="91"/>
      <c r="T51" s="19"/>
      <c r="U51" s="19"/>
    </row>
    <row r="52" spans="1:21" s="45" customFormat="1" ht="126" customHeight="1" x14ac:dyDescent="0.25">
      <c r="A52" s="88"/>
      <c r="B52" s="88" t="s">
        <v>188</v>
      </c>
      <c r="C52" s="88">
        <v>100</v>
      </c>
      <c r="D52" s="88" t="s">
        <v>45</v>
      </c>
      <c r="E52" s="88" t="s">
        <v>191</v>
      </c>
      <c r="F52" s="88" t="s">
        <v>189</v>
      </c>
      <c r="G52" s="88" t="s">
        <v>371</v>
      </c>
      <c r="H52" s="88" t="s">
        <v>371</v>
      </c>
      <c r="I52" s="88" t="s">
        <v>190</v>
      </c>
      <c r="J52" s="89">
        <v>0</v>
      </c>
      <c r="K52" s="90">
        <v>1250973.02</v>
      </c>
      <c r="L52" s="90">
        <f t="shared" si="0"/>
        <v>0</v>
      </c>
      <c r="M52" s="90"/>
      <c r="N52" s="88">
        <f t="shared" si="1"/>
        <v>48</v>
      </c>
      <c r="O52" s="91">
        <v>41487</v>
      </c>
      <c r="P52" s="91">
        <v>41534</v>
      </c>
      <c r="Q52" s="98" t="s">
        <v>409</v>
      </c>
      <c r="R52" s="91"/>
      <c r="S52" s="91"/>
    </row>
    <row r="53" spans="1:21" s="45" customFormat="1" ht="109.5" customHeight="1" x14ac:dyDescent="0.25">
      <c r="A53" s="88"/>
      <c r="B53" s="88" t="s">
        <v>192</v>
      </c>
      <c r="C53" s="88" t="s">
        <v>243</v>
      </c>
      <c r="D53" s="88" t="s">
        <v>19</v>
      </c>
      <c r="E53" s="88" t="s">
        <v>214</v>
      </c>
      <c r="F53" s="88" t="s">
        <v>251</v>
      </c>
      <c r="G53" s="88" t="s">
        <v>110</v>
      </c>
      <c r="H53" s="88" t="s">
        <v>110</v>
      </c>
      <c r="I53" s="88" t="s">
        <v>195</v>
      </c>
      <c r="J53" s="89">
        <v>0.25</v>
      </c>
      <c r="K53" s="90">
        <v>1539052.12</v>
      </c>
      <c r="L53" s="90">
        <f t="shared" si="0"/>
        <v>384763.03</v>
      </c>
      <c r="M53" s="90"/>
      <c r="N53" s="88">
        <f t="shared" si="1"/>
        <v>85</v>
      </c>
      <c r="O53" s="91">
        <v>41524</v>
      </c>
      <c r="P53" s="91">
        <v>41608</v>
      </c>
      <c r="Q53" s="100" t="s">
        <v>407</v>
      </c>
      <c r="R53" s="91"/>
      <c r="S53" s="91"/>
    </row>
    <row r="54" spans="1:21" s="45" customFormat="1" ht="113.25" customHeight="1" x14ac:dyDescent="0.25">
      <c r="A54" s="88"/>
      <c r="B54" s="88" t="s">
        <v>192</v>
      </c>
      <c r="C54" s="88" t="s">
        <v>243</v>
      </c>
      <c r="D54" s="88" t="s">
        <v>45</v>
      </c>
      <c r="E54" s="88" t="s">
        <v>418</v>
      </c>
      <c r="F54" s="88" t="s">
        <v>251</v>
      </c>
      <c r="G54" s="88" t="s">
        <v>223</v>
      </c>
      <c r="H54" s="88" t="s">
        <v>223</v>
      </c>
      <c r="I54" s="88" t="s">
        <v>196</v>
      </c>
      <c r="J54" s="89">
        <v>0.25</v>
      </c>
      <c r="K54" s="90">
        <v>338366.43</v>
      </c>
      <c r="L54" s="90">
        <f t="shared" si="0"/>
        <v>84591.607499999998</v>
      </c>
      <c r="M54" s="90"/>
      <c r="N54" s="88">
        <f t="shared" si="1"/>
        <v>74</v>
      </c>
      <c r="O54" s="91">
        <v>41548</v>
      </c>
      <c r="P54" s="91">
        <v>41621</v>
      </c>
      <c r="Q54" s="98" t="s">
        <v>407</v>
      </c>
      <c r="R54" s="91"/>
      <c r="S54" s="91"/>
    </row>
    <row r="55" spans="1:21" s="3" customFormat="1" ht="113.25" customHeight="1" x14ac:dyDescent="0.25">
      <c r="A55" s="88"/>
      <c r="B55" s="88" t="s">
        <v>192</v>
      </c>
      <c r="C55" s="88" t="s">
        <v>243</v>
      </c>
      <c r="D55" s="88" t="s">
        <v>19</v>
      </c>
      <c r="E55" s="88" t="s">
        <v>215</v>
      </c>
      <c r="F55" s="88" t="s">
        <v>251</v>
      </c>
      <c r="G55" s="88" t="s">
        <v>224</v>
      </c>
      <c r="H55" s="88" t="s">
        <v>265</v>
      </c>
      <c r="I55" s="88" t="s">
        <v>197</v>
      </c>
      <c r="J55" s="89">
        <v>0.25</v>
      </c>
      <c r="K55" s="90">
        <v>837627.47</v>
      </c>
      <c r="L55" s="90">
        <f t="shared" si="0"/>
        <v>209406.86749999999</v>
      </c>
      <c r="M55" s="90"/>
      <c r="N55" s="88">
        <f t="shared" si="1"/>
        <v>74</v>
      </c>
      <c r="O55" s="91">
        <v>41548</v>
      </c>
      <c r="P55" s="91">
        <v>41621</v>
      </c>
      <c r="Q55" s="98" t="s">
        <v>407</v>
      </c>
      <c r="R55" s="91"/>
      <c r="S55" s="91"/>
      <c r="T55" s="45"/>
      <c r="U55" s="45"/>
    </row>
    <row r="56" spans="1:21" s="45" customFormat="1" ht="87.75" customHeight="1" x14ac:dyDescent="0.25">
      <c r="A56" s="88"/>
      <c r="B56" s="88" t="s">
        <v>192</v>
      </c>
      <c r="C56" s="88" t="s">
        <v>243</v>
      </c>
      <c r="D56" s="88" t="s">
        <v>45</v>
      </c>
      <c r="E56" s="88" t="s">
        <v>220</v>
      </c>
      <c r="F56" s="88" t="s">
        <v>36</v>
      </c>
      <c r="G56" s="88" t="s">
        <v>371</v>
      </c>
      <c r="H56" s="88" t="s">
        <v>371</v>
      </c>
      <c r="I56" s="88" t="s">
        <v>198</v>
      </c>
      <c r="J56" s="89">
        <v>0.25</v>
      </c>
      <c r="K56" s="90">
        <v>437865.5</v>
      </c>
      <c r="L56" s="90">
        <f t="shared" si="0"/>
        <v>109466.375</v>
      </c>
      <c r="M56" s="90"/>
      <c r="N56" s="88">
        <f t="shared" si="1"/>
        <v>74</v>
      </c>
      <c r="O56" s="91">
        <v>41548</v>
      </c>
      <c r="P56" s="91">
        <v>41621</v>
      </c>
      <c r="Q56" s="98" t="s">
        <v>408</v>
      </c>
      <c r="R56" s="91"/>
      <c r="S56" s="91"/>
    </row>
    <row r="57" spans="1:21" s="45" customFormat="1" ht="87.75" customHeight="1" x14ac:dyDescent="0.25">
      <c r="A57" s="88"/>
      <c r="B57" s="88" t="s">
        <v>192</v>
      </c>
      <c r="C57" s="88" t="s">
        <v>243</v>
      </c>
      <c r="D57" s="88" t="s">
        <v>19</v>
      </c>
      <c r="E57" s="88" t="s">
        <v>216</v>
      </c>
      <c r="F57" s="88" t="s">
        <v>36</v>
      </c>
      <c r="G57" s="88" t="s">
        <v>349</v>
      </c>
      <c r="H57" s="88" t="s">
        <v>264</v>
      </c>
      <c r="I57" s="88" t="s">
        <v>199</v>
      </c>
      <c r="J57" s="89">
        <v>0.25</v>
      </c>
      <c r="K57" s="90">
        <v>959307.56</v>
      </c>
      <c r="L57" s="90">
        <f t="shared" si="0"/>
        <v>239826.89</v>
      </c>
      <c r="M57" s="90"/>
      <c r="N57" s="88">
        <f t="shared" si="1"/>
        <v>74</v>
      </c>
      <c r="O57" s="91">
        <v>41548</v>
      </c>
      <c r="P57" s="91">
        <v>41621</v>
      </c>
      <c r="Q57" s="98" t="s">
        <v>408</v>
      </c>
      <c r="R57" s="91">
        <v>41622</v>
      </c>
      <c r="S57" s="91">
        <v>41635</v>
      </c>
    </row>
    <row r="58" spans="1:21" s="3" customFormat="1" ht="87.75" customHeight="1" x14ac:dyDescent="0.25">
      <c r="A58" s="88"/>
      <c r="B58" s="88" t="s">
        <v>192</v>
      </c>
      <c r="C58" s="88" t="s">
        <v>243</v>
      </c>
      <c r="D58" s="88" t="s">
        <v>45</v>
      </c>
      <c r="E58" s="88" t="s">
        <v>218</v>
      </c>
      <c r="F58" s="88" t="s">
        <v>193</v>
      </c>
      <c r="G58" s="88" t="s">
        <v>230</v>
      </c>
      <c r="H58" s="88" t="s">
        <v>230</v>
      </c>
      <c r="I58" s="88" t="s">
        <v>200</v>
      </c>
      <c r="J58" s="89">
        <v>0.25</v>
      </c>
      <c r="K58" s="90">
        <v>407833.68</v>
      </c>
      <c r="L58" s="90">
        <f t="shared" si="0"/>
        <v>101958.42</v>
      </c>
      <c r="M58" s="90"/>
      <c r="N58" s="88">
        <f t="shared" si="1"/>
        <v>74</v>
      </c>
      <c r="O58" s="91">
        <v>41548</v>
      </c>
      <c r="P58" s="91">
        <v>41621</v>
      </c>
      <c r="Q58" s="98" t="s">
        <v>408</v>
      </c>
      <c r="R58" s="91"/>
      <c r="S58" s="91"/>
      <c r="T58" s="45"/>
      <c r="U58" s="45"/>
    </row>
    <row r="59" spans="1:21" s="45" customFormat="1" ht="87.75" customHeight="1" x14ac:dyDescent="0.25">
      <c r="A59" s="88"/>
      <c r="B59" s="88" t="s">
        <v>192</v>
      </c>
      <c r="C59" s="88" t="s">
        <v>243</v>
      </c>
      <c r="D59" s="88" t="s">
        <v>45</v>
      </c>
      <c r="E59" s="88" t="s">
        <v>217</v>
      </c>
      <c r="F59" s="88" t="s">
        <v>194</v>
      </c>
      <c r="G59" s="88" t="s">
        <v>149</v>
      </c>
      <c r="H59" s="88" t="s">
        <v>149</v>
      </c>
      <c r="I59" s="88" t="s">
        <v>201</v>
      </c>
      <c r="J59" s="89">
        <v>0</v>
      </c>
      <c r="K59" s="90">
        <v>134009.37</v>
      </c>
      <c r="L59" s="90">
        <f t="shared" si="0"/>
        <v>0</v>
      </c>
      <c r="M59" s="90"/>
      <c r="N59" s="88">
        <f t="shared" si="1"/>
        <v>74</v>
      </c>
      <c r="O59" s="91">
        <v>41548</v>
      </c>
      <c r="P59" s="91">
        <v>41621</v>
      </c>
      <c r="Q59" s="98" t="s">
        <v>407</v>
      </c>
      <c r="R59" s="91"/>
      <c r="S59" s="91"/>
    </row>
    <row r="60" spans="1:21" s="45" customFormat="1" ht="87.75" customHeight="1" x14ac:dyDescent="0.25">
      <c r="A60" s="88"/>
      <c r="B60" s="88" t="s">
        <v>192</v>
      </c>
      <c r="C60" s="88" t="s">
        <v>243</v>
      </c>
      <c r="D60" s="88" t="s">
        <v>45</v>
      </c>
      <c r="E60" s="88" t="s">
        <v>219</v>
      </c>
      <c r="F60" s="88" t="s">
        <v>194</v>
      </c>
      <c r="G60" s="88" t="s">
        <v>55</v>
      </c>
      <c r="H60" s="88" t="s">
        <v>55</v>
      </c>
      <c r="I60" s="88" t="s">
        <v>202</v>
      </c>
      <c r="J60" s="89">
        <v>0</v>
      </c>
      <c r="K60" s="90">
        <v>398600.31</v>
      </c>
      <c r="L60" s="90">
        <f t="shared" si="0"/>
        <v>0</v>
      </c>
      <c r="M60" s="90"/>
      <c r="N60" s="88">
        <f t="shared" si="1"/>
        <v>74</v>
      </c>
      <c r="O60" s="91">
        <v>41548</v>
      </c>
      <c r="P60" s="91">
        <v>41621</v>
      </c>
      <c r="Q60" s="98" t="s">
        <v>410</v>
      </c>
      <c r="R60" s="91"/>
      <c r="S60" s="91"/>
    </row>
    <row r="61" spans="1:21" s="45" customFormat="1" ht="87.75" customHeight="1" x14ac:dyDescent="0.25">
      <c r="A61" s="88"/>
      <c r="B61" s="88" t="s">
        <v>179</v>
      </c>
      <c r="C61" s="88" t="s">
        <v>243</v>
      </c>
      <c r="D61" s="88" t="s">
        <v>206</v>
      </c>
      <c r="E61" s="88" t="s">
        <v>207</v>
      </c>
      <c r="F61" s="88" t="s">
        <v>109</v>
      </c>
      <c r="G61" s="88" t="s">
        <v>126</v>
      </c>
      <c r="H61" s="88" t="s">
        <v>126</v>
      </c>
      <c r="I61" s="88" t="s">
        <v>208</v>
      </c>
      <c r="J61" s="89">
        <v>0</v>
      </c>
      <c r="K61" s="90">
        <v>801338.79</v>
      </c>
      <c r="L61" s="90">
        <f t="shared" si="0"/>
        <v>0</v>
      </c>
      <c r="M61" s="90"/>
      <c r="N61" s="88">
        <f t="shared" si="1"/>
        <v>46</v>
      </c>
      <c r="O61" s="91">
        <v>41456</v>
      </c>
      <c r="P61" s="91">
        <v>41501</v>
      </c>
      <c r="Q61" s="98" t="s">
        <v>393</v>
      </c>
      <c r="R61" s="91"/>
      <c r="S61" s="91"/>
    </row>
    <row r="62" spans="1:21" s="45" customFormat="1" ht="87.75" customHeight="1" x14ac:dyDescent="0.25">
      <c r="A62" s="88"/>
      <c r="B62" s="88" t="s">
        <v>179</v>
      </c>
      <c r="C62" s="88">
        <v>100</v>
      </c>
      <c r="D62" s="88" t="s">
        <v>45</v>
      </c>
      <c r="E62" s="88" t="s">
        <v>228</v>
      </c>
      <c r="F62" s="88" t="s">
        <v>36</v>
      </c>
      <c r="G62" s="88" t="s">
        <v>209</v>
      </c>
      <c r="H62" s="88" t="s">
        <v>209</v>
      </c>
      <c r="I62" s="88" t="s">
        <v>210</v>
      </c>
      <c r="J62" s="89">
        <v>0.25</v>
      </c>
      <c r="K62" s="90">
        <v>749522.92</v>
      </c>
      <c r="L62" s="90">
        <f t="shared" si="0"/>
        <v>187380.73</v>
      </c>
      <c r="M62" s="90"/>
      <c r="N62" s="88">
        <f t="shared" si="1"/>
        <v>60</v>
      </c>
      <c r="O62" s="91">
        <v>41519</v>
      </c>
      <c r="P62" s="91">
        <v>41578</v>
      </c>
      <c r="Q62" s="91" t="s">
        <v>410</v>
      </c>
      <c r="R62" s="91"/>
      <c r="S62" s="91"/>
    </row>
    <row r="63" spans="1:21" s="3" customFormat="1" ht="120.75" customHeight="1" x14ac:dyDescent="0.25">
      <c r="A63" s="88"/>
      <c r="B63" s="88" t="s">
        <v>212</v>
      </c>
      <c r="C63" s="88">
        <v>100</v>
      </c>
      <c r="D63" s="88" t="s">
        <v>45</v>
      </c>
      <c r="E63" s="88" t="s">
        <v>424</v>
      </c>
      <c r="F63" s="88" t="s">
        <v>47</v>
      </c>
      <c r="G63" s="88" t="s">
        <v>340</v>
      </c>
      <c r="H63" s="88" t="s">
        <v>340</v>
      </c>
      <c r="I63" s="88" t="s">
        <v>213</v>
      </c>
      <c r="J63" s="89">
        <v>0</v>
      </c>
      <c r="K63" s="90">
        <v>540440.67000000004</v>
      </c>
      <c r="L63" s="90">
        <f t="shared" si="0"/>
        <v>0</v>
      </c>
      <c r="M63" s="90"/>
      <c r="N63" s="88">
        <f t="shared" si="1"/>
        <v>48</v>
      </c>
      <c r="O63" s="91">
        <v>41487</v>
      </c>
      <c r="P63" s="91">
        <v>41534</v>
      </c>
      <c r="Q63" s="101" t="s">
        <v>411</v>
      </c>
      <c r="R63" s="91"/>
      <c r="S63" s="91"/>
      <c r="T63" s="45"/>
      <c r="U63" s="45"/>
    </row>
    <row r="64" spans="1:21" s="3" customFormat="1" ht="120.75" customHeight="1" x14ac:dyDescent="0.25">
      <c r="A64" s="88"/>
      <c r="B64" s="88" t="s">
        <v>44</v>
      </c>
      <c r="C64" s="88">
        <v>100</v>
      </c>
      <c r="D64" s="88" t="s">
        <v>45</v>
      </c>
      <c r="E64" s="88" t="s">
        <v>221</v>
      </c>
      <c r="F64" s="88" t="s">
        <v>47</v>
      </c>
      <c r="G64" s="88" t="s">
        <v>100</v>
      </c>
      <c r="H64" s="88" t="s">
        <v>100</v>
      </c>
      <c r="I64" s="88" t="s">
        <v>222</v>
      </c>
      <c r="J64" s="89">
        <v>0.25</v>
      </c>
      <c r="K64" s="90">
        <v>769702.15</v>
      </c>
      <c r="L64" s="90">
        <f t="shared" si="0"/>
        <v>192425.53750000001</v>
      </c>
      <c r="M64" s="90"/>
      <c r="N64" s="88">
        <f t="shared" si="1"/>
        <v>48</v>
      </c>
      <c r="O64" s="91">
        <v>41487</v>
      </c>
      <c r="P64" s="91">
        <v>41534</v>
      </c>
      <c r="Q64" s="101" t="s">
        <v>411</v>
      </c>
      <c r="R64" s="91"/>
      <c r="S64" s="91"/>
      <c r="T64" s="45"/>
      <c r="U64" s="45"/>
    </row>
    <row r="65" spans="1:21" s="45" customFormat="1" ht="120.75" customHeight="1" x14ac:dyDescent="0.25">
      <c r="A65" s="88"/>
      <c r="B65" s="88" t="s">
        <v>225</v>
      </c>
      <c r="C65" s="88">
        <v>100</v>
      </c>
      <c r="D65" s="88" t="s">
        <v>45</v>
      </c>
      <c r="E65" s="88" t="s">
        <v>229</v>
      </c>
      <c r="F65" s="88" t="s">
        <v>226</v>
      </c>
      <c r="G65" s="88" t="s">
        <v>373</v>
      </c>
      <c r="H65" s="88" t="s">
        <v>373</v>
      </c>
      <c r="I65" s="88" t="s">
        <v>227</v>
      </c>
      <c r="J65" s="89">
        <v>0.25</v>
      </c>
      <c r="K65" s="90">
        <v>889014.29</v>
      </c>
      <c r="L65" s="90">
        <f t="shared" si="0"/>
        <v>222253.57250000001</v>
      </c>
      <c r="M65" s="90"/>
      <c r="N65" s="88">
        <f t="shared" si="1"/>
        <v>61</v>
      </c>
      <c r="O65" s="91">
        <v>41487</v>
      </c>
      <c r="P65" s="91">
        <v>41547</v>
      </c>
      <c r="Q65" s="101" t="s">
        <v>394</v>
      </c>
      <c r="R65" s="91"/>
      <c r="S65" s="91"/>
    </row>
    <row r="66" spans="1:21" s="3" customFormat="1" ht="120.75" customHeight="1" x14ac:dyDescent="0.25">
      <c r="A66" s="88"/>
      <c r="B66" s="88" t="s">
        <v>166</v>
      </c>
      <c r="C66" s="88">
        <v>100</v>
      </c>
      <c r="D66" s="88" t="s">
        <v>136</v>
      </c>
      <c r="E66" s="88" t="s">
        <v>211</v>
      </c>
      <c r="F66" s="88" t="s">
        <v>168</v>
      </c>
      <c r="G66" s="88" t="s">
        <v>187</v>
      </c>
      <c r="H66" s="88" t="s">
        <v>425</v>
      </c>
      <c r="I66" s="88" t="s">
        <v>235</v>
      </c>
      <c r="J66" s="89">
        <v>0</v>
      </c>
      <c r="K66" s="90">
        <v>5309793.1900000004</v>
      </c>
      <c r="L66" s="90">
        <f>J66*K66</f>
        <v>0</v>
      </c>
      <c r="M66" s="90">
        <v>502988.91</v>
      </c>
      <c r="N66" s="88">
        <f>P66-O66+1</f>
        <v>60</v>
      </c>
      <c r="O66" s="91">
        <v>41565</v>
      </c>
      <c r="P66" s="91">
        <v>41624</v>
      </c>
      <c r="Q66" s="95" t="s">
        <v>405</v>
      </c>
      <c r="R66" s="91"/>
      <c r="S66" s="91"/>
      <c r="T66" s="45"/>
      <c r="U66" s="45"/>
    </row>
    <row r="67" spans="1:21" s="3" customFormat="1" ht="120.75" customHeight="1" x14ac:dyDescent="0.25">
      <c r="A67" s="88"/>
      <c r="B67" s="88" t="s">
        <v>245</v>
      </c>
      <c r="C67" s="88" t="s">
        <v>244</v>
      </c>
      <c r="D67" s="88" t="s">
        <v>136</v>
      </c>
      <c r="E67" s="88" t="s">
        <v>256</v>
      </c>
      <c r="F67" s="88" t="s">
        <v>22</v>
      </c>
      <c r="G67" s="88" t="s">
        <v>187</v>
      </c>
      <c r="H67" s="88" t="s">
        <v>291</v>
      </c>
      <c r="I67" s="88" t="s">
        <v>231</v>
      </c>
      <c r="J67" s="89">
        <v>0</v>
      </c>
      <c r="K67" s="90">
        <v>4295035.74</v>
      </c>
      <c r="L67" s="90">
        <f t="shared" si="0"/>
        <v>0</v>
      </c>
      <c r="M67" s="90"/>
      <c r="N67" s="88">
        <f t="shared" si="1"/>
        <v>60</v>
      </c>
      <c r="O67" s="91">
        <v>41572</v>
      </c>
      <c r="P67" s="91">
        <v>41631</v>
      </c>
      <c r="Q67" s="95" t="s">
        <v>397</v>
      </c>
      <c r="R67" s="91"/>
      <c r="S67" s="91"/>
      <c r="T67" s="45"/>
      <c r="U67" s="45"/>
    </row>
    <row r="68" spans="1:21" s="3" customFormat="1" ht="120.75" customHeight="1" x14ac:dyDescent="0.25">
      <c r="A68" s="88"/>
      <c r="B68" s="88" t="s">
        <v>245</v>
      </c>
      <c r="C68" s="88" t="s">
        <v>244</v>
      </c>
      <c r="D68" s="88" t="s">
        <v>136</v>
      </c>
      <c r="E68" s="88" t="s">
        <v>257</v>
      </c>
      <c r="F68" s="88" t="s">
        <v>22</v>
      </c>
      <c r="G68" s="88" t="s">
        <v>187</v>
      </c>
      <c r="H68" s="88" t="s">
        <v>177</v>
      </c>
      <c r="I68" s="88" t="s">
        <v>232</v>
      </c>
      <c r="J68" s="89">
        <v>0</v>
      </c>
      <c r="K68" s="90">
        <v>4329685.25</v>
      </c>
      <c r="L68" s="90">
        <f t="shared" si="0"/>
        <v>0</v>
      </c>
      <c r="M68" s="90"/>
      <c r="N68" s="88">
        <f t="shared" si="1"/>
        <v>60</v>
      </c>
      <c r="O68" s="91">
        <v>41572</v>
      </c>
      <c r="P68" s="91">
        <v>41631</v>
      </c>
      <c r="Q68" s="95" t="s">
        <v>397</v>
      </c>
      <c r="R68" s="91"/>
      <c r="S68" s="91"/>
      <c r="T68" s="45"/>
      <c r="U68" s="45"/>
    </row>
    <row r="69" spans="1:21" s="3" customFormat="1" ht="120.75" customHeight="1" x14ac:dyDescent="0.25">
      <c r="A69" s="88"/>
      <c r="B69" s="88" t="s">
        <v>245</v>
      </c>
      <c r="C69" s="88" t="s">
        <v>244</v>
      </c>
      <c r="D69" s="88" t="s">
        <v>136</v>
      </c>
      <c r="E69" s="88" t="s">
        <v>258</v>
      </c>
      <c r="F69" s="88" t="s">
        <v>22</v>
      </c>
      <c r="G69" s="88" t="s">
        <v>187</v>
      </c>
      <c r="H69" s="88" t="s">
        <v>72</v>
      </c>
      <c r="I69" s="88" t="s">
        <v>233</v>
      </c>
      <c r="J69" s="89">
        <v>0</v>
      </c>
      <c r="K69" s="90">
        <v>4149830.42</v>
      </c>
      <c r="L69" s="90">
        <f t="shared" si="0"/>
        <v>0</v>
      </c>
      <c r="M69" s="90"/>
      <c r="N69" s="88">
        <f t="shared" si="1"/>
        <v>60</v>
      </c>
      <c r="O69" s="91">
        <v>41572</v>
      </c>
      <c r="P69" s="91">
        <v>41631</v>
      </c>
      <c r="Q69" s="95" t="s">
        <v>412</v>
      </c>
      <c r="R69" s="91"/>
      <c r="S69" s="91"/>
      <c r="T69" s="45"/>
      <c r="U69" s="45"/>
    </row>
    <row r="70" spans="1:21" s="3" customFormat="1" ht="120.75" customHeight="1" x14ac:dyDescent="0.25">
      <c r="A70" s="88"/>
      <c r="B70" s="88" t="s">
        <v>245</v>
      </c>
      <c r="C70" s="88" t="s">
        <v>244</v>
      </c>
      <c r="D70" s="88" t="s">
        <v>136</v>
      </c>
      <c r="E70" s="88" t="s">
        <v>259</v>
      </c>
      <c r="F70" s="88" t="s">
        <v>22</v>
      </c>
      <c r="G70" s="88" t="s">
        <v>187</v>
      </c>
      <c r="H70" s="88" t="s">
        <v>203</v>
      </c>
      <c r="I70" s="88" t="s">
        <v>234</v>
      </c>
      <c r="J70" s="89">
        <v>0</v>
      </c>
      <c r="K70" s="90">
        <v>3749804.71</v>
      </c>
      <c r="L70" s="90">
        <f t="shared" si="0"/>
        <v>0</v>
      </c>
      <c r="M70" s="90"/>
      <c r="N70" s="88">
        <f t="shared" si="1"/>
        <v>60</v>
      </c>
      <c r="O70" s="91">
        <v>41572</v>
      </c>
      <c r="P70" s="91">
        <v>41631</v>
      </c>
      <c r="Q70" s="95" t="s">
        <v>397</v>
      </c>
      <c r="R70" s="91"/>
      <c r="S70" s="91"/>
      <c r="T70" s="45"/>
      <c r="U70" s="45"/>
    </row>
    <row r="71" spans="1:21" s="45" customFormat="1" ht="120.75" customHeight="1" x14ac:dyDescent="0.25">
      <c r="A71" s="88"/>
      <c r="B71" s="88" t="s">
        <v>237</v>
      </c>
      <c r="C71" s="88" t="s">
        <v>243</v>
      </c>
      <c r="D71" s="102" t="s">
        <v>242</v>
      </c>
      <c r="E71" s="88" t="s">
        <v>236</v>
      </c>
      <c r="F71" s="88" t="s">
        <v>252</v>
      </c>
      <c r="G71" s="88" t="s">
        <v>387</v>
      </c>
      <c r="H71" s="88" t="s">
        <v>338</v>
      </c>
      <c r="I71" s="88" t="s">
        <v>246</v>
      </c>
      <c r="J71" s="89">
        <v>0.25</v>
      </c>
      <c r="K71" s="90">
        <v>1153452.8600000001</v>
      </c>
      <c r="L71" s="90">
        <f t="shared" si="0"/>
        <v>288363.21500000003</v>
      </c>
      <c r="M71" s="90"/>
      <c r="N71" s="88">
        <f t="shared" si="1"/>
        <v>62</v>
      </c>
      <c r="O71" s="91">
        <v>41563</v>
      </c>
      <c r="P71" s="91">
        <v>41624</v>
      </c>
      <c r="Q71" s="95" t="s">
        <v>397</v>
      </c>
      <c r="R71" s="91"/>
      <c r="S71" s="91"/>
    </row>
    <row r="72" spans="1:21" s="45" customFormat="1" ht="131.25" customHeight="1" x14ac:dyDescent="0.25">
      <c r="A72" s="88"/>
      <c r="B72" s="88" t="s">
        <v>237</v>
      </c>
      <c r="C72" s="88" t="s">
        <v>243</v>
      </c>
      <c r="D72" s="102" t="s">
        <v>45</v>
      </c>
      <c r="E72" s="113" t="s">
        <v>253</v>
      </c>
      <c r="F72" s="113" t="s">
        <v>104</v>
      </c>
      <c r="G72" s="113" t="s">
        <v>340</v>
      </c>
      <c r="H72" s="113" t="s">
        <v>340</v>
      </c>
      <c r="I72" s="113" t="s">
        <v>247</v>
      </c>
      <c r="J72" s="114">
        <v>0.25</v>
      </c>
      <c r="K72" s="115">
        <v>210391.66</v>
      </c>
      <c r="L72" s="115">
        <f t="shared" si="0"/>
        <v>52597.915000000001</v>
      </c>
      <c r="M72" s="115"/>
      <c r="N72" s="88">
        <f t="shared" si="1"/>
        <v>62</v>
      </c>
      <c r="O72" s="91">
        <v>41563</v>
      </c>
      <c r="P72" s="91">
        <v>41624</v>
      </c>
      <c r="Q72" s="95" t="s">
        <v>395</v>
      </c>
      <c r="R72" s="91"/>
      <c r="S72" s="91"/>
    </row>
    <row r="73" spans="1:21" s="45" customFormat="1" ht="123" customHeight="1" x14ac:dyDescent="0.25">
      <c r="A73" s="88"/>
      <c r="B73" s="88" t="s">
        <v>238</v>
      </c>
      <c r="C73" s="88" t="s">
        <v>243</v>
      </c>
      <c r="D73" s="102" t="s">
        <v>45</v>
      </c>
      <c r="E73" s="88" t="s">
        <v>239</v>
      </c>
      <c r="F73" s="88" t="s">
        <v>254</v>
      </c>
      <c r="G73" s="88" t="s">
        <v>149</v>
      </c>
      <c r="H73" s="88" t="s">
        <v>149</v>
      </c>
      <c r="I73" s="88" t="s">
        <v>248</v>
      </c>
      <c r="J73" s="89">
        <v>0</v>
      </c>
      <c r="K73" s="90">
        <v>318919.57</v>
      </c>
      <c r="L73" s="90">
        <f t="shared" si="0"/>
        <v>0</v>
      </c>
      <c r="M73" s="90"/>
      <c r="N73" s="88">
        <f t="shared" si="1"/>
        <v>62</v>
      </c>
      <c r="O73" s="91">
        <v>41563</v>
      </c>
      <c r="P73" s="91">
        <v>41624</v>
      </c>
      <c r="Q73" s="95" t="s">
        <v>390</v>
      </c>
      <c r="R73" s="91"/>
      <c r="S73" s="91"/>
    </row>
    <row r="74" spans="1:21" s="19" customFormat="1" ht="123" customHeight="1" x14ac:dyDescent="0.25">
      <c r="A74" s="88"/>
      <c r="B74" s="88" t="s">
        <v>238</v>
      </c>
      <c r="C74" s="88" t="s">
        <v>243</v>
      </c>
      <c r="D74" s="102" t="s">
        <v>242</v>
      </c>
      <c r="E74" s="88" t="s">
        <v>240</v>
      </c>
      <c r="F74" s="88" t="s">
        <v>254</v>
      </c>
      <c r="G74" s="88" t="s">
        <v>350</v>
      </c>
      <c r="H74" s="88" t="s">
        <v>308</v>
      </c>
      <c r="I74" s="88" t="s">
        <v>249</v>
      </c>
      <c r="J74" s="89">
        <v>0</v>
      </c>
      <c r="K74" s="90">
        <v>563036.31999999995</v>
      </c>
      <c r="L74" s="90">
        <f t="shared" si="0"/>
        <v>0</v>
      </c>
      <c r="M74" s="90">
        <v>27796.77</v>
      </c>
      <c r="N74" s="88">
        <f t="shared" si="1"/>
        <v>60</v>
      </c>
      <c r="O74" s="91">
        <v>41565</v>
      </c>
      <c r="P74" s="91">
        <v>41624</v>
      </c>
      <c r="Q74" s="95" t="s">
        <v>390</v>
      </c>
      <c r="R74" s="91"/>
      <c r="S74" s="91"/>
    </row>
    <row r="75" spans="1:21" s="45" customFormat="1" ht="123" customHeight="1" x14ac:dyDescent="0.25">
      <c r="A75" s="88"/>
      <c r="B75" s="88" t="s">
        <v>238</v>
      </c>
      <c r="C75" s="88" t="s">
        <v>243</v>
      </c>
      <c r="D75" s="102" t="s">
        <v>242</v>
      </c>
      <c r="E75" s="88" t="s">
        <v>241</v>
      </c>
      <c r="F75" s="88" t="s">
        <v>255</v>
      </c>
      <c r="G75" s="88" t="s">
        <v>417</v>
      </c>
      <c r="H75" s="88" t="s">
        <v>123</v>
      </c>
      <c r="I75" s="88" t="s">
        <v>250</v>
      </c>
      <c r="J75" s="89">
        <v>0.25</v>
      </c>
      <c r="K75" s="90">
        <v>1007083.91</v>
      </c>
      <c r="L75" s="90">
        <f t="shared" si="0"/>
        <v>251770.97750000001</v>
      </c>
      <c r="M75" s="90">
        <v>162651.66</v>
      </c>
      <c r="N75" s="88">
        <f t="shared" si="1"/>
        <v>60</v>
      </c>
      <c r="O75" s="91">
        <v>41565</v>
      </c>
      <c r="P75" s="91">
        <v>41624</v>
      </c>
      <c r="Q75" s="95" t="s">
        <v>408</v>
      </c>
      <c r="R75" s="91">
        <v>41625</v>
      </c>
      <c r="S75" s="91">
        <v>41634</v>
      </c>
    </row>
    <row r="76" spans="1:21" s="45" customFormat="1" ht="123" customHeight="1" x14ac:dyDescent="0.25">
      <c r="A76" s="88"/>
      <c r="B76" s="88" t="s">
        <v>442</v>
      </c>
      <c r="C76" s="88" t="s">
        <v>44</v>
      </c>
      <c r="D76" s="88" t="s">
        <v>45</v>
      </c>
      <c r="E76" s="88" t="s">
        <v>260</v>
      </c>
      <c r="F76" s="88" t="s">
        <v>80</v>
      </c>
      <c r="G76" s="88" t="s">
        <v>261</v>
      </c>
      <c r="H76" s="88" t="s">
        <v>261</v>
      </c>
      <c r="I76" s="88" t="s">
        <v>262</v>
      </c>
      <c r="J76" s="89">
        <v>0.25</v>
      </c>
      <c r="K76" s="90">
        <v>1034356.5</v>
      </c>
      <c r="L76" s="90">
        <f t="shared" si="0"/>
        <v>258589.125</v>
      </c>
      <c r="M76" s="90"/>
      <c r="N76" s="88">
        <f t="shared" si="1"/>
        <v>32</v>
      </c>
      <c r="O76" s="91">
        <v>41562</v>
      </c>
      <c r="P76" s="91">
        <v>41593</v>
      </c>
      <c r="Q76" s="95" t="s">
        <v>410</v>
      </c>
      <c r="R76" s="91"/>
      <c r="S76" s="91"/>
    </row>
    <row r="77" spans="1:21" s="45" customFormat="1" ht="123" customHeight="1" x14ac:dyDescent="0.25">
      <c r="A77" s="88"/>
      <c r="B77" s="88" t="s">
        <v>267</v>
      </c>
      <c r="C77" s="88">
        <v>100</v>
      </c>
      <c r="D77" s="88" t="s">
        <v>45</v>
      </c>
      <c r="E77" s="88" t="s">
        <v>266</v>
      </c>
      <c r="F77" s="88" t="s">
        <v>47</v>
      </c>
      <c r="G77" s="88" t="s">
        <v>268</v>
      </c>
      <c r="H77" s="88" t="s">
        <v>268</v>
      </c>
      <c r="I77" s="88" t="s">
        <v>269</v>
      </c>
      <c r="J77" s="89">
        <v>0</v>
      </c>
      <c r="K77" s="90">
        <v>554857.51</v>
      </c>
      <c r="L77" s="90">
        <f t="shared" si="0"/>
        <v>0</v>
      </c>
      <c r="M77" s="90"/>
      <c r="N77" s="88">
        <f>P77-O77+1</f>
        <v>29</v>
      </c>
      <c r="O77" s="91">
        <v>41519</v>
      </c>
      <c r="P77" s="91">
        <v>41547</v>
      </c>
      <c r="Q77" s="95" t="s">
        <v>390</v>
      </c>
      <c r="R77" s="91"/>
      <c r="S77" s="91"/>
    </row>
    <row r="78" spans="1:21" s="45" customFormat="1" ht="123" customHeight="1" x14ac:dyDescent="0.25">
      <c r="A78" s="88"/>
      <c r="B78" s="88" t="s">
        <v>44</v>
      </c>
      <c r="C78" s="88"/>
      <c r="D78" s="88" t="s">
        <v>19</v>
      </c>
      <c r="E78" s="96" t="s">
        <v>298</v>
      </c>
      <c r="F78" s="88" t="s">
        <v>22</v>
      </c>
      <c r="G78" s="88" t="s">
        <v>375</v>
      </c>
      <c r="H78" s="88" t="s">
        <v>374</v>
      </c>
      <c r="I78" s="88" t="s">
        <v>299</v>
      </c>
      <c r="J78" s="89">
        <v>0.25</v>
      </c>
      <c r="K78" s="90">
        <v>1984597.53</v>
      </c>
      <c r="L78" s="90">
        <f t="shared" si="0"/>
        <v>496149.38250000001</v>
      </c>
      <c r="M78" s="90"/>
      <c r="N78" s="88">
        <f>P78-O78+1</f>
        <v>67</v>
      </c>
      <c r="O78" s="91">
        <v>41562</v>
      </c>
      <c r="P78" s="91">
        <v>41628</v>
      </c>
      <c r="Q78" s="95" t="s">
        <v>410</v>
      </c>
      <c r="R78" s="91"/>
      <c r="S78" s="91"/>
    </row>
    <row r="79" spans="1:21" s="45" customFormat="1" ht="123" customHeight="1" x14ac:dyDescent="0.25">
      <c r="A79" s="88"/>
      <c r="B79" s="88" t="s">
        <v>245</v>
      </c>
      <c r="C79" s="88"/>
      <c r="D79" s="88" t="s">
        <v>19</v>
      </c>
      <c r="E79" s="88" t="s">
        <v>292</v>
      </c>
      <c r="F79" s="88" t="s">
        <v>254</v>
      </c>
      <c r="G79" s="88" t="s">
        <v>351</v>
      </c>
      <c r="H79" s="88" t="s">
        <v>69</v>
      </c>
      <c r="I79" s="88" t="s">
        <v>275</v>
      </c>
      <c r="J79" s="89">
        <v>0.25</v>
      </c>
      <c r="K79" s="90">
        <v>2422045.54</v>
      </c>
      <c r="L79" s="90">
        <f t="shared" si="0"/>
        <v>605511.38500000001</v>
      </c>
      <c r="M79" s="90"/>
      <c r="N79" s="88">
        <f>P79-O79+1</f>
        <v>60</v>
      </c>
      <c r="O79" s="91">
        <v>41554</v>
      </c>
      <c r="P79" s="91">
        <v>41613</v>
      </c>
      <c r="Q79" s="95" t="s">
        <v>391</v>
      </c>
      <c r="R79" s="91"/>
      <c r="S79" s="91"/>
    </row>
    <row r="80" spans="1:21" s="45" customFormat="1" ht="123" customHeight="1" x14ac:dyDescent="0.25">
      <c r="A80" s="88"/>
      <c r="B80" s="88" t="s">
        <v>245</v>
      </c>
      <c r="C80" s="88"/>
      <c r="D80" s="88" t="s">
        <v>19</v>
      </c>
      <c r="E80" s="88" t="s">
        <v>273</v>
      </c>
      <c r="F80" s="88" t="s">
        <v>255</v>
      </c>
      <c r="G80" s="88" t="s">
        <v>352</v>
      </c>
      <c r="H80" s="88" t="s">
        <v>94</v>
      </c>
      <c r="I80" s="88" t="s">
        <v>274</v>
      </c>
      <c r="J80" s="89">
        <v>0.25</v>
      </c>
      <c r="K80" s="90">
        <v>1592139.38</v>
      </c>
      <c r="L80" s="90">
        <f t="shared" si="0"/>
        <v>398034.84499999997</v>
      </c>
      <c r="M80" s="90"/>
      <c r="N80" s="88">
        <f t="shared" si="1"/>
        <v>45</v>
      </c>
      <c r="O80" s="91">
        <v>41579</v>
      </c>
      <c r="P80" s="91">
        <v>41623</v>
      </c>
      <c r="Q80" s="95" t="s">
        <v>74</v>
      </c>
      <c r="R80" s="91"/>
      <c r="S80" s="91"/>
    </row>
    <row r="81" spans="1:1021" s="45" customFormat="1" ht="123" customHeight="1" x14ac:dyDescent="0.25">
      <c r="A81" s="88"/>
      <c r="B81" s="88" t="s">
        <v>44</v>
      </c>
      <c r="C81" s="88"/>
      <c r="D81" s="88" t="s">
        <v>45</v>
      </c>
      <c r="E81" s="88" t="s">
        <v>315</v>
      </c>
      <c r="F81" s="88" t="s">
        <v>255</v>
      </c>
      <c r="G81" s="88" t="s">
        <v>376</v>
      </c>
      <c r="H81" s="88" t="s">
        <v>376</v>
      </c>
      <c r="I81" s="88" t="s">
        <v>314</v>
      </c>
      <c r="J81" s="89">
        <v>0</v>
      </c>
      <c r="K81" s="90">
        <v>405293.98</v>
      </c>
      <c r="L81" s="90">
        <f t="shared" ref="L81:L101" si="2">J81*K81</f>
        <v>0</v>
      </c>
      <c r="M81" s="90"/>
      <c r="N81" s="88">
        <f t="shared" ref="N81:N96" si="3">P81-O81+1</f>
        <v>53</v>
      </c>
      <c r="O81" s="91">
        <v>41526</v>
      </c>
      <c r="P81" s="91">
        <v>41578</v>
      </c>
      <c r="Q81" s="95" t="s">
        <v>400</v>
      </c>
      <c r="R81" s="91"/>
      <c r="S81" s="91"/>
    </row>
    <row r="82" spans="1:1021" s="3" customFormat="1" ht="123" customHeight="1" x14ac:dyDescent="0.25">
      <c r="A82" s="88"/>
      <c r="B82" s="88" t="s">
        <v>276</v>
      </c>
      <c r="C82" s="88"/>
      <c r="D82" s="88" t="s">
        <v>136</v>
      </c>
      <c r="E82" s="88" t="s">
        <v>293</v>
      </c>
      <c r="F82" s="88" t="s">
        <v>91</v>
      </c>
      <c r="G82" s="88" t="s">
        <v>187</v>
      </c>
      <c r="H82" s="88" t="s">
        <v>316</v>
      </c>
      <c r="I82" s="88" t="s">
        <v>294</v>
      </c>
      <c r="J82" s="89">
        <v>0</v>
      </c>
      <c r="K82" s="90">
        <v>85437076.599999994</v>
      </c>
      <c r="L82" s="90">
        <f t="shared" si="2"/>
        <v>0</v>
      </c>
      <c r="M82" s="90"/>
      <c r="N82" s="88">
        <f t="shared" si="3"/>
        <v>178</v>
      </c>
      <c r="O82" s="91">
        <v>41597</v>
      </c>
      <c r="P82" s="91">
        <v>41774</v>
      </c>
      <c r="Q82" s="95" t="s">
        <v>390</v>
      </c>
      <c r="R82" s="91"/>
      <c r="S82" s="91"/>
      <c r="T82" s="45"/>
      <c r="U82" s="45"/>
    </row>
    <row r="83" spans="1:1021" s="45" customFormat="1" ht="123" customHeight="1" x14ac:dyDescent="0.25">
      <c r="A83" s="88"/>
      <c r="B83" s="88" t="s">
        <v>278</v>
      </c>
      <c r="C83" s="88"/>
      <c r="D83" s="88" t="s">
        <v>19</v>
      </c>
      <c r="E83" s="88" t="s">
        <v>286</v>
      </c>
      <c r="F83" s="88" t="s">
        <v>194</v>
      </c>
      <c r="G83" s="88" t="s">
        <v>378</v>
      </c>
      <c r="H83" s="88" t="s">
        <v>377</v>
      </c>
      <c r="I83" s="88" t="s">
        <v>280</v>
      </c>
      <c r="J83" s="89">
        <v>0.25</v>
      </c>
      <c r="K83" s="90">
        <v>1796416.66</v>
      </c>
      <c r="L83" s="90">
        <f t="shared" si="2"/>
        <v>449104.16499999998</v>
      </c>
      <c r="M83" s="90"/>
      <c r="N83" s="88">
        <f t="shared" si="3"/>
        <v>30</v>
      </c>
      <c r="O83" s="91">
        <v>41596</v>
      </c>
      <c r="P83" s="91">
        <v>41625</v>
      </c>
      <c r="Q83" s="95" t="s">
        <v>413</v>
      </c>
      <c r="R83" s="91"/>
      <c r="S83" s="91"/>
    </row>
    <row r="84" spans="1:1021" s="45" customFormat="1" ht="101.25" customHeight="1" x14ac:dyDescent="0.25">
      <c r="A84" s="88"/>
      <c r="B84" s="88" t="s">
        <v>278</v>
      </c>
      <c r="C84" s="88"/>
      <c r="D84" s="88" t="s">
        <v>19</v>
      </c>
      <c r="E84" s="88" t="s">
        <v>287</v>
      </c>
      <c r="F84" s="88" t="s">
        <v>252</v>
      </c>
      <c r="G84" s="88" t="s">
        <v>354</v>
      </c>
      <c r="H84" s="88" t="s">
        <v>355</v>
      </c>
      <c r="I84" s="88" t="s">
        <v>281</v>
      </c>
      <c r="J84" s="89">
        <v>0.25</v>
      </c>
      <c r="K84" s="90">
        <v>1199990.8600000001</v>
      </c>
      <c r="L84" s="90">
        <f t="shared" si="2"/>
        <v>299997.71500000003</v>
      </c>
      <c r="M84" s="90"/>
      <c r="N84" s="88">
        <f t="shared" si="3"/>
        <v>30</v>
      </c>
      <c r="O84" s="91">
        <v>41596</v>
      </c>
      <c r="P84" s="91">
        <v>41625</v>
      </c>
      <c r="Q84" s="95" t="s">
        <v>397</v>
      </c>
      <c r="R84" s="91"/>
      <c r="S84" s="91"/>
    </row>
    <row r="85" spans="1:1021" s="45" customFormat="1" ht="101.25" customHeight="1" x14ac:dyDescent="0.25">
      <c r="A85" s="88" t="s">
        <v>317</v>
      </c>
      <c r="B85" s="88" t="s">
        <v>278</v>
      </c>
      <c r="C85" s="88"/>
      <c r="D85" s="88" t="s">
        <v>19</v>
      </c>
      <c r="E85" s="88" t="s">
        <v>288</v>
      </c>
      <c r="F85" s="88" t="s">
        <v>33</v>
      </c>
      <c r="G85" s="88" t="s">
        <v>353</v>
      </c>
      <c r="H85" s="88" t="s">
        <v>311</v>
      </c>
      <c r="I85" s="88" t="s">
        <v>283</v>
      </c>
      <c r="J85" s="89">
        <v>0.25</v>
      </c>
      <c r="K85" s="90">
        <v>1903426.35</v>
      </c>
      <c r="L85" s="90">
        <f t="shared" si="2"/>
        <v>475856.58750000002</v>
      </c>
      <c r="M85" s="90"/>
      <c r="N85" s="88">
        <f t="shared" si="3"/>
        <v>30</v>
      </c>
      <c r="O85" s="91">
        <v>41596</v>
      </c>
      <c r="P85" s="91">
        <v>41625</v>
      </c>
      <c r="Q85" s="95" t="s">
        <v>414</v>
      </c>
      <c r="R85" s="91"/>
      <c r="S85" s="91"/>
    </row>
    <row r="86" spans="1:1021" s="45" customFormat="1" ht="101.25" customHeight="1" x14ac:dyDescent="0.25">
      <c r="A86" s="88"/>
      <c r="B86" s="88" t="s">
        <v>278</v>
      </c>
      <c r="C86" s="88"/>
      <c r="D86" s="88" t="s">
        <v>19</v>
      </c>
      <c r="E86" s="88" t="s">
        <v>289</v>
      </c>
      <c r="F86" s="88" t="s">
        <v>252</v>
      </c>
      <c r="G86" s="88" t="s">
        <v>358</v>
      </c>
      <c r="H86" s="88" t="s">
        <v>356</v>
      </c>
      <c r="I86" s="88" t="s">
        <v>282</v>
      </c>
      <c r="J86" s="89">
        <v>0.25</v>
      </c>
      <c r="K86" s="90">
        <v>1795836.77</v>
      </c>
      <c r="L86" s="90">
        <f t="shared" si="2"/>
        <v>448959.1925</v>
      </c>
      <c r="M86" s="90"/>
      <c r="N86" s="88">
        <f t="shared" si="3"/>
        <v>30</v>
      </c>
      <c r="O86" s="91">
        <v>41596</v>
      </c>
      <c r="P86" s="91">
        <v>41625</v>
      </c>
      <c r="Q86" s="95" t="s">
        <v>397</v>
      </c>
      <c r="R86" s="91"/>
      <c r="S86" s="91"/>
    </row>
    <row r="87" spans="1:1021" s="45" customFormat="1" ht="101.25" customHeight="1" x14ac:dyDescent="0.25">
      <c r="A87" s="88"/>
      <c r="B87" s="88" t="s">
        <v>278</v>
      </c>
      <c r="C87" s="88"/>
      <c r="D87" s="88" t="s">
        <v>45</v>
      </c>
      <c r="E87" s="88" t="s">
        <v>290</v>
      </c>
      <c r="F87" s="88" t="s">
        <v>252</v>
      </c>
      <c r="G87" s="88" t="s">
        <v>261</v>
      </c>
      <c r="H87" s="88" t="s">
        <v>261</v>
      </c>
      <c r="I87" s="88" t="s">
        <v>279</v>
      </c>
      <c r="J87" s="89">
        <v>0.25</v>
      </c>
      <c r="K87" s="90">
        <v>375848.12</v>
      </c>
      <c r="L87" s="90">
        <f t="shared" si="2"/>
        <v>93962.03</v>
      </c>
      <c r="M87" s="90"/>
      <c r="N87" s="88">
        <f t="shared" si="3"/>
        <v>30</v>
      </c>
      <c r="O87" s="91">
        <v>41597</v>
      </c>
      <c r="P87" s="91">
        <v>41626</v>
      </c>
      <c r="Q87" s="95" t="s">
        <v>415</v>
      </c>
      <c r="R87" s="91"/>
      <c r="S87" s="91"/>
    </row>
    <row r="88" spans="1:1021" s="45" customFormat="1" ht="101.25" customHeight="1" x14ac:dyDescent="0.25">
      <c r="A88" s="88"/>
      <c r="B88" s="88" t="s">
        <v>278</v>
      </c>
      <c r="C88" s="88"/>
      <c r="D88" s="88" t="s">
        <v>19</v>
      </c>
      <c r="E88" s="88" t="s">
        <v>300</v>
      </c>
      <c r="F88" s="88" t="s">
        <v>277</v>
      </c>
      <c r="G88" s="88" t="s">
        <v>359</v>
      </c>
      <c r="H88" s="88" t="s">
        <v>357</v>
      </c>
      <c r="I88" s="88" t="s">
        <v>285</v>
      </c>
      <c r="J88" s="89">
        <v>0.25</v>
      </c>
      <c r="K88" s="90">
        <v>1829737.55</v>
      </c>
      <c r="L88" s="90">
        <f t="shared" si="2"/>
        <v>457434.38750000001</v>
      </c>
      <c r="M88" s="90"/>
      <c r="N88" s="88">
        <f t="shared" si="3"/>
        <v>30</v>
      </c>
      <c r="O88" s="91">
        <v>41596</v>
      </c>
      <c r="P88" s="91">
        <v>41625</v>
      </c>
      <c r="Q88" s="95" t="s">
        <v>419</v>
      </c>
      <c r="R88" s="91"/>
      <c r="S88" s="91"/>
    </row>
    <row r="89" spans="1:1021" s="45" customFormat="1" ht="101.25" customHeight="1" x14ac:dyDescent="0.25">
      <c r="A89" s="88"/>
      <c r="B89" s="88" t="s">
        <v>278</v>
      </c>
      <c r="C89" s="88"/>
      <c r="D89" s="88" t="s">
        <v>19</v>
      </c>
      <c r="E89" s="88" t="s">
        <v>301</v>
      </c>
      <c r="F89" s="88" t="s">
        <v>277</v>
      </c>
      <c r="G89" s="88" t="s">
        <v>360</v>
      </c>
      <c r="H89" s="88" t="s">
        <v>318</v>
      </c>
      <c r="I89" s="88" t="s">
        <v>284</v>
      </c>
      <c r="J89" s="89">
        <v>0.25</v>
      </c>
      <c r="K89" s="90">
        <v>608202.07999999996</v>
      </c>
      <c r="L89" s="90">
        <f t="shared" si="2"/>
        <v>152050.51999999999</v>
      </c>
      <c r="M89" s="90"/>
      <c r="N89" s="88">
        <f t="shared" si="3"/>
        <v>30</v>
      </c>
      <c r="O89" s="91">
        <v>41596</v>
      </c>
      <c r="P89" s="91">
        <v>41625</v>
      </c>
      <c r="Q89" s="95" t="s">
        <v>419</v>
      </c>
      <c r="R89" s="91"/>
      <c r="S89" s="91"/>
    </row>
    <row r="90" spans="1:1021" s="45" customFormat="1" ht="101.25" customHeight="1" x14ac:dyDescent="0.25">
      <c r="A90" s="88"/>
      <c r="B90" s="88" t="s">
        <v>297</v>
      </c>
      <c r="C90" s="88"/>
      <c r="D90" s="88" t="s">
        <v>19</v>
      </c>
      <c r="E90" s="88" t="s">
        <v>295</v>
      </c>
      <c r="F90" s="88" t="s">
        <v>78</v>
      </c>
      <c r="G90" s="88" t="s">
        <v>380</v>
      </c>
      <c r="H90" s="88" t="s">
        <v>379</v>
      </c>
      <c r="I90" s="88" t="s">
        <v>296</v>
      </c>
      <c r="J90" s="89">
        <v>0.25</v>
      </c>
      <c r="K90" s="90">
        <v>4727737.22</v>
      </c>
      <c r="L90" s="90">
        <f t="shared" si="2"/>
        <v>1181934.3049999999</v>
      </c>
      <c r="M90" s="90">
        <v>270155.84999999998</v>
      </c>
      <c r="N90" s="88">
        <f t="shared" si="3"/>
        <v>31</v>
      </c>
      <c r="O90" s="91">
        <v>41598</v>
      </c>
      <c r="P90" s="91">
        <v>41628</v>
      </c>
      <c r="Q90" s="95" t="s">
        <v>419</v>
      </c>
      <c r="R90" s="91"/>
      <c r="S90" s="91"/>
    </row>
    <row r="91" spans="1:1021" s="45" customFormat="1" ht="101.25" customHeight="1" x14ac:dyDescent="0.25">
      <c r="A91" s="88"/>
      <c r="B91" s="88" t="s">
        <v>44</v>
      </c>
      <c r="C91" s="88"/>
      <c r="D91" s="88" t="s">
        <v>45</v>
      </c>
      <c r="E91" s="88" t="s">
        <v>312</v>
      </c>
      <c r="F91" s="88" t="s">
        <v>47</v>
      </c>
      <c r="G91" s="88" t="s">
        <v>303</v>
      </c>
      <c r="H91" s="88" t="s">
        <v>303</v>
      </c>
      <c r="I91" s="88" t="s">
        <v>304</v>
      </c>
      <c r="J91" s="89">
        <v>0</v>
      </c>
      <c r="K91" s="90">
        <v>171442.21</v>
      </c>
      <c r="L91" s="90">
        <f t="shared" si="2"/>
        <v>0</v>
      </c>
      <c r="M91" s="90"/>
      <c r="N91" s="88">
        <f t="shared" si="3"/>
        <v>62</v>
      </c>
      <c r="O91" s="91">
        <v>41562</v>
      </c>
      <c r="P91" s="91">
        <v>41623</v>
      </c>
      <c r="Q91" s="95" t="s">
        <v>420</v>
      </c>
      <c r="R91" s="91"/>
      <c r="S91" s="91"/>
    </row>
    <row r="92" spans="1:1021" s="45" customFormat="1" ht="101.25" customHeight="1" x14ac:dyDescent="0.25">
      <c r="A92" s="88"/>
      <c r="B92" s="88" t="s">
        <v>44</v>
      </c>
      <c r="C92" s="88"/>
      <c r="D92" s="88" t="s">
        <v>19</v>
      </c>
      <c r="E92" s="88" t="s">
        <v>305</v>
      </c>
      <c r="F92" s="88" t="s">
        <v>114</v>
      </c>
      <c r="G92" s="88" t="s">
        <v>385</v>
      </c>
      <c r="H92" s="88" t="s">
        <v>291</v>
      </c>
      <c r="I92" s="88" t="s">
        <v>306</v>
      </c>
      <c r="J92" s="89">
        <v>0</v>
      </c>
      <c r="K92" s="90">
        <v>3335696.77</v>
      </c>
      <c r="L92" s="90">
        <f t="shared" si="2"/>
        <v>0</v>
      </c>
      <c r="M92" s="90"/>
      <c r="N92" s="88">
        <f t="shared" si="3"/>
        <v>60</v>
      </c>
      <c r="O92" s="91">
        <v>41519</v>
      </c>
      <c r="P92" s="91">
        <v>41578</v>
      </c>
      <c r="Q92" s="95" t="s">
        <v>419</v>
      </c>
      <c r="R92" s="91"/>
      <c r="S92" s="91"/>
    </row>
    <row r="93" spans="1:1021" s="45" customFormat="1" ht="101.25" customHeight="1" x14ac:dyDescent="0.25">
      <c r="A93" s="88"/>
      <c r="B93" s="88" t="s">
        <v>44</v>
      </c>
      <c r="C93" s="88"/>
      <c r="D93" s="88" t="s">
        <v>45</v>
      </c>
      <c r="E93" s="88" t="s">
        <v>307</v>
      </c>
      <c r="F93" s="88" t="s">
        <v>47</v>
      </c>
      <c r="G93" s="88" t="s">
        <v>308</v>
      </c>
      <c r="H93" s="88" t="s">
        <v>308</v>
      </c>
      <c r="I93" s="88" t="s">
        <v>309</v>
      </c>
      <c r="J93" s="89">
        <v>0</v>
      </c>
      <c r="K93" s="90">
        <v>343319.93</v>
      </c>
      <c r="L93" s="90">
        <f t="shared" si="2"/>
        <v>0</v>
      </c>
      <c r="M93" s="90"/>
      <c r="N93" s="88">
        <f t="shared" si="3"/>
        <v>29</v>
      </c>
      <c r="O93" s="91">
        <v>41519</v>
      </c>
      <c r="P93" s="91">
        <v>41547</v>
      </c>
      <c r="Q93" s="95" t="s">
        <v>421</v>
      </c>
      <c r="R93" s="91"/>
      <c r="S93" s="91"/>
    </row>
    <row r="94" spans="1:1021" s="64" customFormat="1" ht="101.25" customHeight="1" x14ac:dyDescent="0.25">
      <c r="A94" s="88"/>
      <c r="B94" s="88" t="s">
        <v>188</v>
      </c>
      <c r="C94" s="88"/>
      <c r="D94" s="88" t="s">
        <v>19</v>
      </c>
      <c r="E94" s="88" t="s">
        <v>313</v>
      </c>
      <c r="F94" s="88" t="s">
        <v>251</v>
      </c>
      <c r="G94" s="88" t="s">
        <v>361</v>
      </c>
      <c r="H94" s="88" t="s">
        <v>366</v>
      </c>
      <c r="I94" s="88" t="s">
        <v>310</v>
      </c>
      <c r="J94" s="89">
        <v>0.25</v>
      </c>
      <c r="K94" s="90">
        <v>3178494.87</v>
      </c>
      <c r="L94" s="90">
        <f t="shared" si="2"/>
        <v>794623.71750000003</v>
      </c>
      <c r="M94" s="90"/>
      <c r="N94" s="88">
        <f t="shared" si="3"/>
        <v>67</v>
      </c>
      <c r="O94" s="91">
        <v>41562</v>
      </c>
      <c r="P94" s="91">
        <v>41628</v>
      </c>
      <c r="Q94" s="95" t="s">
        <v>419</v>
      </c>
      <c r="R94" s="91"/>
      <c r="S94" s="91"/>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c r="DY94" s="45"/>
      <c r="DZ94" s="45"/>
      <c r="EA94" s="45"/>
      <c r="EB94" s="45"/>
      <c r="EC94" s="45"/>
      <c r="ED94" s="45"/>
      <c r="EE94" s="45"/>
      <c r="EF94" s="45"/>
      <c r="EG94" s="45"/>
      <c r="EH94" s="45"/>
      <c r="EI94" s="45"/>
      <c r="EJ94" s="45"/>
      <c r="EK94" s="45"/>
      <c r="EL94" s="45"/>
      <c r="EM94" s="45"/>
      <c r="EN94" s="45"/>
      <c r="EO94" s="45"/>
      <c r="EP94" s="45"/>
      <c r="EQ94" s="45"/>
      <c r="ER94" s="45"/>
      <c r="ES94" s="45"/>
      <c r="ET94" s="45"/>
      <c r="EU94" s="45"/>
      <c r="EV94" s="45"/>
      <c r="EW94" s="45"/>
      <c r="EX94" s="45"/>
      <c r="EY94" s="45"/>
      <c r="EZ94" s="45"/>
      <c r="FA94" s="45"/>
      <c r="FB94" s="45"/>
      <c r="FC94" s="45"/>
      <c r="FD94" s="45"/>
      <c r="FE94" s="45"/>
      <c r="FF94" s="45"/>
      <c r="FG94" s="45"/>
      <c r="FH94" s="45"/>
      <c r="FI94" s="45"/>
      <c r="FJ94" s="45"/>
      <c r="FK94" s="45"/>
      <c r="FL94" s="45"/>
      <c r="FM94" s="45"/>
      <c r="FN94" s="45"/>
      <c r="FO94" s="45"/>
      <c r="FP94" s="45"/>
      <c r="FQ94" s="45"/>
      <c r="FR94" s="45"/>
      <c r="FS94" s="45"/>
      <c r="FT94" s="45"/>
      <c r="FU94" s="45"/>
      <c r="FV94" s="45"/>
      <c r="FW94" s="45"/>
      <c r="FX94" s="45"/>
      <c r="FY94" s="45"/>
      <c r="FZ94" s="45"/>
      <c r="GA94" s="45"/>
      <c r="GB94" s="45"/>
      <c r="GC94" s="45"/>
      <c r="GD94" s="45"/>
      <c r="GE94" s="45"/>
      <c r="GF94" s="45"/>
      <c r="GG94" s="45"/>
      <c r="GH94" s="45"/>
      <c r="GI94" s="45"/>
      <c r="GJ94" s="45"/>
      <c r="GK94" s="45"/>
      <c r="GL94" s="45"/>
      <c r="GM94" s="45"/>
      <c r="GN94" s="45"/>
      <c r="GO94" s="45"/>
      <c r="GP94" s="45"/>
      <c r="GQ94" s="45"/>
      <c r="GR94" s="45"/>
      <c r="GS94" s="45"/>
      <c r="GT94" s="45"/>
      <c r="GU94" s="45"/>
      <c r="GV94" s="45"/>
      <c r="GW94" s="45"/>
      <c r="GX94" s="45"/>
      <c r="GY94" s="45"/>
      <c r="GZ94" s="45"/>
      <c r="HA94" s="45"/>
      <c r="HB94" s="45"/>
      <c r="HC94" s="45"/>
      <c r="HD94" s="45"/>
      <c r="HE94" s="45"/>
      <c r="HF94" s="45"/>
      <c r="HG94" s="45"/>
      <c r="HH94" s="45"/>
      <c r="HI94" s="45"/>
      <c r="HJ94" s="45"/>
      <c r="HK94" s="45"/>
      <c r="HL94" s="45"/>
      <c r="HM94" s="45"/>
      <c r="HN94" s="45"/>
      <c r="HO94" s="45"/>
      <c r="HP94" s="45"/>
      <c r="HQ94" s="45"/>
      <c r="HR94" s="45"/>
      <c r="HS94" s="45"/>
      <c r="HT94" s="45"/>
      <c r="HU94" s="45"/>
      <c r="HV94" s="45"/>
      <c r="HW94" s="45"/>
      <c r="HX94" s="45"/>
      <c r="HY94" s="45"/>
      <c r="HZ94" s="45"/>
      <c r="IA94" s="45"/>
      <c r="IB94" s="45"/>
      <c r="IC94" s="45"/>
      <c r="ID94" s="45"/>
      <c r="IE94" s="45"/>
      <c r="IF94" s="45"/>
      <c r="IG94" s="45"/>
      <c r="IH94" s="45"/>
      <c r="II94" s="45"/>
      <c r="IJ94" s="45"/>
      <c r="IK94" s="45"/>
      <c r="IL94" s="45"/>
      <c r="IM94" s="45"/>
      <c r="IN94" s="45"/>
      <c r="IO94" s="45"/>
      <c r="IP94" s="45"/>
      <c r="IQ94" s="45"/>
      <c r="IR94" s="45"/>
      <c r="IS94" s="45"/>
      <c r="IT94" s="45"/>
      <c r="IU94" s="45"/>
      <c r="IV94" s="45"/>
      <c r="IW94" s="45"/>
      <c r="IX94" s="45"/>
      <c r="IY94" s="45"/>
      <c r="IZ94" s="45"/>
      <c r="JA94" s="45"/>
      <c r="JB94" s="45"/>
      <c r="JC94" s="45"/>
      <c r="JD94" s="45"/>
      <c r="JE94" s="45"/>
      <c r="JF94" s="45"/>
      <c r="JG94" s="45"/>
      <c r="JH94" s="45"/>
      <c r="JI94" s="45"/>
      <c r="JJ94" s="45"/>
      <c r="JK94" s="45"/>
      <c r="JL94" s="45"/>
      <c r="JM94" s="45"/>
      <c r="JN94" s="45"/>
      <c r="JO94" s="45"/>
      <c r="JP94" s="45"/>
      <c r="JQ94" s="45"/>
      <c r="JR94" s="45"/>
      <c r="JS94" s="45"/>
      <c r="JT94" s="45"/>
      <c r="JU94" s="45"/>
      <c r="JV94" s="45"/>
      <c r="JW94" s="45"/>
      <c r="JX94" s="45"/>
      <c r="JY94" s="45"/>
      <c r="JZ94" s="45"/>
      <c r="KA94" s="45"/>
      <c r="KB94" s="45"/>
      <c r="KC94" s="45"/>
      <c r="KD94" s="45"/>
      <c r="KE94" s="45"/>
      <c r="KF94" s="45"/>
      <c r="KG94" s="45"/>
      <c r="KH94" s="45"/>
      <c r="KI94" s="45"/>
      <c r="KJ94" s="45"/>
      <c r="KK94" s="45"/>
      <c r="KL94" s="45"/>
      <c r="KM94" s="45"/>
      <c r="KN94" s="45"/>
      <c r="KO94" s="45"/>
      <c r="KP94" s="45"/>
      <c r="KQ94" s="45"/>
      <c r="KR94" s="45"/>
      <c r="KS94" s="45"/>
      <c r="KT94" s="45"/>
      <c r="KU94" s="45"/>
      <c r="KV94" s="45"/>
      <c r="KW94" s="45"/>
      <c r="KX94" s="45"/>
      <c r="KY94" s="45"/>
      <c r="KZ94" s="45"/>
      <c r="LA94" s="45"/>
      <c r="LB94" s="45"/>
      <c r="LC94" s="45"/>
      <c r="LD94" s="45"/>
      <c r="LE94" s="45"/>
      <c r="LF94" s="45"/>
      <c r="LG94" s="45"/>
      <c r="LH94" s="45"/>
      <c r="LI94" s="45"/>
      <c r="LJ94" s="45"/>
      <c r="LK94" s="45"/>
      <c r="LL94" s="45"/>
      <c r="LM94" s="45"/>
      <c r="LN94" s="45"/>
      <c r="LO94" s="45"/>
      <c r="LP94" s="45"/>
      <c r="LQ94" s="45"/>
      <c r="LR94" s="45"/>
      <c r="LS94" s="45"/>
      <c r="LT94" s="45"/>
      <c r="LU94" s="45"/>
      <c r="LV94" s="45"/>
      <c r="LW94" s="45"/>
      <c r="LX94" s="45"/>
      <c r="LY94" s="45"/>
      <c r="LZ94" s="45"/>
      <c r="MA94" s="45"/>
      <c r="MB94" s="45"/>
      <c r="MC94" s="45"/>
      <c r="MD94" s="45"/>
      <c r="ME94" s="45"/>
      <c r="MF94" s="45"/>
      <c r="MG94" s="45"/>
      <c r="MH94" s="45"/>
      <c r="MI94" s="45"/>
      <c r="MJ94" s="45"/>
      <c r="MK94" s="45"/>
      <c r="ML94" s="45"/>
      <c r="MM94" s="45"/>
      <c r="MN94" s="45"/>
      <c r="MO94" s="45"/>
      <c r="MP94" s="45"/>
      <c r="MQ94" s="45"/>
      <c r="MR94" s="45"/>
      <c r="MS94" s="45"/>
      <c r="MT94" s="45"/>
      <c r="MU94" s="45"/>
      <c r="MV94" s="45"/>
      <c r="MW94" s="45"/>
      <c r="MX94" s="45"/>
      <c r="MY94" s="45"/>
      <c r="MZ94" s="45"/>
      <c r="NA94" s="45"/>
      <c r="NB94" s="45"/>
      <c r="NC94" s="45"/>
      <c r="ND94" s="45"/>
      <c r="NE94" s="45"/>
      <c r="NF94" s="45"/>
      <c r="NG94" s="45"/>
      <c r="NH94" s="45"/>
      <c r="NI94" s="45"/>
      <c r="NJ94" s="45"/>
      <c r="NK94" s="45"/>
      <c r="NL94" s="45"/>
      <c r="NM94" s="45"/>
      <c r="NN94" s="45"/>
      <c r="NO94" s="45"/>
      <c r="NP94" s="45"/>
      <c r="NQ94" s="45"/>
      <c r="NR94" s="45"/>
      <c r="NS94" s="45"/>
      <c r="NT94" s="45"/>
      <c r="NU94" s="45"/>
      <c r="NV94" s="45"/>
      <c r="NW94" s="45"/>
      <c r="NX94" s="45"/>
      <c r="NY94" s="45"/>
      <c r="NZ94" s="45"/>
      <c r="OA94" s="45"/>
      <c r="OB94" s="45"/>
      <c r="OC94" s="45"/>
      <c r="OD94" s="45"/>
      <c r="OE94" s="45"/>
      <c r="OF94" s="45"/>
      <c r="OG94" s="45"/>
      <c r="OH94" s="45"/>
      <c r="OI94" s="45"/>
      <c r="OJ94" s="45"/>
      <c r="OK94" s="45"/>
      <c r="OL94" s="45"/>
      <c r="OM94" s="45"/>
      <c r="ON94" s="45"/>
      <c r="OO94" s="45"/>
      <c r="OP94" s="45"/>
      <c r="OQ94" s="45"/>
      <c r="OR94" s="45"/>
      <c r="OS94" s="45"/>
      <c r="OT94" s="45"/>
      <c r="OU94" s="45"/>
      <c r="OV94" s="45"/>
      <c r="OW94" s="45"/>
      <c r="OX94" s="45"/>
      <c r="OY94" s="45"/>
      <c r="OZ94" s="45"/>
      <c r="PA94" s="45"/>
      <c r="PB94" s="45"/>
      <c r="PC94" s="45"/>
      <c r="PD94" s="45"/>
      <c r="PE94" s="45"/>
      <c r="PF94" s="45"/>
      <c r="PG94" s="45"/>
      <c r="PH94" s="45"/>
      <c r="PI94" s="45"/>
      <c r="PJ94" s="45"/>
      <c r="PK94" s="45"/>
      <c r="PL94" s="45"/>
      <c r="PM94" s="45"/>
      <c r="PN94" s="45"/>
      <c r="PO94" s="45"/>
      <c r="PP94" s="45"/>
      <c r="PQ94" s="45"/>
      <c r="PR94" s="45"/>
      <c r="PS94" s="45"/>
      <c r="PT94" s="45"/>
      <c r="PU94" s="45"/>
      <c r="PV94" s="45"/>
      <c r="PW94" s="45"/>
      <c r="PX94" s="45"/>
      <c r="PY94" s="45"/>
      <c r="PZ94" s="45"/>
      <c r="QA94" s="45"/>
      <c r="QB94" s="45"/>
      <c r="QC94" s="45"/>
      <c r="QD94" s="45"/>
      <c r="QE94" s="45"/>
      <c r="QF94" s="45"/>
      <c r="QG94" s="45"/>
      <c r="QH94" s="45"/>
      <c r="QI94" s="45"/>
      <c r="QJ94" s="45"/>
      <c r="QK94" s="45"/>
      <c r="QL94" s="45"/>
      <c r="QM94" s="45"/>
      <c r="QN94" s="45"/>
      <c r="QO94" s="45"/>
      <c r="QP94" s="45"/>
      <c r="QQ94" s="45"/>
      <c r="QR94" s="45"/>
      <c r="QS94" s="45"/>
      <c r="QT94" s="45"/>
      <c r="QU94" s="45"/>
      <c r="QV94" s="45"/>
      <c r="QW94" s="45"/>
      <c r="QX94" s="45"/>
      <c r="QY94" s="45"/>
      <c r="QZ94" s="45"/>
      <c r="RA94" s="45"/>
      <c r="RB94" s="45"/>
      <c r="RC94" s="45"/>
      <c r="RD94" s="45"/>
      <c r="RE94" s="45"/>
      <c r="RF94" s="45"/>
      <c r="RG94" s="45"/>
      <c r="RH94" s="45"/>
      <c r="RI94" s="45"/>
      <c r="RJ94" s="45"/>
      <c r="RK94" s="45"/>
      <c r="RL94" s="45"/>
      <c r="RM94" s="45"/>
      <c r="RN94" s="45"/>
      <c r="RO94" s="45"/>
      <c r="RP94" s="45"/>
      <c r="RQ94" s="45"/>
      <c r="RR94" s="45"/>
      <c r="RS94" s="45"/>
      <c r="RT94" s="45"/>
      <c r="RU94" s="45"/>
      <c r="RV94" s="45"/>
      <c r="RW94" s="45"/>
      <c r="RX94" s="45"/>
      <c r="RY94" s="45"/>
      <c r="RZ94" s="45"/>
      <c r="SA94" s="45"/>
      <c r="SB94" s="45"/>
      <c r="SC94" s="45"/>
      <c r="SD94" s="45"/>
      <c r="SE94" s="45"/>
      <c r="SF94" s="45"/>
      <c r="SG94" s="45"/>
      <c r="SH94" s="45"/>
      <c r="SI94" s="45"/>
      <c r="SJ94" s="45"/>
      <c r="SK94" s="45"/>
      <c r="SL94" s="45"/>
      <c r="SM94" s="45"/>
      <c r="SN94" s="45"/>
      <c r="SO94" s="45"/>
      <c r="SP94" s="45"/>
      <c r="SQ94" s="45"/>
      <c r="SR94" s="45"/>
      <c r="SS94" s="45"/>
      <c r="ST94" s="45"/>
      <c r="SU94" s="45"/>
      <c r="SV94" s="45"/>
      <c r="SW94" s="45"/>
      <c r="SX94" s="45"/>
      <c r="SY94" s="45"/>
      <c r="SZ94" s="45"/>
      <c r="TA94" s="45"/>
      <c r="TB94" s="45"/>
      <c r="TC94" s="45"/>
      <c r="TD94" s="45"/>
      <c r="TE94" s="45"/>
      <c r="TF94" s="45"/>
      <c r="TG94" s="45"/>
      <c r="TH94" s="45"/>
      <c r="TI94" s="45"/>
      <c r="TJ94" s="45"/>
      <c r="TK94" s="45"/>
      <c r="TL94" s="45"/>
      <c r="TM94" s="45"/>
      <c r="TN94" s="45"/>
      <c r="TO94" s="45"/>
      <c r="TP94" s="45"/>
      <c r="TQ94" s="45"/>
      <c r="TR94" s="45"/>
      <c r="TS94" s="45"/>
      <c r="TT94" s="45"/>
      <c r="TU94" s="45"/>
      <c r="TV94" s="45"/>
      <c r="TW94" s="45"/>
      <c r="TX94" s="45"/>
      <c r="TY94" s="45"/>
      <c r="TZ94" s="45"/>
      <c r="UA94" s="45"/>
      <c r="UB94" s="45"/>
      <c r="UC94" s="45"/>
      <c r="UD94" s="45"/>
      <c r="UE94" s="45"/>
      <c r="UF94" s="45"/>
      <c r="UG94" s="45"/>
      <c r="UH94" s="45"/>
      <c r="UI94" s="45"/>
      <c r="UJ94" s="45"/>
      <c r="UK94" s="45"/>
      <c r="UL94" s="45"/>
      <c r="UM94" s="45"/>
      <c r="UN94" s="45"/>
      <c r="UO94" s="45"/>
      <c r="UP94" s="45"/>
      <c r="UQ94" s="45"/>
      <c r="UR94" s="45"/>
      <c r="US94" s="45"/>
      <c r="UT94" s="45"/>
      <c r="UU94" s="45"/>
      <c r="UV94" s="45"/>
      <c r="UW94" s="45"/>
      <c r="UX94" s="45"/>
      <c r="UY94" s="45"/>
      <c r="UZ94" s="45"/>
      <c r="VA94" s="45"/>
      <c r="VB94" s="45"/>
      <c r="VC94" s="45"/>
      <c r="VD94" s="45"/>
      <c r="VE94" s="45"/>
      <c r="VF94" s="45"/>
      <c r="VG94" s="45"/>
      <c r="VH94" s="45"/>
      <c r="VI94" s="45"/>
      <c r="VJ94" s="45"/>
      <c r="VK94" s="45"/>
      <c r="VL94" s="45"/>
      <c r="VM94" s="45"/>
      <c r="VN94" s="45"/>
      <c r="VO94" s="45"/>
      <c r="VP94" s="45"/>
      <c r="VQ94" s="45"/>
      <c r="VR94" s="45"/>
      <c r="VS94" s="45"/>
      <c r="VT94" s="45"/>
      <c r="VU94" s="45"/>
      <c r="VV94" s="45"/>
      <c r="VW94" s="45"/>
      <c r="VX94" s="45"/>
      <c r="VY94" s="45"/>
      <c r="VZ94" s="45"/>
      <c r="WA94" s="45"/>
      <c r="WB94" s="45"/>
      <c r="WC94" s="45"/>
      <c r="WD94" s="45"/>
      <c r="WE94" s="45"/>
      <c r="WF94" s="45"/>
      <c r="WG94" s="45"/>
      <c r="WH94" s="45"/>
      <c r="WI94" s="45"/>
      <c r="WJ94" s="45"/>
      <c r="WK94" s="45"/>
      <c r="WL94" s="45"/>
      <c r="WM94" s="45"/>
      <c r="WN94" s="45"/>
      <c r="WO94" s="45"/>
      <c r="WP94" s="45"/>
      <c r="WQ94" s="45"/>
      <c r="WR94" s="45"/>
      <c r="WS94" s="45"/>
      <c r="WT94" s="45"/>
      <c r="WU94" s="45"/>
      <c r="WV94" s="45"/>
      <c r="WW94" s="45"/>
      <c r="WX94" s="45"/>
      <c r="WY94" s="45"/>
      <c r="WZ94" s="45"/>
      <c r="XA94" s="45"/>
      <c r="XB94" s="45"/>
      <c r="XC94" s="45"/>
      <c r="XD94" s="45"/>
      <c r="XE94" s="45"/>
      <c r="XF94" s="45"/>
      <c r="XG94" s="45"/>
      <c r="XH94" s="45"/>
      <c r="XI94" s="45"/>
      <c r="XJ94" s="45"/>
      <c r="XK94" s="45"/>
      <c r="XL94" s="45"/>
      <c r="XM94" s="45"/>
      <c r="XN94" s="45"/>
      <c r="XO94" s="45"/>
      <c r="XP94" s="45"/>
      <c r="XQ94" s="45"/>
      <c r="XR94" s="45"/>
      <c r="XS94" s="45"/>
      <c r="XT94" s="45"/>
      <c r="XU94" s="45"/>
      <c r="XV94" s="45"/>
      <c r="XW94" s="45"/>
      <c r="XX94" s="45"/>
      <c r="XY94" s="45"/>
      <c r="XZ94" s="45"/>
      <c r="YA94" s="45"/>
      <c r="YB94" s="45"/>
      <c r="YC94" s="45"/>
      <c r="YD94" s="45"/>
      <c r="YE94" s="45"/>
      <c r="YF94" s="45"/>
      <c r="YG94" s="45"/>
      <c r="YH94" s="45"/>
      <c r="YI94" s="45"/>
      <c r="YJ94" s="45"/>
      <c r="YK94" s="45"/>
      <c r="YL94" s="45"/>
      <c r="YM94" s="45"/>
      <c r="YN94" s="45"/>
      <c r="YO94" s="45"/>
      <c r="YP94" s="45"/>
      <c r="YQ94" s="45"/>
      <c r="YR94" s="45"/>
      <c r="YS94" s="45"/>
      <c r="YT94" s="45"/>
      <c r="YU94" s="45"/>
      <c r="YV94" s="45"/>
      <c r="YW94" s="45"/>
      <c r="YX94" s="45"/>
      <c r="YY94" s="45"/>
      <c r="YZ94" s="45"/>
      <c r="ZA94" s="45"/>
      <c r="ZB94" s="45"/>
      <c r="ZC94" s="45"/>
      <c r="ZD94" s="45"/>
      <c r="ZE94" s="45"/>
      <c r="ZF94" s="45"/>
      <c r="ZG94" s="45"/>
      <c r="ZH94" s="45"/>
      <c r="ZI94" s="45"/>
      <c r="ZJ94" s="45"/>
      <c r="ZK94" s="45"/>
      <c r="ZL94" s="45"/>
      <c r="ZM94" s="45"/>
      <c r="ZN94" s="45"/>
      <c r="ZO94" s="45"/>
      <c r="ZP94" s="45"/>
      <c r="ZQ94" s="45"/>
      <c r="ZR94" s="45"/>
      <c r="ZS94" s="45"/>
      <c r="ZT94" s="45"/>
      <c r="ZU94" s="45"/>
      <c r="ZV94" s="45"/>
      <c r="ZW94" s="45"/>
      <c r="ZX94" s="45"/>
      <c r="ZY94" s="45"/>
      <c r="ZZ94" s="45"/>
      <c r="AAA94" s="45"/>
      <c r="AAB94" s="45"/>
      <c r="AAC94" s="45"/>
      <c r="AAD94" s="45"/>
      <c r="AAE94" s="45"/>
      <c r="AAF94" s="45"/>
      <c r="AAG94" s="45"/>
      <c r="AAH94" s="45"/>
      <c r="AAI94" s="45"/>
      <c r="AAJ94" s="45"/>
      <c r="AAK94" s="45"/>
      <c r="AAL94" s="45"/>
      <c r="AAM94" s="45"/>
      <c r="AAN94" s="45"/>
      <c r="AAO94" s="45"/>
      <c r="AAP94" s="45"/>
      <c r="AAQ94" s="45"/>
      <c r="AAR94" s="45"/>
      <c r="AAS94" s="45"/>
      <c r="AAT94" s="45"/>
      <c r="AAU94" s="45"/>
      <c r="AAV94" s="45"/>
      <c r="AAW94" s="45"/>
      <c r="AAX94" s="45"/>
      <c r="AAY94" s="45"/>
      <c r="AAZ94" s="45"/>
      <c r="ABA94" s="45"/>
      <c r="ABB94" s="45"/>
      <c r="ABC94" s="45"/>
      <c r="ABD94" s="45"/>
      <c r="ABE94" s="45"/>
      <c r="ABF94" s="45"/>
      <c r="ABG94" s="45"/>
      <c r="ABH94" s="45"/>
      <c r="ABI94" s="45"/>
      <c r="ABJ94" s="45"/>
      <c r="ABK94" s="45"/>
      <c r="ABL94" s="45"/>
      <c r="ABM94" s="45"/>
      <c r="ABN94" s="45"/>
      <c r="ABO94" s="45"/>
      <c r="ABP94" s="45"/>
      <c r="ABQ94" s="45"/>
      <c r="ABR94" s="45"/>
      <c r="ABS94" s="45"/>
      <c r="ABT94" s="45"/>
      <c r="ABU94" s="45"/>
      <c r="ABV94" s="45"/>
      <c r="ABW94" s="45"/>
      <c r="ABX94" s="45"/>
      <c r="ABY94" s="45"/>
      <c r="ABZ94" s="45"/>
      <c r="ACA94" s="45"/>
      <c r="ACB94" s="45"/>
      <c r="ACC94" s="45"/>
      <c r="ACD94" s="45"/>
      <c r="ACE94" s="45"/>
      <c r="ACF94" s="45"/>
      <c r="ACG94" s="45"/>
      <c r="ACH94" s="45"/>
      <c r="ACI94" s="45"/>
      <c r="ACJ94" s="45"/>
      <c r="ACK94" s="45"/>
      <c r="ACL94" s="45"/>
      <c r="ACM94" s="45"/>
      <c r="ACN94" s="45"/>
      <c r="ACO94" s="45"/>
      <c r="ACP94" s="45"/>
      <c r="ACQ94" s="45"/>
      <c r="ACR94" s="45"/>
      <c r="ACS94" s="45"/>
      <c r="ACT94" s="45"/>
      <c r="ACU94" s="45"/>
      <c r="ACV94" s="45"/>
      <c r="ACW94" s="45"/>
      <c r="ACX94" s="45"/>
      <c r="ACY94" s="45"/>
      <c r="ACZ94" s="45"/>
      <c r="ADA94" s="45"/>
      <c r="ADB94" s="45"/>
      <c r="ADC94" s="45"/>
      <c r="ADD94" s="45"/>
      <c r="ADE94" s="45"/>
      <c r="ADF94" s="45"/>
      <c r="ADG94" s="45"/>
      <c r="ADH94" s="45"/>
      <c r="ADI94" s="45"/>
      <c r="ADJ94" s="45"/>
      <c r="ADK94" s="45"/>
      <c r="ADL94" s="45"/>
      <c r="ADM94" s="45"/>
      <c r="ADN94" s="45"/>
      <c r="ADO94" s="45"/>
      <c r="ADP94" s="45"/>
      <c r="ADQ94" s="45"/>
      <c r="ADR94" s="45"/>
      <c r="ADS94" s="45"/>
      <c r="ADT94" s="45"/>
      <c r="ADU94" s="45"/>
      <c r="ADV94" s="45"/>
      <c r="ADW94" s="45"/>
      <c r="ADX94" s="45"/>
      <c r="ADY94" s="45"/>
      <c r="ADZ94" s="45"/>
      <c r="AEA94" s="45"/>
      <c r="AEB94" s="45"/>
      <c r="AEC94" s="45"/>
      <c r="AED94" s="45"/>
      <c r="AEE94" s="45"/>
      <c r="AEF94" s="45"/>
      <c r="AEG94" s="45"/>
      <c r="AEH94" s="45"/>
      <c r="AEI94" s="45"/>
      <c r="AEJ94" s="45"/>
      <c r="AEK94" s="45"/>
      <c r="AEL94" s="45"/>
      <c r="AEM94" s="45"/>
      <c r="AEN94" s="45"/>
      <c r="AEO94" s="45"/>
      <c r="AEP94" s="45"/>
      <c r="AEQ94" s="45"/>
      <c r="AER94" s="45"/>
      <c r="AES94" s="45"/>
      <c r="AET94" s="45"/>
      <c r="AEU94" s="45"/>
      <c r="AEV94" s="45"/>
      <c r="AEW94" s="45"/>
      <c r="AEX94" s="45"/>
      <c r="AEY94" s="45"/>
      <c r="AEZ94" s="45"/>
      <c r="AFA94" s="45"/>
      <c r="AFB94" s="45"/>
      <c r="AFC94" s="45"/>
      <c r="AFD94" s="45"/>
      <c r="AFE94" s="45"/>
      <c r="AFF94" s="45"/>
      <c r="AFG94" s="45"/>
      <c r="AFH94" s="45"/>
      <c r="AFI94" s="45"/>
      <c r="AFJ94" s="45"/>
      <c r="AFK94" s="45"/>
      <c r="AFL94" s="45"/>
      <c r="AFM94" s="45"/>
      <c r="AFN94" s="45"/>
      <c r="AFO94" s="45"/>
      <c r="AFP94" s="45"/>
      <c r="AFQ94" s="45"/>
      <c r="AFR94" s="45"/>
      <c r="AFS94" s="45"/>
      <c r="AFT94" s="45"/>
      <c r="AFU94" s="45"/>
      <c r="AFV94" s="45"/>
      <c r="AFW94" s="45"/>
      <c r="AFX94" s="45"/>
      <c r="AFY94" s="45"/>
      <c r="AFZ94" s="45"/>
      <c r="AGA94" s="45"/>
      <c r="AGB94" s="45"/>
      <c r="AGC94" s="45"/>
      <c r="AGD94" s="45"/>
      <c r="AGE94" s="45"/>
      <c r="AGF94" s="45"/>
      <c r="AGG94" s="45"/>
      <c r="AGH94" s="45"/>
      <c r="AGI94" s="45"/>
      <c r="AGJ94" s="45"/>
      <c r="AGK94" s="45"/>
      <c r="AGL94" s="45"/>
      <c r="AGM94" s="45"/>
      <c r="AGN94" s="45"/>
      <c r="AGO94" s="45"/>
      <c r="AGP94" s="45"/>
      <c r="AGQ94" s="45"/>
      <c r="AGR94" s="45"/>
      <c r="AGS94" s="45"/>
      <c r="AGT94" s="45"/>
      <c r="AGU94" s="45"/>
      <c r="AGV94" s="45"/>
      <c r="AGW94" s="45"/>
      <c r="AGX94" s="45"/>
      <c r="AGY94" s="45"/>
      <c r="AGZ94" s="45"/>
      <c r="AHA94" s="45"/>
      <c r="AHB94" s="45"/>
      <c r="AHC94" s="45"/>
      <c r="AHD94" s="45"/>
      <c r="AHE94" s="45"/>
      <c r="AHF94" s="45"/>
      <c r="AHG94" s="45"/>
      <c r="AHH94" s="45"/>
      <c r="AHI94" s="45"/>
      <c r="AHJ94" s="45"/>
      <c r="AHK94" s="45"/>
      <c r="AHL94" s="45"/>
      <c r="AHM94" s="45"/>
      <c r="AHN94" s="45"/>
      <c r="AHO94" s="45"/>
      <c r="AHP94" s="45"/>
      <c r="AHQ94" s="45"/>
      <c r="AHR94" s="45"/>
      <c r="AHS94" s="45"/>
      <c r="AHT94" s="45"/>
      <c r="AHU94" s="45"/>
      <c r="AHV94" s="45"/>
      <c r="AHW94" s="45"/>
      <c r="AHX94" s="45"/>
      <c r="AHY94" s="45"/>
      <c r="AHZ94" s="45"/>
      <c r="AIA94" s="45"/>
      <c r="AIB94" s="45"/>
      <c r="AIC94" s="45"/>
      <c r="AID94" s="45"/>
      <c r="AIE94" s="45"/>
      <c r="AIF94" s="45"/>
      <c r="AIG94" s="45"/>
      <c r="AIH94" s="45"/>
      <c r="AII94" s="45"/>
      <c r="AIJ94" s="45"/>
      <c r="AIK94" s="45"/>
      <c r="AIL94" s="45"/>
      <c r="AIM94" s="45"/>
      <c r="AIN94" s="45"/>
      <c r="AIO94" s="45"/>
      <c r="AIP94" s="45"/>
      <c r="AIQ94" s="45"/>
      <c r="AIR94" s="45"/>
      <c r="AIS94" s="45"/>
      <c r="AIT94" s="45"/>
      <c r="AIU94" s="45"/>
      <c r="AIV94" s="45"/>
      <c r="AIW94" s="45"/>
      <c r="AIX94" s="45"/>
      <c r="AIY94" s="45"/>
      <c r="AIZ94" s="45"/>
      <c r="AJA94" s="45"/>
      <c r="AJB94" s="45"/>
      <c r="AJC94" s="45"/>
      <c r="AJD94" s="45"/>
      <c r="AJE94" s="45"/>
      <c r="AJF94" s="45"/>
      <c r="AJG94" s="45"/>
      <c r="AJH94" s="45"/>
      <c r="AJI94" s="45"/>
      <c r="AJJ94" s="45"/>
      <c r="AJK94" s="45"/>
      <c r="AJL94" s="45"/>
      <c r="AJM94" s="45"/>
      <c r="AJN94" s="45"/>
      <c r="AJO94" s="45"/>
      <c r="AJP94" s="45"/>
      <c r="AJQ94" s="45"/>
      <c r="AJR94" s="45"/>
      <c r="AJS94" s="45"/>
      <c r="AJT94" s="45"/>
      <c r="AJU94" s="45"/>
      <c r="AJV94" s="45"/>
      <c r="AJW94" s="45"/>
      <c r="AJX94" s="45"/>
      <c r="AJY94" s="45"/>
      <c r="AJZ94" s="45"/>
      <c r="AKA94" s="45"/>
      <c r="AKB94" s="45"/>
      <c r="AKC94" s="45"/>
      <c r="AKD94" s="45"/>
      <c r="AKE94" s="45"/>
      <c r="AKF94" s="45"/>
      <c r="AKG94" s="45"/>
      <c r="AKH94" s="45"/>
      <c r="AKI94" s="45"/>
      <c r="AKJ94" s="45"/>
      <c r="AKK94" s="45"/>
      <c r="AKL94" s="45"/>
      <c r="AKM94" s="45"/>
      <c r="AKN94" s="45"/>
      <c r="AKO94" s="45"/>
      <c r="AKP94" s="45"/>
      <c r="AKQ94" s="45"/>
      <c r="AKR94" s="45"/>
      <c r="AKS94" s="45"/>
      <c r="AKT94" s="45"/>
      <c r="AKU94" s="45"/>
      <c r="AKV94" s="45"/>
      <c r="AKW94" s="45"/>
      <c r="AKX94" s="45"/>
      <c r="AKY94" s="45"/>
      <c r="AKZ94" s="45"/>
      <c r="ALA94" s="45"/>
      <c r="ALB94" s="45"/>
      <c r="ALC94" s="45"/>
      <c r="ALD94" s="45"/>
      <c r="ALE94" s="45"/>
      <c r="ALF94" s="45"/>
      <c r="ALG94" s="45"/>
      <c r="ALH94" s="45"/>
      <c r="ALI94" s="45"/>
      <c r="ALJ94" s="45"/>
      <c r="ALK94" s="45"/>
      <c r="ALL94" s="45"/>
      <c r="ALM94" s="45"/>
      <c r="ALN94" s="45"/>
      <c r="ALO94" s="45"/>
      <c r="ALP94" s="45"/>
      <c r="ALQ94" s="45"/>
      <c r="ALR94" s="45"/>
      <c r="ALS94" s="45"/>
      <c r="ALT94" s="45"/>
      <c r="ALU94" s="45"/>
      <c r="ALV94" s="45"/>
      <c r="ALW94" s="45"/>
      <c r="ALX94" s="45"/>
      <c r="ALY94" s="45"/>
      <c r="ALZ94" s="45"/>
      <c r="AMA94" s="45"/>
      <c r="AMB94" s="45"/>
      <c r="AMC94" s="45"/>
      <c r="AMD94" s="45"/>
      <c r="AME94" s="45"/>
      <c r="AMF94" s="45"/>
      <c r="AMG94" s="45"/>
    </row>
    <row r="95" spans="1:1021" s="45" customFormat="1" ht="101.25" customHeight="1" x14ac:dyDescent="0.25">
      <c r="A95" s="88"/>
      <c r="B95" s="88" t="s">
        <v>188</v>
      </c>
      <c r="C95" s="88"/>
      <c r="D95" s="88" t="s">
        <v>45</v>
      </c>
      <c r="E95" s="88" t="s">
        <v>319</v>
      </c>
      <c r="F95" s="88"/>
      <c r="G95" s="88" t="s">
        <v>318</v>
      </c>
      <c r="H95" s="88" t="s">
        <v>318</v>
      </c>
      <c r="I95" s="88" t="s">
        <v>320</v>
      </c>
      <c r="J95" s="89">
        <v>0</v>
      </c>
      <c r="K95" s="90">
        <v>557043.69999999995</v>
      </c>
      <c r="L95" s="90">
        <f t="shared" si="2"/>
        <v>0</v>
      </c>
      <c r="M95" s="90"/>
      <c r="N95" s="88">
        <f t="shared" si="3"/>
        <v>32</v>
      </c>
      <c r="O95" s="91">
        <v>41562</v>
      </c>
      <c r="P95" s="91">
        <v>41593</v>
      </c>
      <c r="Q95" s="95" t="s">
        <v>415</v>
      </c>
      <c r="R95" s="91"/>
      <c r="S95" s="91"/>
    </row>
    <row r="96" spans="1:1021" s="45" customFormat="1" ht="101.25" customHeight="1" x14ac:dyDescent="0.25">
      <c r="A96" s="88"/>
      <c r="B96" s="88" t="s">
        <v>188</v>
      </c>
      <c r="C96" s="88"/>
      <c r="D96" s="88" t="s">
        <v>45</v>
      </c>
      <c r="E96" s="88" t="s">
        <v>386</v>
      </c>
      <c r="F96" s="88" t="s">
        <v>251</v>
      </c>
      <c r="G96" s="88" t="s">
        <v>318</v>
      </c>
      <c r="H96" s="88" t="s">
        <v>318</v>
      </c>
      <c r="I96" s="88" t="s">
        <v>321</v>
      </c>
      <c r="J96" s="89">
        <v>0</v>
      </c>
      <c r="K96" s="90">
        <v>192762.94</v>
      </c>
      <c r="L96" s="90">
        <f t="shared" si="2"/>
        <v>0</v>
      </c>
      <c r="M96" s="90"/>
      <c r="N96" s="88">
        <f t="shared" si="3"/>
        <v>32</v>
      </c>
      <c r="O96" s="91">
        <v>41562</v>
      </c>
      <c r="P96" s="91">
        <v>41593</v>
      </c>
      <c r="Q96" s="95" t="s">
        <v>410</v>
      </c>
      <c r="R96" s="91"/>
      <c r="S96" s="91"/>
    </row>
    <row r="97" spans="1:19" s="45" customFormat="1" ht="214.5" customHeight="1" x14ac:dyDescent="0.25">
      <c r="A97" s="88"/>
      <c r="B97" s="88" t="s">
        <v>322</v>
      </c>
      <c r="C97" s="88"/>
      <c r="D97" s="88" t="s">
        <v>19</v>
      </c>
      <c r="E97" s="88" t="s">
        <v>337</v>
      </c>
      <c r="F97" s="88" t="s">
        <v>22</v>
      </c>
      <c r="G97" s="88" t="s">
        <v>362</v>
      </c>
      <c r="H97" s="88" t="s">
        <v>328</v>
      </c>
      <c r="I97" s="88" t="s">
        <v>323</v>
      </c>
      <c r="J97" s="89">
        <v>0</v>
      </c>
      <c r="K97" s="90">
        <v>3128002.08</v>
      </c>
      <c r="L97" s="90">
        <f>J97*K97</f>
        <v>0</v>
      </c>
      <c r="M97" s="90"/>
      <c r="N97" s="88">
        <f t="shared" ref="N97:N106" si="4">P97-O97+1</f>
        <v>39</v>
      </c>
      <c r="O97" s="91">
        <v>41548</v>
      </c>
      <c r="P97" s="91">
        <v>41586</v>
      </c>
      <c r="Q97" s="91" t="s">
        <v>416</v>
      </c>
      <c r="R97" s="91"/>
      <c r="S97" s="91"/>
    </row>
    <row r="98" spans="1:19" s="45" customFormat="1" ht="162" customHeight="1" x14ac:dyDescent="0.25">
      <c r="A98" s="88"/>
      <c r="B98" s="88" t="s">
        <v>44</v>
      </c>
      <c r="C98" s="88"/>
      <c r="D98" s="88" t="s">
        <v>19</v>
      </c>
      <c r="E98" s="88" t="s">
        <v>336</v>
      </c>
      <c r="F98" s="88" t="s">
        <v>114</v>
      </c>
      <c r="G98" s="88" t="s">
        <v>383</v>
      </c>
      <c r="H98" s="88" t="s">
        <v>177</v>
      </c>
      <c r="I98" s="88" t="s">
        <v>324</v>
      </c>
      <c r="J98" s="89">
        <v>0</v>
      </c>
      <c r="K98" s="90">
        <v>4142100.96</v>
      </c>
      <c r="L98" s="90">
        <f>J98*K98</f>
        <v>0</v>
      </c>
      <c r="M98" s="90"/>
      <c r="N98" s="88">
        <f t="shared" si="4"/>
        <v>60</v>
      </c>
      <c r="O98" s="91">
        <v>41519</v>
      </c>
      <c r="P98" s="91">
        <v>41578</v>
      </c>
      <c r="Q98" s="95" t="s">
        <v>419</v>
      </c>
      <c r="R98" s="91"/>
      <c r="S98" s="91"/>
    </row>
    <row r="99" spans="1:19" s="45" customFormat="1" ht="162" customHeight="1" x14ac:dyDescent="0.25">
      <c r="A99" s="88"/>
      <c r="B99" s="88" t="s">
        <v>44</v>
      </c>
      <c r="C99" s="88"/>
      <c r="D99" s="88" t="s">
        <v>45</v>
      </c>
      <c r="E99" s="88" t="s">
        <v>327</v>
      </c>
      <c r="F99" s="88" t="s">
        <v>329</v>
      </c>
      <c r="G99" s="88" t="s">
        <v>325</v>
      </c>
      <c r="H99" s="88" t="s">
        <v>325</v>
      </c>
      <c r="I99" s="103" t="s">
        <v>326</v>
      </c>
      <c r="J99" s="89">
        <v>0</v>
      </c>
      <c r="K99" s="90">
        <v>701012.07</v>
      </c>
      <c r="L99" s="90">
        <f t="shared" si="2"/>
        <v>0</v>
      </c>
      <c r="M99" s="90"/>
      <c r="N99" s="88">
        <f t="shared" si="4"/>
        <v>30</v>
      </c>
      <c r="O99" s="91">
        <v>41579</v>
      </c>
      <c r="P99" s="91">
        <v>41608</v>
      </c>
      <c r="Q99" s="95" t="s">
        <v>390</v>
      </c>
      <c r="R99" s="91"/>
      <c r="S99" s="91"/>
    </row>
    <row r="100" spans="1:19" s="45" customFormat="1" ht="162" customHeight="1" x14ac:dyDescent="0.25">
      <c r="A100" s="88"/>
      <c r="B100" s="88" t="s">
        <v>44</v>
      </c>
      <c r="C100" s="88"/>
      <c r="D100" s="88" t="s">
        <v>45</v>
      </c>
      <c r="E100" s="88" t="s">
        <v>332</v>
      </c>
      <c r="F100" s="88" t="s">
        <v>91</v>
      </c>
      <c r="G100" s="88" t="s">
        <v>381</v>
      </c>
      <c r="H100" s="88" t="s">
        <v>381</v>
      </c>
      <c r="I100" s="103" t="s">
        <v>330</v>
      </c>
      <c r="J100" s="89">
        <v>0</v>
      </c>
      <c r="K100" s="90">
        <v>334730.63</v>
      </c>
      <c r="L100" s="90">
        <f t="shared" si="2"/>
        <v>0</v>
      </c>
      <c r="M100" s="90"/>
      <c r="N100" s="88">
        <f t="shared" si="4"/>
        <v>40</v>
      </c>
      <c r="O100" s="91">
        <v>41518</v>
      </c>
      <c r="P100" s="91">
        <v>41557</v>
      </c>
      <c r="Q100" s="95" t="s">
        <v>404</v>
      </c>
      <c r="R100" s="91"/>
      <c r="S100" s="91"/>
    </row>
    <row r="101" spans="1:19" s="45" customFormat="1" ht="162" customHeight="1" x14ac:dyDescent="0.25">
      <c r="A101" s="88"/>
      <c r="B101" s="88" t="s">
        <v>44</v>
      </c>
      <c r="C101" s="88"/>
      <c r="D101" s="88" t="s">
        <v>45</v>
      </c>
      <c r="E101" s="88" t="s">
        <v>334</v>
      </c>
      <c r="F101" s="88" t="s">
        <v>333</v>
      </c>
      <c r="G101" s="88" t="s">
        <v>100</v>
      </c>
      <c r="H101" s="88" t="s">
        <v>100</v>
      </c>
      <c r="I101" s="103" t="s">
        <v>335</v>
      </c>
      <c r="J101" s="89">
        <v>0</v>
      </c>
      <c r="K101" s="90">
        <v>527454.65</v>
      </c>
      <c r="L101" s="90">
        <f t="shared" si="2"/>
        <v>0</v>
      </c>
      <c r="M101" s="90"/>
      <c r="N101" s="88">
        <f t="shared" si="4"/>
        <v>60</v>
      </c>
      <c r="O101" s="91">
        <v>41519</v>
      </c>
      <c r="P101" s="91">
        <v>41578</v>
      </c>
      <c r="Q101" s="95" t="s">
        <v>422</v>
      </c>
      <c r="R101" s="91"/>
      <c r="S101" s="91"/>
    </row>
    <row r="102" spans="1:19" s="45" customFormat="1" ht="162" customHeight="1" x14ac:dyDescent="0.25">
      <c r="A102" s="88"/>
      <c r="B102" s="88" t="s">
        <v>44</v>
      </c>
      <c r="C102" s="88"/>
      <c r="D102" s="88" t="s">
        <v>19</v>
      </c>
      <c r="E102" s="88" t="s">
        <v>382</v>
      </c>
      <c r="F102" s="88" t="s">
        <v>36</v>
      </c>
      <c r="G102" s="88" t="s">
        <v>384</v>
      </c>
      <c r="H102" s="88" t="s">
        <v>363</v>
      </c>
      <c r="I102" s="103" t="s">
        <v>364</v>
      </c>
      <c r="J102" s="89">
        <v>0</v>
      </c>
      <c r="K102" s="104">
        <v>3619764.24</v>
      </c>
      <c r="L102" s="90"/>
      <c r="M102" s="90"/>
      <c r="N102" s="88">
        <f t="shared" si="4"/>
        <v>78</v>
      </c>
      <c r="O102" s="91">
        <v>41562</v>
      </c>
      <c r="P102" s="91">
        <v>41639</v>
      </c>
      <c r="Q102" s="91" t="s">
        <v>423</v>
      </c>
      <c r="R102" s="91"/>
      <c r="S102" s="91"/>
    </row>
    <row r="103" spans="1:19" s="45" customFormat="1" ht="162" customHeight="1" x14ac:dyDescent="0.25">
      <c r="A103" s="88" t="s">
        <v>44</v>
      </c>
      <c r="B103" s="88" t="s">
        <v>44</v>
      </c>
      <c r="C103" s="105">
        <v>1</v>
      </c>
      <c r="D103" s="88" t="s">
        <v>45</v>
      </c>
      <c r="E103" s="88" t="s">
        <v>427</v>
      </c>
      <c r="F103" s="88" t="s">
        <v>428</v>
      </c>
      <c r="G103" s="88" t="s">
        <v>72</v>
      </c>
      <c r="H103" s="88" t="s">
        <v>72</v>
      </c>
      <c r="I103" s="103" t="s">
        <v>430</v>
      </c>
      <c r="J103" s="89">
        <v>0</v>
      </c>
      <c r="K103" s="90">
        <v>90171.07</v>
      </c>
      <c r="L103" s="90"/>
      <c r="M103" s="90"/>
      <c r="N103" s="88">
        <f t="shared" si="4"/>
        <v>30</v>
      </c>
      <c r="O103" s="91">
        <v>41610</v>
      </c>
      <c r="P103" s="91">
        <v>41639</v>
      </c>
      <c r="Q103" s="95"/>
      <c r="R103" s="91"/>
      <c r="S103" s="91"/>
    </row>
    <row r="104" spans="1:19" s="45" customFormat="1" ht="162" customHeight="1" x14ac:dyDescent="0.25">
      <c r="A104" s="88" t="s">
        <v>44</v>
      </c>
      <c r="B104" s="88" t="s">
        <v>44</v>
      </c>
      <c r="C104" s="105">
        <v>1</v>
      </c>
      <c r="D104" s="88" t="s">
        <v>45</v>
      </c>
      <c r="E104" s="88" t="s">
        <v>434</v>
      </c>
      <c r="F104" s="88" t="s">
        <v>91</v>
      </c>
      <c r="G104" s="88" t="s">
        <v>92</v>
      </c>
      <c r="H104" s="88" t="s">
        <v>92</v>
      </c>
      <c r="I104" s="103" t="s">
        <v>432</v>
      </c>
      <c r="J104" s="89">
        <v>0</v>
      </c>
      <c r="K104" s="90">
        <v>122373.11</v>
      </c>
      <c r="L104" s="90"/>
      <c r="M104" s="90"/>
      <c r="N104" s="88">
        <f t="shared" si="4"/>
        <v>30</v>
      </c>
      <c r="O104" s="91">
        <v>41610</v>
      </c>
      <c r="P104" s="91">
        <v>41639</v>
      </c>
      <c r="Q104" s="95"/>
      <c r="R104" s="91"/>
      <c r="S104" s="91"/>
    </row>
    <row r="105" spans="1:19" s="45" customFormat="1" ht="162" customHeight="1" x14ac:dyDescent="0.25">
      <c r="A105" s="88" t="s">
        <v>44</v>
      </c>
      <c r="B105" s="88" t="s">
        <v>44</v>
      </c>
      <c r="C105" s="105">
        <v>1</v>
      </c>
      <c r="D105" s="88" t="s">
        <v>45</v>
      </c>
      <c r="E105" s="88" t="s">
        <v>426</v>
      </c>
      <c r="F105" s="88" t="s">
        <v>429</v>
      </c>
      <c r="G105" s="88" t="s">
        <v>72</v>
      </c>
      <c r="H105" s="88" t="s">
        <v>72</v>
      </c>
      <c r="I105" s="103" t="s">
        <v>431</v>
      </c>
      <c r="J105" s="89">
        <v>0</v>
      </c>
      <c r="K105" s="90">
        <v>292620.96999999997</v>
      </c>
      <c r="L105" s="90"/>
      <c r="M105" s="90"/>
      <c r="N105" s="88">
        <f t="shared" si="4"/>
        <v>30</v>
      </c>
      <c r="O105" s="91">
        <v>41610</v>
      </c>
      <c r="P105" s="91">
        <v>41639</v>
      </c>
      <c r="Q105" s="95"/>
      <c r="R105" s="91"/>
      <c r="S105" s="91"/>
    </row>
    <row r="106" spans="1:19" s="45" customFormat="1" ht="162" customHeight="1" x14ac:dyDescent="0.25">
      <c r="A106" s="88" t="s">
        <v>44</v>
      </c>
      <c r="B106" s="88" t="s">
        <v>44</v>
      </c>
      <c r="C106" s="105">
        <v>1</v>
      </c>
      <c r="D106" s="88" t="s">
        <v>45</v>
      </c>
      <c r="E106" s="88" t="s">
        <v>437</v>
      </c>
      <c r="F106" s="88" t="s">
        <v>254</v>
      </c>
      <c r="G106" s="88" t="s">
        <v>92</v>
      </c>
      <c r="H106" s="88" t="s">
        <v>92</v>
      </c>
      <c r="I106" s="103" t="s">
        <v>433</v>
      </c>
      <c r="J106" s="89">
        <v>0</v>
      </c>
      <c r="K106" s="90">
        <v>229625.9</v>
      </c>
      <c r="L106" s="90"/>
      <c r="M106" s="90"/>
      <c r="N106" s="88">
        <f t="shared" si="4"/>
        <v>30</v>
      </c>
      <c r="O106" s="91">
        <v>41610</v>
      </c>
      <c r="P106" s="91">
        <v>41639</v>
      </c>
      <c r="Q106" s="95"/>
      <c r="R106" s="91"/>
      <c r="S106" s="91"/>
    </row>
    <row r="107" spans="1:19" s="45" customFormat="1" x14ac:dyDescent="0.25">
      <c r="A107" s="66"/>
      <c r="B107" s="66"/>
      <c r="C107" s="66"/>
      <c r="D107" s="66"/>
      <c r="E107" s="66"/>
      <c r="F107" s="66"/>
      <c r="G107" s="66"/>
      <c r="H107" s="66"/>
      <c r="I107" s="67"/>
      <c r="J107" s="68"/>
      <c r="K107" s="69"/>
      <c r="L107" s="70"/>
      <c r="M107" s="71"/>
      <c r="N107" s="66"/>
      <c r="O107" s="72"/>
      <c r="P107" s="72"/>
      <c r="Q107" s="72"/>
      <c r="R107" s="72"/>
      <c r="S107" s="72"/>
    </row>
    <row r="108" spans="1:19" ht="15.75" x14ac:dyDescent="0.25">
      <c r="D108" s="45"/>
      <c r="E108" s="46"/>
      <c r="F108" s="45"/>
      <c r="G108" s="20"/>
      <c r="H108" s="47"/>
      <c r="I108" s="48"/>
      <c r="J108" s="49"/>
      <c r="K108" s="50">
        <f>SUM(K9:K53)</f>
        <v>77738427.130799979</v>
      </c>
      <c r="L108" s="50"/>
      <c r="M108" s="21">
        <f>SUM(M9:M52)</f>
        <v>4156003.45</v>
      </c>
      <c r="N108" s="51"/>
      <c r="O108" s="52"/>
      <c r="P108" s="52"/>
      <c r="Q108" s="52"/>
      <c r="R108" s="52"/>
      <c r="S108" s="52"/>
    </row>
    <row r="109" spans="1:19" x14ac:dyDescent="0.25">
      <c r="D109" s="45"/>
      <c r="E109" s="46"/>
      <c r="F109" s="45"/>
      <c r="G109" s="20"/>
      <c r="H109" s="47"/>
      <c r="I109" s="48"/>
      <c r="J109" s="49"/>
      <c r="K109" s="53"/>
      <c r="L109" s="53"/>
      <c r="N109" s="51"/>
      <c r="O109" s="52"/>
      <c r="P109" s="52"/>
      <c r="Q109" s="52"/>
      <c r="R109" s="52"/>
      <c r="S109" s="52"/>
    </row>
    <row r="110" spans="1:19" x14ac:dyDescent="0.25">
      <c r="D110" s="45"/>
      <c r="E110" s="46"/>
      <c r="F110" s="45"/>
      <c r="G110" s="20"/>
      <c r="H110" s="47"/>
      <c r="I110" s="48"/>
      <c r="J110" s="49"/>
      <c r="K110" s="53"/>
      <c r="L110" s="53"/>
      <c r="N110" s="51"/>
      <c r="O110" s="52"/>
      <c r="P110" s="52"/>
      <c r="Q110" s="52"/>
      <c r="R110" s="52"/>
      <c r="S110" s="52"/>
    </row>
    <row r="111" spans="1:19" x14ac:dyDescent="0.25">
      <c r="D111" s="45"/>
      <c r="E111" s="46"/>
      <c r="F111" s="45"/>
      <c r="G111" s="20"/>
      <c r="H111" s="47"/>
      <c r="I111" s="48"/>
      <c r="J111" s="49"/>
      <c r="K111" s="53"/>
      <c r="L111" s="53"/>
      <c r="N111" s="51"/>
      <c r="O111" s="52"/>
      <c r="P111" s="52"/>
      <c r="Q111" s="52"/>
      <c r="R111" s="52"/>
      <c r="S111" s="52"/>
    </row>
    <row r="112" spans="1:19" x14ac:dyDescent="0.25">
      <c r="D112" s="45"/>
      <c r="E112" s="46"/>
      <c r="F112" s="45"/>
      <c r="G112" s="20"/>
      <c r="H112" s="47"/>
      <c r="I112" s="48"/>
      <c r="J112" s="49"/>
      <c r="K112" s="53"/>
      <c r="L112" s="53"/>
      <c r="N112" s="51"/>
      <c r="O112" s="52"/>
      <c r="P112" s="52"/>
      <c r="Q112" s="52"/>
      <c r="R112" s="52"/>
      <c r="S112" s="52"/>
    </row>
    <row r="113" spans="4:19" x14ac:dyDescent="0.25">
      <c r="D113" s="45"/>
      <c r="E113" s="46"/>
      <c r="F113" s="45"/>
      <c r="G113" s="20"/>
      <c r="H113" s="47"/>
      <c r="I113" s="48"/>
      <c r="J113" s="49"/>
      <c r="K113" s="53"/>
      <c r="L113" s="53"/>
      <c r="N113" s="51"/>
      <c r="O113" s="52"/>
      <c r="P113" s="52"/>
      <c r="Q113" s="52"/>
      <c r="R113" s="52"/>
      <c r="S113" s="52"/>
    </row>
    <row r="114" spans="4:19" x14ac:dyDescent="0.25">
      <c r="D114" s="45"/>
      <c r="E114" s="46"/>
      <c r="F114" s="45"/>
      <c r="G114" s="20"/>
      <c r="H114" s="47"/>
      <c r="I114" s="48"/>
      <c r="J114" s="49"/>
      <c r="K114" s="53"/>
      <c r="L114" s="53"/>
      <c r="N114" s="51"/>
      <c r="O114" s="52"/>
      <c r="P114" s="52"/>
      <c r="Q114" s="52"/>
      <c r="R114" s="52"/>
      <c r="S114" s="52"/>
    </row>
    <row r="115" spans="4:19" x14ac:dyDescent="0.25">
      <c r="D115" s="45"/>
      <c r="E115" s="46"/>
      <c r="F115" s="45"/>
      <c r="G115" s="20"/>
      <c r="H115" s="47"/>
      <c r="I115" s="48"/>
      <c r="J115" s="49"/>
      <c r="K115" s="53"/>
      <c r="L115" s="53"/>
      <c r="N115" s="51"/>
      <c r="O115" s="52"/>
      <c r="P115" s="52"/>
      <c r="Q115" s="52"/>
      <c r="R115" s="52"/>
      <c r="S115" s="52"/>
    </row>
    <row r="116" spans="4:19" x14ac:dyDescent="0.25">
      <c r="D116" s="45"/>
      <c r="E116" s="46"/>
      <c r="F116" s="45"/>
      <c r="G116" s="20"/>
      <c r="H116" s="47"/>
      <c r="I116" s="48"/>
      <c r="J116" s="49"/>
      <c r="K116" s="53"/>
      <c r="L116" s="53"/>
      <c r="N116" s="51"/>
      <c r="O116" s="52"/>
      <c r="P116" s="52"/>
      <c r="Q116" s="52"/>
      <c r="R116" s="52"/>
      <c r="S116" s="52"/>
    </row>
    <row r="117" spans="4:19" x14ac:dyDescent="0.25">
      <c r="D117" s="45"/>
      <c r="E117" s="46"/>
      <c r="F117" s="45"/>
      <c r="G117" s="20"/>
      <c r="H117" s="47"/>
      <c r="I117" s="48"/>
      <c r="J117" s="49"/>
      <c r="K117" s="53"/>
      <c r="L117" s="53"/>
      <c r="N117" s="51"/>
      <c r="O117" s="52"/>
      <c r="P117" s="52"/>
      <c r="Q117" s="52"/>
      <c r="R117" s="52"/>
      <c r="S117" s="52"/>
    </row>
    <row r="118" spans="4:19" x14ac:dyDescent="0.25">
      <c r="D118" s="45"/>
      <c r="E118" s="46"/>
      <c r="F118" s="45"/>
      <c r="G118" s="20"/>
      <c r="H118" s="47"/>
      <c r="I118" s="48"/>
      <c r="J118" s="49"/>
      <c r="K118" s="53"/>
      <c r="L118" s="53"/>
      <c r="N118" s="51"/>
      <c r="O118" s="52"/>
      <c r="P118" s="52"/>
      <c r="Q118" s="52"/>
      <c r="R118" s="52"/>
      <c r="S118" s="52"/>
    </row>
    <row r="119" spans="4:19" x14ac:dyDescent="0.25">
      <c r="D119" s="45"/>
      <c r="E119" s="46"/>
      <c r="F119" s="45"/>
      <c r="G119" s="20"/>
      <c r="H119" s="47"/>
      <c r="I119" s="48"/>
      <c r="J119" s="49"/>
      <c r="K119" s="53"/>
      <c r="L119" s="53"/>
      <c r="N119" s="51"/>
      <c r="O119" s="52"/>
      <c r="P119" s="52"/>
      <c r="Q119" s="52"/>
      <c r="R119" s="52"/>
      <c r="S119" s="52"/>
    </row>
    <row r="120" spans="4:19" x14ac:dyDescent="0.25">
      <c r="D120" s="45"/>
      <c r="E120" s="46"/>
      <c r="F120" s="45"/>
      <c r="G120" s="20"/>
      <c r="H120" s="47"/>
      <c r="I120" s="48"/>
      <c r="J120" s="49"/>
      <c r="K120" s="53"/>
      <c r="L120" s="53"/>
      <c r="N120" s="51"/>
      <c r="O120" s="52"/>
      <c r="P120" s="52"/>
      <c r="Q120" s="52"/>
      <c r="R120" s="52"/>
      <c r="S120" s="52"/>
    </row>
  </sheetData>
  <customSheetViews>
    <customSheetView guid="{63BB243F-5233-4C15-B948-85FA3854536D}" scale="70" showGridLines="0" printArea="1" showAutoFilter="1">
      <pane ySplit="9" topLeftCell="A51" activePane="bottomLeft" state="frozen"/>
      <selection pane="bottomLeft" activeCell="F53" sqref="F53"/>
      <colBreaks count="1" manualBreakCount="1">
        <brk id="13" max="127" man="1"/>
      </colBreaks>
      <pageMargins left="0.70866141732283472" right="0.70866141732283472" top="0.74803149606299213" bottom="0.74803149606299213" header="0.51181102362204722" footer="0.51181102362204722"/>
      <pageSetup scale="44" firstPageNumber="0" orientation="landscape" r:id="rId1"/>
      <autoFilter ref="A8:P128">
        <filterColumn colId="10" showButton="0"/>
        <filterColumn colId="11" showButton="0"/>
        <filterColumn colId="13" showButton="0"/>
      </autoFilter>
    </customSheetView>
  </customSheetViews>
  <mergeCells count="19">
    <mergeCell ref="A7:A8"/>
    <mergeCell ref="D7:D8"/>
    <mergeCell ref="E7:E8"/>
    <mergeCell ref="F7:F8"/>
    <mergeCell ref="H7:H8"/>
    <mergeCell ref="G7:G8"/>
    <mergeCell ref="B7:B8"/>
    <mergeCell ref="C7:C8"/>
    <mergeCell ref="R7:S7"/>
    <mergeCell ref="E3:P3"/>
    <mergeCell ref="E4:P4"/>
    <mergeCell ref="E5:P5"/>
    <mergeCell ref="Q7:Q8"/>
    <mergeCell ref="I7:I8"/>
    <mergeCell ref="J7:J8"/>
    <mergeCell ref="K7:K8"/>
    <mergeCell ref="L7:L8"/>
    <mergeCell ref="M7:M8"/>
    <mergeCell ref="N7:P7"/>
  </mergeCells>
  <printOptions horizontalCentered="1" verticalCentered="1"/>
  <pageMargins left="0.70866141732283472" right="0.70866141732283472" top="0.74803149606299213" bottom="0.74803149606299213" header="0.51181102362204722" footer="0.51181102362204722"/>
  <pageSetup paperSize="5" scale="41" firstPageNumber="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26"/>
  <sheetViews>
    <sheetView showGridLines="0" workbookViewId="0">
      <selection activeCell="D35" sqref="D35"/>
    </sheetView>
  </sheetViews>
  <sheetFormatPr baseColWidth="10" defaultRowHeight="15" x14ac:dyDescent="0.25"/>
  <cols>
    <col min="2" max="2" width="19.85546875" customWidth="1"/>
    <col min="3" max="3" width="11" customWidth="1"/>
    <col min="4" max="4" width="17.7109375" customWidth="1"/>
  </cols>
  <sheetData>
    <row r="3" spans="1:8" x14ac:dyDescent="0.25">
      <c r="B3" s="83" t="s">
        <v>50</v>
      </c>
      <c r="C3" s="83"/>
      <c r="D3" s="83"/>
    </row>
    <row r="4" spans="1:8" x14ac:dyDescent="0.25">
      <c r="H4" t="s">
        <v>41</v>
      </c>
    </row>
    <row r="5" spans="1:8" x14ac:dyDescent="0.25">
      <c r="G5" s="34">
        <v>367</v>
      </c>
      <c r="H5" t="s">
        <v>42</v>
      </c>
    </row>
    <row r="6" spans="1:8" x14ac:dyDescent="0.25">
      <c r="B6" s="35" t="s">
        <v>39</v>
      </c>
      <c r="C6" s="35"/>
      <c r="D6" s="35" t="s">
        <v>39</v>
      </c>
      <c r="H6" t="s">
        <v>43</v>
      </c>
    </row>
    <row r="7" spans="1:8" x14ac:dyDescent="0.25">
      <c r="B7" s="35">
        <v>10</v>
      </c>
      <c r="C7" s="35"/>
      <c r="D7" s="35">
        <v>367</v>
      </c>
    </row>
    <row r="8" spans="1:8" x14ac:dyDescent="0.25">
      <c r="B8" s="37">
        <v>7470298.3099999996</v>
      </c>
      <c r="C8" s="37"/>
      <c r="D8" s="37">
        <v>7014293.7999999998</v>
      </c>
    </row>
    <row r="9" spans="1:8" x14ac:dyDescent="0.25">
      <c r="A9" s="34" t="s">
        <v>40</v>
      </c>
      <c r="B9" s="36"/>
      <c r="C9" s="34" t="s">
        <v>40</v>
      </c>
      <c r="D9" s="36"/>
    </row>
    <row r="10" spans="1:8" x14ac:dyDescent="0.25">
      <c r="A10" s="34">
        <v>368</v>
      </c>
      <c r="B10" s="36">
        <v>499564.05</v>
      </c>
      <c r="C10" s="36">
        <v>404</v>
      </c>
      <c r="D10" s="36">
        <v>1268000</v>
      </c>
    </row>
    <row r="11" spans="1:8" x14ac:dyDescent="0.25">
      <c r="A11" s="34">
        <v>399</v>
      </c>
      <c r="B11" s="36">
        <v>2483730.89</v>
      </c>
      <c r="C11" s="36"/>
      <c r="D11" s="36"/>
    </row>
    <row r="12" spans="1:8" x14ac:dyDescent="0.25">
      <c r="A12" s="34">
        <v>400</v>
      </c>
      <c r="B12" s="36">
        <v>73699.44</v>
      </c>
      <c r="C12" s="36"/>
      <c r="D12" s="36"/>
    </row>
    <row r="13" spans="1:8" x14ac:dyDescent="0.25">
      <c r="A13" s="34">
        <v>401</v>
      </c>
      <c r="B13" s="36">
        <v>91964.95</v>
      </c>
      <c r="C13" s="36"/>
      <c r="D13" s="36"/>
    </row>
    <row r="14" spans="1:8" x14ac:dyDescent="0.25">
      <c r="A14" s="34">
        <v>398</v>
      </c>
      <c r="B14" s="36">
        <v>460117.75</v>
      </c>
      <c r="C14" s="36"/>
      <c r="D14" s="36"/>
    </row>
    <row r="15" spans="1:8" x14ac:dyDescent="0.25">
      <c r="A15" s="34">
        <v>402</v>
      </c>
      <c r="B15" s="36">
        <v>351145.87</v>
      </c>
      <c r="C15" s="36"/>
      <c r="D15" s="36"/>
    </row>
    <row r="16" spans="1:8" x14ac:dyDescent="0.25">
      <c r="A16" s="34">
        <v>388</v>
      </c>
      <c r="B16" s="36">
        <v>465812.21</v>
      </c>
      <c r="C16" s="36"/>
      <c r="D16" s="36"/>
    </row>
    <row r="17" spans="2:4" x14ac:dyDescent="0.25">
      <c r="B17" s="36"/>
      <c r="C17" s="36"/>
      <c r="D17" s="36"/>
    </row>
    <row r="18" spans="2:4" x14ac:dyDescent="0.25">
      <c r="B18" s="38">
        <f>SUM(B10:B16)</f>
        <v>4426035.16</v>
      </c>
      <c r="C18" s="38"/>
      <c r="D18" s="38">
        <f>SUM(D10:D16)</f>
        <v>1268000</v>
      </c>
    </row>
    <row r="19" spans="2:4" x14ac:dyDescent="0.25">
      <c r="B19" s="39">
        <f>B8-B18</f>
        <v>3044263.1499999994</v>
      </c>
      <c r="C19" s="39"/>
      <c r="D19" s="39">
        <f>D8-D18</f>
        <v>5746293.7999999998</v>
      </c>
    </row>
    <row r="20" spans="2:4" x14ac:dyDescent="0.25">
      <c r="B20" s="36"/>
      <c r="C20" s="36"/>
      <c r="D20" s="36"/>
    </row>
    <row r="22" spans="2:4" x14ac:dyDescent="0.25">
      <c r="B22" s="36">
        <f>B10+B12+B13+B14+B15+B16</f>
        <v>1942304.27</v>
      </c>
      <c r="C22" s="36"/>
      <c r="D22" s="40">
        <f>B22-D10</f>
        <v>674304.27</v>
      </c>
    </row>
    <row r="23" spans="2:4" x14ac:dyDescent="0.25">
      <c r="B23" s="36"/>
      <c r="C23" s="36"/>
      <c r="D23" s="36"/>
    </row>
    <row r="25" spans="2:4" x14ac:dyDescent="0.25">
      <c r="B25" s="36"/>
      <c r="C25" s="36"/>
      <c r="D25" s="36"/>
    </row>
    <row r="26" spans="2:4" x14ac:dyDescent="0.25">
      <c r="B26" s="83" t="s">
        <v>51</v>
      </c>
      <c r="C26" s="83"/>
      <c r="D26" s="83"/>
    </row>
  </sheetData>
  <mergeCells count="2">
    <mergeCell ref="B3:D3"/>
    <mergeCell ref="B26:D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T127"/>
  <sheetViews>
    <sheetView workbookViewId="0">
      <selection activeCell="D4" sqref="D4:F4"/>
    </sheetView>
  </sheetViews>
  <sheetFormatPr baseColWidth="10" defaultRowHeight="15" x14ac:dyDescent="0.25"/>
  <cols>
    <col min="1" max="1" width="11.42578125" style="3" customWidth="1"/>
    <col min="2" max="2" width="17.85546875" style="3" hidden="1" customWidth="1"/>
    <col min="3" max="3" width="17.5703125" style="3" hidden="1" customWidth="1"/>
    <col min="4" max="4" width="111.42578125" style="4" customWidth="1"/>
    <col min="5" max="5" width="16.7109375" style="3" customWidth="1"/>
    <col min="6" max="6" width="38.7109375" style="16" hidden="1" customWidth="1"/>
    <col min="7" max="1008" width="11.42578125" style="8"/>
  </cols>
  <sheetData>
    <row r="1" spans="1:8" x14ac:dyDescent="0.25">
      <c r="A1" s="3" t="s">
        <v>0</v>
      </c>
    </row>
    <row r="3" spans="1:8" x14ac:dyDescent="0.25">
      <c r="D3" s="78"/>
      <c r="E3" s="78"/>
      <c r="F3" s="78"/>
    </row>
    <row r="4" spans="1:8" ht="26.25" x14ac:dyDescent="0.4">
      <c r="D4" s="79" t="s">
        <v>17</v>
      </c>
      <c r="E4" s="79"/>
      <c r="F4" s="79"/>
    </row>
    <row r="5" spans="1:8" x14ac:dyDescent="0.25">
      <c r="D5" s="78"/>
      <c r="E5" s="78"/>
      <c r="F5" s="78"/>
    </row>
    <row r="6" spans="1:8" ht="19.5" customHeight="1" x14ac:dyDescent="0.25">
      <c r="A6" s="24"/>
      <c r="B6" s="26"/>
      <c r="C6" s="25"/>
      <c r="D6" s="25"/>
      <c r="E6" s="26"/>
      <c r="F6" s="33"/>
    </row>
    <row r="7" spans="1:8" s="65" customFormat="1" ht="25.5" customHeight="1" x14ac:dyDescent="0.25">
      <c r="A7" s="84" t="s">
        <v>439</v>
      </c>
      <c r="B7" s="81" t="s">
        <v>63</v>
      </c>
      <c r="C7" s="80" t="s">
        <v>2</v>
      </c>
      <c r="D7" s="86" t="s">
        <v>3</v>
      </c>
      <c r="E7" s="86" t="s">
        <v>4</v>
      </c>
      <c r="F7" s="81" t="s">
        <v>18</v>
      </c>
    </row>
    <row r="8" spans="1:8" s="65" customFormat="1" ht="60.75" customHeight="1" x14ac:dyDescent="0.25">
      <c r="A8" s="85"/>
      <c r="B8" s="82"/>
      <c r="C8" s="81"/>
      <c r="D8" s="87"/>
      <c r="E8" s="87"/>
      <c r="F8" s="82"/>
    </row>
    <row r="9" spans="1:8" s="60" customFormat="1" ht="56.25" customHeight="1" x14ac:dyDescent="0.25">
      <c r="A9" s="27">
        <v>1</v>
      </c>
      <c r="B9" s="27" t="s">
        <v>64</v>
      </c>
      <c r="C9" s="27" t="s">
        <v>19</v>
      </c>
      <c r="D9" s="27" t="s">
        <v>26</v>
      </c>
      <c r="E9" s="27" t="s">
        <v>22</v>
      </c>
      <c r="F9" s="27" t="s">
        <v>71</v>
      </c>
      <c r="G9" s="19"/>
      <c r="H9" s="19"/>
    </row>
    <row r="10" spans="1:8" s="60" customFormat="1" ht="60" x14ac:dyDescent="0.25">
      <c r="A10" s="27" t="s">
        <v>25</v>
      </c>
      <c r="B10" s="27" t="s">
        <v>64</v>
      </c>
      <c r="C10" s="27" t="s">
        <v>19</v>
      </c>
      <c r="D10" s="27" t="s">
        <v>27</v>
      </c>
      <c r="E10" s="27" t="s">
        <v>22</v>
      </c>
      <c r="F10" s="27" t="s">
        <v>28</v>
      </c>
      <c r="G10" s="19"/>
      <c r="H10" s="19"/>
    </row>
    <row r="11" spans="1:8" s="60" customFormat="1" ht="75" x14ac:dyDescent="0.25">
      <c r="A11" s="27" t="s">
        <v>25</v>
      </c>
      <c r="B11" s="27" t="s">
        <v>64</v>
      </c>
      <c r="C11" s="27" t="s">
        <v>19</v>
      </c>
      <c r="D11" s="27" t="s">
        <v>59</v>
      </c>
      <c r="E11" s="27" t="s">
        <v>60</v>
      </c>
      <c r="F11" s="27" t="s">
        <v>135</v>
      </c>
      <c r="G11" s="19"/>
      <c r="H11" s="19"/>
    </row>
    <row r="12" spans="1:8" s="60" customFormat="1" ht="45" x14ac:dyDescent="0.25">
      <c r="A12" s="27" t="s">
        <v>25</v>
      </c>
      <c r="B12" s="27" t="s">
        <v>64</v>
      </c>
      <c r="C12" s="27" t="s">
        <v>19</v>
      </c>
      <c r="D12" s="27" t="s">
        <v>30</v>
      </c>
      <c r="E12" s="27" t="s">
        <v>31</v>
      </c>
      <c r="F12" s="27" t="s">
        <v>66</v>
      </c>
      <c r="G12" s="19"/>
      <c r="H12" s="19"/>
    </row>
    <row r="13" spans="1:8" s="60" customFormat="1" ht="60" x14ac:dyDescent="0.25">
      <c r="A13" s="27" t="s">
        <v>25</v>
      </c>
      <c r="B13" s="27" t="s">
        <v>64</v>
      </c>
      <c r="C13" s="27" t="s">
        <v>19</v>
      </c>
      <c r="D13" s="27" t="s">
        <v>32</v>
      </c>
      <c r="E13" s="27" t="s">
        <v>33</v>
      </c>
      <c r="F13" s="27" t="s">
        <v>34</v>
      </c>
      <c r="G13" s="19"/>
      <c r="H13" s="19"/>
    </row>
    <row r="14" spans="1:8" s="60" customFormat="1" ht="45" x14ac:dyDescent="0.25">
      <c r="A14" s="27" t="s">
        <v>25</v>
      </c>
      <c r="B14" s="27" t="s">
        <v>64</v>
      </c>
      <c r="C14" s="27" t="s">
        <v>19</v>
      </c>
      <c r="D14" s="27" t="s">
        <v>58</v>
      </c>
      <c r="E14" s="27" t="s">
        <v>36</v>
      </c>
      <c r="F14" s="27" t="s">
        <v>37</v>
      </c>
      <c r="G14" s="19"/>
      <c r="H14" s="19"/>
    </row>
    <row r="15" spans="1:8" s="60" customFormat="1" ht="30" x14ac:dyDescent="0.25">
      <c r="A15" s="27" t="s">
        <v>25</v>
      </c>
      <c r="B15" s="27" t="s">
        <v>64</v>
      </c>
      <c r="C15" s="27" t="s">
        <v>45</v>
      </c>
      <c r="D15" s="27" t="s">
        <v>48</v>
      </c>
      <c r="E15" s="41" t="s">
        <v>47</v>
      </c>
      <c r="F15" s="27" t="s">
        <v>438</v>
      </c>
      <c r="G15" s="19"/>
      <c r="H15" s="19"/>
    </row>
    <row r="16" spans="1:8" s="60" customFormat="1" ht="30" x14ac:dyDescent="0.25">
      <c r="A16" s="27" t="s">
        <v>44</v>
      </c>
      <c r="B16" s="42">
        <v>1</v>
      </c>
      <c r="C16" s="41" t="s">
        <v>45</v>
      </c>
      <c r="D16" s="41" t="s">
        <v>102</v>
      </c>
      <c r="E16" s="41" t="s">
        <v>47</v>
      </c>
      <c r="F16" s="41" t="s">
        <v>62</v>
      </c>
      <c r="G16" s="19"/>
      <c r="H16" s="19"/>
    </row>
    <row r="17" spans="1:1008" s="60" customFormat="1" ht="30" x14ac:dyDescent="0.25">
      <c r="A17" s="27" t="s">
        <v>44</v>
      </c>
      <c r="B17" s="28">
        <v>1</v>
      </c>
      <c r="C17" s="27" t="s">
        <v>45</v>
      </c>
      <c r="D17" s="27" t="s">
        <v>90</v>
      </c>
      <c r="E17" s="27" t="s">
        <v>91</v>
      </c>
      <c r="F17" s="27" t="s">
        <v>92</v>
      </c>
      <c r="G17" s="19"/>
      <c r="H17" s="19"/>
    </row>
    <row r="18" spans="1:1008" s="60" customFormat="1" ht="30" x14ac:dyDescent="0.25">
      <c r="A18" s="27" t="s">
        <v>77</v>
      </c>
      <c r="B18" s="27">
        <v>100</v>
      </c>
      <c r="C18" s="27" t="s">
        <v>45</v>
      </c>
      <c r="D18" s="27" t="s">
        <v>76</v>
      </c>
      <c r="E18" s="27" t="s">
        <v>78</v>
      </c>
      <c r="F18" s="27" t="s">
        <v>69</v>
      </c>
      <c r="G18" s="19"/>
      <c r="H18" s="19"/>
    </row>
    <row r="19" spans="1:1008" s="60" customFormat="1" ht="45" x14ac:dyDescent="0.25">
      <c r="A19" s="27" t="s">
        <v>44</v>
      </c>
      <c r="B19" s="27">
        <v>100</v>
      </c>
      <c r="C19" s="27" t="s">
        <v>19</v>
      </c>
      <c r="D19" s="27" t="s">
        <v>82</v>
      </c>
      <c r="E19" s="27" t="s">
        <v>80</v>
      </c>
      <c r="F19" s="27" t="s">
        <v>81</v>
      </c>
      <c r="G19" s="19"/>
      <c r="H19" s="19"/>
    </row>
    <row r="20" spans="1:1008" s="60" customFormat="1" ht="60" x14ac:dyDescent="0.25">
      <c r="A20" s="27"/>
      <c r="B20" s="27">
        <v>100</v>
      </c>
      <c r="C20" s="27" t="s">
        <v>19</v>
      </c>
      <c r="D20" s="27" t="s">
        <v>85</v>
      </c>
      <c r="E20" s="27" t="s">
        <v>84</v>
      </c>
      <c r="F20" s="27" t="s">
        <v>341</v>
      </c>
      <c r="G20" s="19"/>
      <c r="H20" s="19"/>
    </row>
    <row r="21" spans="1:1008" s="60" customFormat="1" ht="45" x14ac:dyDescent="0.25">
      <c r="A21" s="27"/>
      <c r="B21" s="27">
        <v>100</v>
      </c>
      <c r="C21" s="27" t="s">
        <v>19</v>
      </c>
      <c r="D21" s="27" t="s">
        <v>88</v>
      </c>
      <c r="E21" s="27" t="s">
        <v>84</v>
      </c>
      <c r="F21" s="27" t="s">
        <v>89</v>
      </c>
      <c r="G21" s="19"/>
      <c r="H21" s="19"/>
    </row>
    <row r="22" spans="1:1008" s="61" customFormat="1" ht="30" x14ac:dyDescent="0.25">
      <c r="A22" s="3"/>
      <c r="B22" s="31">
        <v>100</v>
      </c>
      <c r="C22" s="31" t="s">
        <v>45</v>
      </c>
      <c r="D22" s="31" t="s">
        <v>98</v>
      </c>
      <c r="E22" s="31" t="s">
        <v>99</v>
      </c>
      <c r="F22" s="31" t="s">
        <v>100</v>
      </c>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row>
    <row r="23" spans="1:1008" s="60" customFormat="1" ht="90" x14ac:dyDescent="0.25">
      <c r="A23" s="27"/>
      <c r="B23" s="44">
        <v>1</v>
      </c>
      <c r="C23" s="43" t="s">
        <v>19</v>
      </c>
      <c r="D23" s="62" t="s">
        <v>97</v>
      </c>
      <c r="E23" s="43" t="s">
        <v>47</v>
      </c>
      <c r="F23" s="43" t="s">
        <v>95</v>
      </c>
      <c r="G23" s="19"/>
      <c r="H23" s="19"/>
    </row>
    <row r="24" spans="1:1008" s="60" customFormat="1" ht="45" x14ac:dyDescent="0.25">
      <c r="A24" s="27"/>
      <c r="B24" s="44">
        <v>1</v>
      </c>
      <c r="C24" s="27" t="s">
        <v>19</v>
      </c>
      <c r="D24" s="27" t="s">
        <v>103</v>
      </c>
      <c r="E24" s="27" t="s">
        <v>104</v>
      </c>
      <c r="F24" s="27" t="s">
        <v>111</v>
      </c>
      <c r="G24" s="19"/>
      <c r="H24" s="19"/>
    </row>
    <row r="25" spans="1:1008" s="60" customFormat="1" ht="60" x14ac:dyDescent="0.25">
      <c r="A25" s="27"/>
      <c r="B25" s="27">
        <v>100</v>
      </c>
      <c r="C25" s="27" t="s">
        <v>19</v>
      </c>
      <c r="D25" s="27" t="s">
        <v>108</v>
      </c>
      <c r="E25" s="27" t="s">
        <v>109</v>
      </c>
      <c r="F25" s="27" t="s">
        <v>342</v>
      </c>
      <c r="G25" s="19"/>
      <c r="H25" s="19"/>
    </row>
    <row r="26" spans="1:1008" s="60" customFormat="1" ht="75" x14ac:dyDescent="0.25">
      <c r="A26" s="27"/>
      <c r="B26" s="27">
        <v>100</v>
      </c>
      <c r="C26" s="27" t="s">
        <v>19</v>
      </c>
      <c r="D26" s="27" t="s">
        <v>107</v>
      </c>
      <c r="E26" s="27" t="s">
        <v>109</v>
      </c>
      <c r="F26" s="27" t="s">
        <v>343</v>
      </c>
      <c r="G26" s="19"/>
      <c r="H26" s="19"/>
    </row>
    <row r="27" spans="1:1008" s="60" customFormat="1" ht="45" x14ac:dyDescent="0.25">
      <c r="A27" s="27"/>
      <c r="B27" s="27">
        <v>100</v>
      </c>
      <c r="C27" s="27" t="s">
        <v>19</v>
      </c>
      <c r="D27" s="74" t="s">
        <v>112</v>
      </c>
      <c r="E27" s="75" t="s">
        <v>53</v>
      </c>
      <c r="F27" s="75" t="s">
        <v>344</v>
      </c>
      <c r="G27" s="19"/>
      <c r="H27" s="19"/>
    </row>
    <row r="28" spans="1:1008" s="60" customFormat="1" ht="45" x14ac:dyDescent="0.25">
      <c r="A28" s="27"/>
      <c r="B28" s="27">
        <v>100</v>
      </c>
      <c r="C28" s="27" t="s">
        <v>19</v>
      </c>
      <c r="D28" s="74" t="s">
        <v>113</v>
      </c>
      <c r="E28" s="76" t="s">
        <v>189</v>
      </c>
      <c r="F28" s="76" t="s">
        <v>345</v>
      </c>
      <c r="G28" s="19"/>
      <c r="H28" s="19"/>
    </row>
    <row r="29" spans="1:1008" s="60" customFormat="1" ht="60" x14ac:dyDescent="0.25">
      <c r="A29" s="27"/>
      <c r="B29" s="27">
        <v>100</v>
      </c>
      <c r="C29" s="27" t="s">
        <v>19</v>
      </c>
      <c r="D29" s="56" t="s">
        <v>120</v>
      </c>
      <c r="E29" s="27" t="s">
        <v>114</v>
      </c>
      <c r="F29" s="27" t="s">
        <v>346</v>
      </c>
      <c r="G29" s="19"/>
      <c r="H29" s="19"/>
    </row>
    <row r="30" spans="1:1008" s="60" customFormat="1" ht="62.25" customHeight="1" x14ac:dyDescent="0.25">
      <c r="A30" s="27"/>
      <c r="B30" s="27">
        <v>100</v>
      </c>
      <c r="C30" s="27" t="s">
        <v>45</v>
      </c>
      <c r="D30" s="56" t="s">
        <v>128</v>
      </c>
      <c r="E30" s="27" t="s">
        <v>331</v>
      </c>
      <c r="F30" s="27" t="s">
        <v>339</v>
      </c>
      <c r="G30" s="19"/>
      <c r="H30" s="19"/>
    </row>
    <row r="31" spans="1:1008" s="60" customFormat="1" ht="30" x14ac:dyDescent="0.25">
      <c r="A31" s="27"/>
      <c r="B31" s="27">
        <v>100</v>
      </c>
      <c r="C31" s="27" t="s">
        <v>45</v>
      </c>
      <c r="D31" s="56" t="s">
        <v>130</v>
      </c>
      <c r="E31" s="27" t="s">
        <v>331</v>
      </c>
      <c r="F31" s="59" t="s">
        <v>131</v>
      </c>
      <c r="G31" s="19"/>
      <c r="H31" s="19"/>
    </row>
    <row r="32" spans="1:1008" s="60" customFormat="1" ht="45" x14ac:dyDescent="0.25">
      <c r="A32" s="27"/>
      <c r="B32" s="27"/>
      <c r="C32" s="27" t="s">
        <v>136</v>
      </c>
      <c r="D32" s="77" t="s">
        <v>157</v>
      </c>
      <c r="E32" s="76" t="s">
        <v>137</v>
      </c>
      <c r="F32" s="76" t="s">
        <v>187</v>
      </c>
      <c r="G32" s="19"/>
      <c r="H32" s="19"/>
    </row>
    <row r="33" spans="1:8" s="60" customFormat="1" ht="30" x14ac:dyDescent="0.25">
      <c r="A33" s="27"/>
      <c r="B33" s="27"/>
      <c r="C33" s="27" t="s">
        <v>136</v>
      </c>
      <c r="D33" s="77" t="s">
        <v>159</v>
      </c>
      <c r="E33" s="76" t="s">
        <v>137</v>
      </c>
      <c r="F33" s="76" t="s">
        <v>187</v>
      </c>
      <c r="G33" s="19"/>
      <c r="H33" s="19"/>
    </row>
    <row r="34" spans="1:8" s="60" customFormat="1" ht="45" x14ac:dyDescent="0.25">
      <c r="A34" s="27"/>
      <c r="B34" s="27"/>
      <c r="C34" s="27" t="s">
        <v>136</v>
      </c>
      <c r="D34" s="77" t="s">
        <v>158</v>
      </c>
      <c r="E34" s="76" t="s">
        <v>137</v>
      </c>
      <c r="F34" s="76" t="s">
        <v>187</v>
      </c>
      <c r="G34" s="19"/>
      <c r="H34" s="19"/>
    </row>
    <row r="35" spans="1:8" s="60" customFormat="1" ht="45" x14ac:dyDescent="0.25">
      <c r="A35" s="27"/>
      <c r="B35" s="27"/>
      <c r="C35" s="27" t="s">
        <v>45</v>
      </c>
      <c r="D35" s="41" t="s">
        <v>151</v>
      </c>
      <c r="E35" s="27" t="s">
        <v>47</v>
      </c>
      <c r="F35" s="27" t="s">
        <v>365</v>
      </c>
      <c r="G35" s="19"/>
      <c r="H35" s="19"/>
    </row>
    <row r="36" spans="1:8" s="19" customFormat="1" ht="30" x14ac:dyDescent="0.25">
      <c r="A36" s="27"/>
      <c r="B36" s="27"/>
      <c r="C36" s="27" t="s">
        <v>45</v>
      </c>
      <c r="D36" s="63" t="s">
        <v>142</v>
      </c>
      <c r="E36" s="27" t="s">
        <v>47</v>
      </c>
      <c r="F36" s="27" t="s">
        <v>143</v>
      </c>
    </row>
    <row r="37" spans="1:8" s="60" customFormat="1" ht="30" x14ac:dyDescent="0.25">
      <c r="A37" s="27"/>
      <c r="B37" s="27"/>
      <c r="C37" s="27" t="s">
        <v>45</v>
      </c>
      <c r="D37" s="56" t="s">
        <v>148</v>
      </c>
      <c r="E37" s="27" t="s">
        <v>78</v>
      </c>
      <c r="F37" s="27" t="s">
        <v>149</v>
      </c>
      <c r="G37" s="19"/>
      <c r="H37" s="19"/>
    </row>
    <row r="38" spans="1:8" s="60" customFormat="1" ht="30" x14ac:dyDescent="0.25">
      <c r="A38" s="27"/>
      <c r="B38" s="27"/>
      <c r="C38" s="27" t="s">
        <v>45</v>
      </c>
      <c r="D38" s="57" t="s">
        <v>147</v>
      </c>
      <c r="E38" s="27" t="s">
        <v>47</v>
      </c>
      <c r="F38" s="27" t="s">
        <v>146</v>
      </c>
      <c r="G38" s="19"/>
      <c r="H38" s="19"/>
    </row>
    <row r="39" spans="1:8" s="19" customFormat="1" ht="30" x14ac:dyDescent="0.25">
      <c r="A39" s="27"/>
      <c r="B39" s="27"/>
      <c r="C39" s="27" t="s">
        <v>45</v>
      </c>
      <c r="D39" s="77" t="s">
        <v>155</v>
      </c>
      <c r="E39" s="76" t="s">
        <v>104</v>
      </c>
      <c r="F39" s="76" t="s">
        <v>152</v>
      </c>
    </row>
    <row r="40" spans="1:8" s="60" customFormat="1" ht="30" x14ac:dyDescent="0.25">
      <c r="A40" s="27"/>
      <c r="B40" s="27"/>
      <c r="C40" s="27" t="s">
        <v>136</v>
      </c>
      <c r="D40" s="77" t="s">
        <v>435</v>
      </c>
      <c r="E40" s="76" t="s">
        <v>91</v>
      </c>
      <c r="F40" s="76" t="s">
        <v>187</v>
      </c>
      <c r="G40" s="19"/>
      <c r="H40" s="19"/>
    </row>
    <row r="41" spans="1:8" s="60" customFormat="1" ht="30" x14ac:dyDescent="0.25">
      <c r="A41" s="27"/>
      <c r="B41" s="27">
        <v>100</v>
      </c>
      <c r="C41" s="27" t="s">
        <v>45</v>
      </c>
      <c r="D41" s="56" t="s">
        <v>161</v>
      </c>
      <c r="E41" s="27" t="s">
        <v>53</v>
      </c>
      <c r="F41" s="27" t="s">
        <v>163</v>
      </c>
      <c r="G41" s="19"/>
      <c r="H41" s="19"/>
    </row>
    <row r="42" spans="1:8" s="19" customFormat="1" ht="45" x14ac:dyDescent="0.25">
      <c r="A42" s="27"/>
      <c r="B42" s="27">
        <v>100</v>
      </c>
      <c r="C42" s="27" t="s">
        <v>45</v>
      </c>
      <c r="D42" s="56" t="s">
        <v>302</v>
      </c>
      <c r="E42" s="27" t="s">
        <v>270</v>
      </c>
      <c r="F42" s="27" t="s">
        <v>271</v>
      </c>
    </row>
    <row r="43" spans="1:8" s="19" customFormat="1" ht="30" x14ac:dyDescent="0.25">
      <c r="A43" s="27"/>
      <c r="B43" s="27">
        <v>100</v>
      </c>
      <c r="C43" s="27" t="s">
        <v>45</v>
      </c>
      <c r="D43" s="56" t="s">
        <v>164</v>
      </c>
      <c r="E43" s="27" t="s">
        <v>78</v>
      </c>
      <c r="F43" s="27" t="s">
        <v>72</v>
      </c>
    </row>
    <row r="44" spans="1:8" s="19" customFormat="1" ht="30" x14ac:dyDescent="0.25">
      <c r="A44" s="27"/>
      <c r="B44" s="28">
        <v>1</v>
      </c>
      <c r="C44" s="27" t="s">
        <v>45</v>
      </c>
      <c r="D44" s="27" t="s">
        <v>52</v>
      </c>
      <c r="E44" s="27" t="s">
        <v>53</v>
      </c>
      <c r="F44" s="27" t="s">
        <v>54</v>
      </c>
    </row>
    <row r="45" spans="1:8" s="60" customFormat="1" ht="30" x14ac:dyDescent="0.25">
      <c r="A45" s="27"/>
      <c r="B45" s="27">
        <v>100</v>
      </c>
      <c r="C45" s="27" t="s">
        <v>136</v>
      </c>
      <c r="D45" s="27" t="s">
        <v>173</v>
      </c>
      <c r="E45" s="27" t="s">
        <v>168</v>
      </c>
      <c r="F45" s="27" t="s">
        <v>263</v>
      </c>
      <c r="G45" s="19"/>
      <c r="H45" s="19"/>
    </row>
    <row r="46" spans="1:8" s="3" customFormat="1" ht="30" x14ac:dyDescent="0.25">
      <c r="A46" s="27"/>
      <c r="B46" s="27">
        <v>100</v>
      </c>
      <c r="C46" s="27" t="s">
        <v>136</v>
      </c>
      <c r="D46" s="27" t="s">
        <v>174</v>
      </c>
      <c r="E46" s="27" t="s">
        <v>168</v>
      </c>
      <c r="F46" s="27" t="s">
        <v>263</v>
      </c>
      <c r="G46" s="45"/>
      <c r="H46" s="45"/>
    </row>
    <row r="47" spans="1:8" s="3" customFormat="1" x14ac:dyDescent="0.25">
      <c r="A47" s="27"/>
      <c r="B47" s="27">
        <v>100</v>
      </c>
      <c r="C47" s="27" t="s">
        <v>136</v>
      </c>
      <c r="D47" s="27" t="s">
        <v>167</v>
      </c>
      <c r="E47" s="27" t="s">
        <v>168</v>
      </c>
      <c r="F47" s="27" t="s">
        <v>263</v>
      </c>
      <c r="G47" s="45"/>
      <c r="H47" s="45"/>
    </row>
    <row r="48" spans="1:8" s="3" customFormat="1" ht="30" x14ac:dyDescent="0.25">
      <c r="A48" s="27"/>
      <c r="B48" s="27">
        <v>100</v>
      </c>
      <c r="C48" s="27" t="s">
        <v>136</v>
      </c>
      <c r="D48" s="77" t="s">
        <v>436</v>
      </c>
      <c r="E48" s="76" t="s">
        <v>91</v>
      </c>
      <c r="F48" s="76" t="s">
        <v>263</v>
      </c>
      <c r="G48" s="45"/>
      <c r="H48" s="45"/>
    </row>
    <row r="49" spans="1:8" s="45" customFormat="1" ht="45" x14ac:dyDescent="0.25">
      <c r="A49" s="27"/>
      <c r="B49" s="27">
        <v>100</v>
      </c>
      <c r="C49" s="27" t="s">
        <v>19</v>
      </c>
      <c r="D49" s="27" t="s">
        <v>175</v>
      </c>
      <c r="E49" s="27" t="s">
        <v>176</v>
      </c>
      <c r="F49" s="27" t="s">
        <v>347</v>
      </c>
    </row>
    <row r="50" spans="1:8" s="3" customFormat="1" ht="75" x14ac:dyDescent="0.25">
      <c r="A50" s="27"/>
      <c r="B50" s="27">
        <v>100</v>
      </c>
      <c r="C50" s="27" t="s">
        <v>19</v>
      </c>
      <c r="D50" s="27" t="s">
        <v>180</v>
      </c>
      <c r="E50" s="27" t="s">
        <v>181</v>
      </c>
      <c r="F50" s="27" t="s">
        <v>348</v>
      </c>
      <c r="G50" s="45"/>
      <c r="H50" s="45"/>
    </row>
    <row r="51" spans="1:8" s="60" customFormat="1" ht="75" x14ac:dyDescent="0.25">
      <c r="A51" s="27"/>
      <c r="B51" s="27">
        <v>100</v>
      </c>
      <c r="C51" s="27" t="s">
        <v>19</v>
      </c>
      <c r="D51" s="27" t="s">
        <v>184</v>
      </c>
      <c r="E51" s="27" t="s">
        <v>388</v>
      </c>
      <c r="F51" s="27" t="s">
        <v>372</v>
      </c>
      <c r="G51" s="19"/>
      <c r="H51" s="19"/>
    </row>
    <row r="52" spans="1:8" s="45" customFormat="1" ht="45" x14ac:dyDescent="0.25">
      <c r="A52" s="27"/>
      <c r="B52" s="27">
        <v>100</v>
      </c>
      <c r="C52" s="27" t="s">
        <v>45</v>
      </c>
      <c r="D52" s="27" t="s">
        <v>191</v>
      </c>
      <c r="E52" s="27" t="s">
        <v>189</v>
      </c>
      <c r="F52" s="27" t="s">
        <v>371</v>
      </c>
    </row>
    <row r="53" spans="1:8" s="45" customFormat="1" ht="30" x14ac:dyDescent="0.25">
      <c r="A53" s="27"/>
      <c r="B53" s="27" t="s">
        <v>243</v>
      </c>
      <c r="C53" s="27" t="s">
        <v>19</v>
      </c>
      <c r="D53" s="58" t="s">
        <v>214</v>
      </c>
      <c r="E53" s="27" t="s">
        <v>251</v>
      </c>
      <c r="F53" s="27" t="s">
        <v>110</v>
      </c>
    </row>
    <row r="54" spans="1:8" s="45" customFormat="1" ht="30" x14ac:dyDescent="0.25">
      <c r="A54" s="27"/>
      <c r="B54" s="27" t="s">
        <v>243</v>
      </c>
      <c r="C54" s="27" t="s">
        <v>45</v>
      </c>
      <c r="D54" s="58" t="s">
        <v>418</v>
      </c>
      <c r="E54" s="27" t="s">
        <v>251</v>
      </c>
      <c r="F54" s="27" t="s">
        <v>223</v>
      </c>
    </row>
    <row r="55" spans="1:8" s="3" customFormat="1" ht="60" x14ac:dyDescent="0.25">
      <c r="A55" s="27"/>
      <c r="B55" s="27" t="s">
        <v>243</v>
      </c>
      <c r="C55" s="27" t="s">
        <v>19</v>
      </c>
      <c r="D55" s="58" t="s">
        <v>215</v>
      </c>
      <c r="E55" s="27" t="s">
        <v>251</v>
      </c>
      <c r="F55" s="27" t="s">
        <v>224</v>
      </c>
      <c r="G55" s="45"/>
      <c r="H55" s="45"/>
    </row>
    <row r="56" spans="1:8" s="45" customFormat="1" ht="30" x14ac:dyDescent="0.25">
      <c r="A56" s="27"/>
      <c r="B56" s="27" t="s">
        <v>243</v>
      </c>
      <c r="C56" s="27" t="s">
        <v>45</v>
      </c>
      <c r="D56" s="58" t="s">
        <v>220</v>
      </c>
      <c r="E56" s="27" t="s">
        <v>36</v>
      </c>
      <c r="F56" s="27" t="s">
        <v>371</v>
      </c>
    </row>
    <row r="57" spans="1:8" s="45" customFormat="1" ht="45" x14ac:dyDescent="0.25">
      <c r="A57" s="27"/>
      <c r="B57" s="27" t="s">
        <v>243</v>
      </c>
      <c r="C57" s="27" t="s">
        <v>19</v>
      </c>
      <c r="D57" s="58" t="s">
        <v>216</v>
      </c>
      <c r="E57" s="27" t="s">
        <v>36</v>
      </c>
      <c r="F57" s="27" t="s">
        <v>349</v>
      </c>
    </row>
    <row r="58" spans="1:8" s="3" customFormat="1" ht="30" x14ac:dyDescent="0.25">
      <c r="A58" s="27"/>
      <c r="B58" s="27" t="s">
        <v>243</v>
      </c>
      <c r="C58" s="27" t="s">
        <v>45</v>
      </c>
      <c r="D58" s="58" t="s">
        <v>218</v>
      </c>
      <c r="E58" s="27" t="s">
        <v>193</v>
      </c>
      <c r="F58" s="27" t="s">
        <v>230</v>
      </c>
      <c r="G58" s="45"/>
      <c r="H58" s="45"/>
    </row>
    <row r="59" spans="1:8" s="45" customFormat="1" ht="30" x14ac:dyDescent="0.25">
      <c r="A59" s="27"/>
      <c r="B59" s="27" t="s">
        <v>243</v>
      </c>
      <c r="C59" s="27" t="s">
        <v>45</v>
      </c>
      <c r="D59" s="58" t="s">
        <v>217</v>
      </c>
      <c r="E59" s="27" t="s">
        <v>194</v>
      </c>
      <c r="F59" s="27" t="s">
        <v>149</v>
      </c>
    </row>
    <row r="60" spans="1:8" s="45" customFormat="1" ht="30" x14ac:dyDescent="0.25">
      <c r="A60" s="27"/>
      <c r="B60" s="27" t="s">
        <v>243</v>
      </c>
      <c r="C60" s="27" t="s">
        <v>45</v>
      </c>
      <c r="D60" s="58" t="s">
        <v>219</v>
      </c>
      <c r="E60" s="27" t="s">
        <v>194</v>
      </c>
      <c r="F60" s="27" t="s">
        <v>55</v>
      </c>
    </row>
    <row r="61" spans="1:8" s="45" customFormat="1" ht="30" x14ac:dyDescent="0.25">
      <c r="A61" s="29"/>
      <c r="B61" s="27" t="s">
        <v>243</v>
      </c>
      <c r="C61" s="41" t="s">
        <v>206</v>
      </c>
      <c r="D61" s="41" t="s">
        <v>207</v>
      </c>
      <c r="E61" s="41" t="s">
        <v>109</v>
      </c>
      <c r="F61" s="27" t="s">
        <v>126</v>
      </c>
    </row>
    <row r="62" spans="1:8" s="45" customFormat="1" ht="30" x14ac:dyDescent="0.25">
      <c r="A62" s="27"/>
      <c r="B62" s="27">
        <v>100</v>
      </c>
      <c r="C62" s="27" t="s">
        <v>45</v>
      </c>
      <c r="D62" s="27" t="s">
        <v>228</v>
      </c>
      <c r="E62" s="27" t="s">
        <v>36</v>
      </c>
      <c r="F62" s="27" t="s">
        <v>209</v>
      </c>
    </row>
    <row r="63" spans="1:8" s="3" customFormat="1" ht="30" x14ac:dyDescent="0.25">
      <c r="A63" s="27"/>
      <c r="B63" s="27">
        <v>100</v>
      </c>
      <c r="C63" s="27" t="s">
        <v>45</v>
      </c>
      <c r="D63" s="27" t="s">
        <v>424</v>
      </c>
      <c r="E63" s="27" t="s">
        <v>47</v>
      </c>
      <c r="F63" s="27" t="s">
        <v>340</v>
      </c>
      <c r="G63" s="45"/>
      <c r="H63" s="45"/>
    </row>
    <row r="64" spans="1:8" s="3" customFormat="1" ht="45" x14ac:dyDescent="0.25">
      <c r="A64" s="29"/>
      <c r="B64" s="30">
        <v>100</v>
      </c>
      <c r="C64" s="30" t="s">
        <v>45</v>
      </c>
      <c r="D64" s="27" t="s">
        <v>221</v>
      </c>
      <c r="E64" s="30" t="s">
        <v>47</v>
      </c>
      <c r="F64" s="27" t="s">
        <v>100</v>
      </c>
      <c r="G64" s="45"/>
      <c r="H64" s="45"/>
    </row>
    <row r="65" spans="1:8" s="45" customFormat="1" ht="30" x14ac:dyDescent="0.25">
      <c r="A65" s="27"/>
      <c r="B65" s="27">
        <v>100</v>
      </c>
      <c r="C65" s="30" t="s">
        <v>45</v>
      </c>
      <c r="D65" s="27" t="s">
        <v>229</v>
      </c>
      <c r="E65" s="27" t="s">
        <v>226</v>
      </c>
      <c r="F65" s="27" t="s">
        <v>373</v>
      </c>
    </row>
    <row r="66" spans="1:8" s="3" customFormat="1" ht="30" x14ac:dyDescent="0.25">
      <c r="A66" s="27"/>
      <c r="B66" s="27">
        <v>100</v>
      </c>
      <c r="C66" s="27" t="s">
        <v>136</v>
      </c>
      <c r="D66" s="27" t="s">
        <v>211</v>
      </c>
      <c r="E66" s="27" t="s">
        <v>168</v>
      </c>
      <c r="F66" s="27" t="s">
        <v>187</v>
      </c>
      <c r="G66" s="45"/>
      <c r="H66" s="45"/>
    </row>
    <row r="67" spans="1:8" s="3" customFormat="1" ht="30" x14ac:dyDescent="0.25">
      <c r="A67" s="27"/>
      <c r="B67" s="27" t="s">
        <v>244</v>
      </c>
      <c r="C67" s="27" t="s">
        <v>136</v>
      </c>
      <c r="D67" s="27" t="s">
        <v>256</v>
      </c>
      <c r="E67" s="27" t="s">
        <v>22</v>
      </c>
      <c r="F67" s="27" t="s">
        <v>187</v>
      </c>
      <c r="G67" s="45"/>
      <c r="H67" s="45"/>
    </row>
    <row r="68" spans="1:8" s="3" customFormat="1" ht="30" x14ac:dyDescent="0.25">
      <c r="A68" s="27"/>
      <c r="B68" s="27" t="s">
        <v>244</v>
      </c>
      <c r="C68" s="27" t="s">
        <v>136</v>
      </c>
      <c r="D68" s="27" t="s">
        <v>257</v>
      </c>
      <c r="E68" s="27" t="s">
        <v>22</v>
      </c>
      <c r="F68" s="27" t="s">
        <v>187</v>
      </c>
      <c r="G68" s="45"/>
      <c r="H68" s="45"/>
    </row>
    <row r="69" spans="1:8" s="3" customFormat="1" ht="30" x14ac:dyDescent="0.25">
      <c r="A69" s="27"/>
      <c r="B69" s="27" t="s">
        <v>244</v>
      </c>
      <c r="C69" s="27" t="s">
        <v>136</v>
      </c>
      <c r="D69" s="27" t="s">
        <v>258</v>
      </c>
      <c r="E69" s="27" t="s">
        <v>22</v>
      </c>
      <c r="F69" s="27" t="s">
        <v>187</v>
      </c>
      <c r="G69" s="45"/>
      <c r="H69" s="45"/>
    </row>
    <row r="70" spans="1:8" s="3" customFormat="1" ht="30.75" thickBot="1" x14ac:dyDescent="0.3">
      <c r="A70" s="27"/>
      <c r="B70" s="27" t="s">
        <v>244</v>
      </c>
      <c r="C70" s="27" t="s">
        <v>136</v>
      </c>
      <c r="D70" s="27" t="s">
        <v>259</v>
      </c>
      <c r="E70" s="27" t="s">
        <v>22</v>
      </c>
      <c r="F70" s="27" t="s">
        <v>187</v>
      </c>
      <c r="G70" s="45"/>
      <c r="H70" s="45"/>
    </row>
    <row r="71" spans="1:8" s="45" customFormat="1" ht="60" x14ac:dyDescent="0.25">
      <c r="A71" s="27"/>
      <c r="B71" s="27" t="s">
        <v>243</v>
      </c>
      <c r="C71" s="54" t="s">
        <v>242</v>
      </c>
      <c r="D71" s="27" t="s">
        <v>236</v>
      </c>
      <c r="E71" s="27" t="s">
        <v>252</v>
      </c>
      <c r="F71" s="27" t="s">
        <v>387</v>
      </c>
    </row>
    <row r="72" spans="1:8" s="45" customFormat="1" ht="30" x14ac:dyDescent="0.25">
      <c r="A72" s="27"/>
      <c r="B72" s="27" t="s">
        <v>243</v>
      </c>
      <c r="C72" s="55" t="s">
        <v>45</v>
      </c>
      <c r="D72" s="76" t="s">
        <v>253</v>
      </c>
      <c r="E72" s="76" t="s">
        <v>104</v>
      </c>
      <c r="F72" s="76" t="s">
        <v>340</v>
      </c>
    </row>
    <row r="73" spans="1:8" s="45" customFormat="1" ht="30" x14ac:dyDescent="0.25">
      <c r="A73" s="27"/>
      <c r="B73" s="27" t="s">
        <v>243</v>
      </c>
      <c r="C73" s="55" t="s">
        <v>45</v>
      </c>
      <c r="D73" s="27" t="s">
        <v>239</v>
      </c>
      <c r="E73" s="27" t="s">
        <v>254</v>
      </c>
      <c r="F73" s="27" t="s">
        <v>149</v>
      </c>
    </row>
    <row r="74" spans="1:8" s="19" customFormat="1" ht="45" x14ac:dyDescent="0.25">
      <c r="A74" s="27"/>
      <c r="B74" s="27" t="s">
        <v>243</v>
      </c>
      <c r="C74" s="55" t="s">
        <v>242</v>
      </c>
      <c r="D74" s="27" t="s">
        <v>240</v>
      </c>
      <c r="E74" s="27" t="s">
        <v>254</v>
      </c>
      <c r="F74" s="27" t="s">
        <v>350</v>
      </c>
    </row>
    <row r="75" spans="1:8" s="45" customFormat="1" ht="60" x14ac:dyDescent="0.25">
      <c r="A75" s="27"/>
      <c r="B75" s="27" t="s">
        <v>243</v>
      </c>
      <c r="C75" s="55" t="s">
        <v>242</v>
      </c>
      <c r="D75" s="27" t="s">
        <v>241</v>
      </c>
      <c r="E75" s="27" t="s">
        <v>255</v>
      </c>
      <c r="F75" s="27" t="s">
        <v>417</v>
      </c>
    </row>
    <row r="76" spans="1:8" s="45" customFormat="1" ht="45" x14ac:dyDescent="0.25">
      <c r="A76" s="27"/>
      <c r="B76" s="27" t="s">
        <v>44</v>
      </c>
      <c r="C76" s="27" t="s">
        <v>45</v>
      </c>
      <c r="D76" s="27" t="s">
        <v>260</v>
      </c>
      <c r="E76" s="27" t="s">
        <v>80</v>
      </c>
      <c r="F76" s="27" t="s">
        <v>261</v>
      </c>
    </row>
    <row r="77" spans="1:8" s="45" customFormat="1" ht="45" x14ac:dyDescent="0.25">
      <c r="A77" s="27"/>
      <c r="B77" s="27">
        <v>100</v>
      </c>
      <c r="C77" s="27" t="s">
        <v>45</v>
      </c>
      <c r="D77" s="27" t="s">
        <v>266</v>
      </c>
      <c r="E77" s="27" t="s">
        <v>47</v>
      </c>
      <c r="F77" s="27" t="s">
        <v>268</v>
      </c>
    </row>
    <row r="78" spans="1:8" s="45" customFormat="1" ht="45" x14ac:dyDescent="0.25">
      <c r="A78" s="27"/>
      <c r="B78" s="30"/>
      <c r="C78" s="30" t="s">
        <v>19</v>
      </c>
      <c r="D78" s="56" t="s">
        <v>298</v>
      </c>
      <c r="E78" s="27" t="s">
        <v>22</v>
      </c>
      <c r="F78" s="27" t="s">
        <v>375</v>
      </c>
    </row>
    <row r="79" spans="1:8" s="45" customFormat="1" ht="45" x14ac:dyDescent="0.25">
      <c r="A79" s="27"/>
      <c r="B79" s="31"/>
      <c r="C79" s="31" t="s">
        <v>19</v>
      </c>
      <c r="D79" s="27" t="s">
        <v>292</v>
      </c>
      <c r="E79" s="27" t="s">
        <v>254</v>
      </c>
      <c r="F79" s="31" t="s">
        <v>351</v>
      </c>
    </row>
    <row r="80" spans="1:8" s="45" customFormat="1" ht="60" x14ac:dyDescent="0.25">
      <c r="A80" s="27"/>
      <c r="B80" s="31"/>
      <c r="C80" s="31" t="s">
        <v>19</v>
      </c>
      <c r="D80" s="27" t="s">
        <v>273</v>
      </c>
      <c r="E80" s="27" t="s">
        <v>255</v>
      </c>
      <c r="F80" s="27" t="s">
        <v>352</v>
      </c>
    </row>
    <row r="81" spans="1:1008" s="45" customFormat="1" ht="30" x14ac:dyDescent="0.25">
      <c r="A81" s="27"/>
      <c r="B81" s="27"/>
      <c r="C81" s="27" t="s">
        <v>45</v>
      </c>
      <c r="D81" s="27" t="s">
        <v>315</v>
      </c>
      <c r="E81" s="27" t="s">
        <v>255</v>
      </c>
      <c r="F81" s="27" t="s">
        <v>376</v>
      </c>
    </row>
    <row r="82" spans="1:1008" s="3" customFormat="1" ht="30" x14ac:dyDescent="0.25">
      <c r="A82" s="27"/>
      <c r="B82" s="27"/>
      <c r="C82" s="27" t="s">
        <v>136</v>
      </c>
      <c r="D82" s="27" t="s">
        <v>293</v>
      </c>
      <c r="E82" s="27" t="s">
        <v>91</v>
      </c>
      <c r="F82" s="27" t="s">
        <v>187</v>
      </c>
      <c r="G82" s="45"/>
      <c r="H82" s="45"/>
    </row>
    <row r="83" spans="1:1008" s="45" customFormat="1" ht="60" x14ac:dyDescent="0.25">
      <c r="A83" s="27"/>
      <c r="B83" s="27"/>
      <c r="C83" s="27" t="s">
        <v>19</v>
      </c>
      <c r="D83" s="27" t="s">
        <v>286</v>
      </c>
      <c r="E83" s="27" t="s">
        <v>194</v>
      </c>
      <c r="F83" s="27" t="s">
        <v>378</v>
      </c>
    </row>
    <row r="84" spans="1:1008" s="45" customFormat="1" ht="45" x14ac:dyDescent="0.25">
      <c r="A84" s="27"/>
      <c r="B84" s="27"/>
      <c r="C84" s="27" t="s">
        <v>19</v>
      </c>
      <c r="D84" s="27" t="s">
        <v>287</v>
      </c>
      <c r="E84" s="27" t="s">
        <v>252</v>
      </c>
      <c r="F84" s="27" t="s">
        <v>354</v>
      </c>
    </row>
    <row r="85" spans="1:1008" s="45" customFormat="1" ht="60" x14ac:dyDescent="0.25">
      <c r="A85" s="27" t="s">
        <v>317</v>
      </c>
      <c r="B85" s="27"/>
      <c r="C85" s="27" t="s">
        <v>19</v>
      </c>
      <c r="D85" s="27" t="s">
        <v>288</v>
      </c>
      <c r="E85" s="27" t="s">
        <v>33</v>
      </c>
      <c r="F85" s="27" t="s">
        <v>353</v>
      </c>
    </row>
    <row r="86" spans="1:1008" s="45" customFormat="1" ht="60" x14ac:dyDescent="0.25">
      <c r="A86" s="27"/>
      <c r="B86" s="27"/>
      <c r="C86" s="27" t="s">
        <v>19</v>
      </c>
      <c r="D86" s="27" t="s">
        <v>289</v>
      </c>
      <c r="E86" s="27" t="s">
        <v>252</v>
      </c>
      <c r="F86" s="27" t="s">
        <v>358</v>
      </c>
    </row>
    <row r="87" spans="1:1008" s="45" customFormat="1" ht="30" x14ac:dyDescent="0.25">
      <c r="A87" s="27"/>
      <c r="B87" s="27"/>
      <c r="C87" s="27" t="s">
        <v>45</v>
      </c>
      <c r="D87" s="27" t="s">
        <v>290</v>
      </c>
      <c r="E87" s="27" t="s">
        <v>252</v>
      </c>
      <c r="F87" s="27" t="s">
        <v>261</v>
      </c>
    </row>
    <row r="88" spans="1:1008" s="45" customFormat="1" ht="60" x14ac:dyDescent="0.25">
      <c r="A88" s="27"/>
      <c r="B88" s="27"/>
      <c r="C88" s="27" t="s">
        <v>19</v>
      </c>
      <c r="D88" s="27" t="s">
        <v>300</v>
      </c>
      <c r="E88" s="27" t="s">
        <v>277</v>
      </c>
      <c r="F88" s="27" t="s">
        <v>359</v>
      </c>
    </row>
    <row r="89" spans="1:1008" s="45" customFormat="1" ht="45" x14ac:dyDescent="0.25">
      <c r="A89" s="27"/>
      <c r="B89" s="27"/>
      <c r="C89" s="27" t="s">
        <v>19</v>
      </c>
      <c r="D89" s="27" t="s">
        <v>301</v>
      </c>
      <c r="E89" s="27" t="s">
        <v>277</v>
      </c>
      <c r="F89" s="27" t="s">
        <v>360</v>
      </c>
    </row>
    <row r="90" spans="1:1008" s="45" customFormat="1" ht="45" x14ac:dyDescent="0.25">
      <c r="A90" s="27"/>
      <c r="B90" s="27"/>
      <c r="C90" s="27" t="s">
        <v>19</v>
      </c>
      <c r="D90" s="27" t="s">
        <v>295</v>
      </c>
      <c r="E90" s="27" t="s">
        <v>78</v>
      </c>
      <c r="F90" s="27" t="s">
        <v>380</v>
      </c>
    </row>
    <row r="91" spans="1:1008" s="45" customFormat="1" ht="30" x14ac:dyDescent="0.25">
      <c r="A91" s="27"/>
      <c r="B91" s="27"/>
      <c r="C91" s="27" t="s">
        <v>45</v>
      </c>
      <c r="D91" s="27" t="s">
        <v>312</v>
      </c>
      <c r="E91" s="27" t="s">
        <v>47</v>
      </c>
      <c r="F91" s="27" t="s">
        <v>303</v>
      </c>
    </row>
    <row r="92" spans="1:1008" s="45" customFormat="1" ht="45" x14ac:dyDescent="0.25">
      <c r="A92" s="29">
        <v>1</v>
      </c>
      <c r="B92" s="29"/>
      <c r="C92" s="27" t="s">
        <v>19</v>
      </c>
      <c r="D92" s="27" t="s">
        <v>305</v>
      </c>
      <c r="E92" s="27" t="s">
        <v>114</v>
      </c>
      <c r="F92" s="27" t="s">
        <v>385</v>
      </c>
    </row>
    <row r="93" spans="1:1008" s="45" customFormat="1" ht="45" x14ac:dyDescent="0.25">
      <c r="A93" s="27"/>
      <c r="B93" s="27"/>
      <c r="C93" s="27" t="s">
        <v>45</v>
      </c>
      <c r="D93" s="27" t="s">
        <v>307</v>
      </c>
      <c r="E93" s="27" t="s">
        <v>47</v>
      </c>
      <c r="F93" s="27" t="s">
        <v>308</v>
      </c>
    </row>
    <row r="94" spans="1:1008" s="64" customFormat="1" ht="60" x14ac:dyDescent="0.25">
      <c r="A94" s="27"/>
      <c r="B94" s="27"/>
      <c r="C94" s="27" t="s">
        <v>19</v>
      </c>
      <c r="D94" s="27" t="s">
        <v>313</v>
      </c>
      <c r="E94" s="27" t="s">
        <v>251</v>
      </c>
      <c r="F94" s="27" t="s">
        <v>361</v>
      </c>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45"/>
      <c r="BI94" s="45"/>
      <c r="BJ94" s="45"/>
      <c r="BK94" s="45"/>
      <c r="BL94" s="45"/>
      <c r="BM94" s="45"/>
      <c r="BN94" s="45"/>
      <c r="BO94" s="45"/>
      <c r="BP94" s="45"/>
      <c r="BQ94" s="45"/>
      <c r="BR94" s="45"/>
      <c r="BS94" s="45"/>
      <c r="BT94" s="45"/>
      <c r="BU94" s="45"/>
      <c r="BV94" s="45"/>
      <c r="BW94" s="45"/>
      <c r="BX94" s="45"/>
      <c r="BY94" s="45"/>
      <c r="BZ94" s="45"/>
      <c r="CA94" s="45"/>
      <c r="CB94" s="45"/>
      <c r="CC94" s="45"/>
      <c r="CD94" s="45"/>
      <c r="CE94" s="45"/>
      <c r="CF94" s="45"/>
      <c r="CG94" s="45"/>
      <c r="CH94" s="45"/>
      <c r="CI94" s="45"/>
      <c r="CJ94" s="45"/>
      <c r="CK94" s="45"/>
      <c r="CL94" s="45"/>
      <c r="CM94" s="45"/>
      <c r="CN94" s="45"/>
      <c r="CO94" s="45"/>
      <c r="CP94" s="45"/>
      <c r="CQ94" s="45"/>
      <c r="CR94" s="45"/>
      <c r="CS94" s="45"/>
      <c r="CT94" s="45"/>
      <c r="CU94" s="45"/>
      <c r="CV94" s="45"/>
      <c r="CW94" s="45"/>
      <c r="CX94" s="45"/>
      <c r="CY94" s="45"/>
      <c r="CZ94" s="45"/>
      <c r="DA94" s="45"/>
      <c r="DB94" s="45"/>
      <c r="DC94" s="45"/>
      <c r="DD94" s="45"/>
      <c r="DE94" s="45"/>
      <c r="DF94" s="45"/>
      <c r="DG94" s="45"/>
      <c r="DH94" s="45"/>
      <c r="DI94" s="45"/>
      <c r="DJ94" s="45"/>
      <c r="DK94" s="45"/>
      <c r="DL94" s="45"/>
      <c r="DM94" s="45"/>
      <c r="DN94" s="45"/>
      <c r="DO94" s="45"/>
      <c r="DP94" s="45"/>
      <c r="DQ94" s="45"/>
      <c r="DR94" s="45"/>
      <c r="DS94" s="45"/>
      <c r="DT94" s="45"/>
      <c r="DU94" s="45"/>
      <c r="DV94" s="45"/>
      <c r="DW94" s="45"/>
      <c r="DX94" s="45"/>
      <c r="DY94" s="45"/>
      <c r="DZ94" s="45"/>
      <c r="EA94" s="45"/>
      <c r="EB94" s="45"/>
      <c r="EC94" s="45"/>
      <c r="ED94" s="45"/>
      <c r="EE94" s="45"/>
      <c r="EF94" s="45"/>
      <c r="EG94" s="45"/>
      <c r="EH94" s="45"/>
      <c r="EI94" s="45"/>
      <c r="EJ94" s="45"/>
      <c r="EK94" s="45"/>
      <c r="EL94" s="45"/>
      <c r="EM94" s="45"/>
      <c r="EN94" s="45"/>
      <c r="EO94" s="45"/>
      <c r="EP94" s="45"/>
      <c r="EQ94" s="45"/>
      <c r="ER94" s="45"/>
      <c r="ES94" s="45"/>
      <c r="ET94" s="45"/>
      <c r="EU94" s="45"/>
      <c r="EV94" s="45"/>
      <c r="EW94" s="45"/>
      <c r="EX94" s="45"/>
      <c r="EY94" s="45"/>
      <c r="EZ94" s="45"/>
      <c r="FA94" s="45"/>
      <c r="FB94" s="45"/>
      <c r="FC94" s="45"/>
      <c r="FD94" s="45"/>
      <c r="FE94" s="45"/>
      <c r="FF94" s="45"/>
      <c r="FG94" s="45"/>
      <c r="FH94" s="45"/>
      <c r="FI94" s="45"/>
      <c r="FJ94" s="45"/>
      <c r="FK94" s="45"/>
      <c r="FL94" s="45"/>
      <c r="FM94" s="45"/>
      <c r="FN94" s="45"/>
      <c r="FO94" s="45"/>
      <c r="FP94" s="45"/>
      <c r="FQ94" s="45"/>
      <c r="FR94" s="45"/>
      <c r="FS94" s="45"/>
      <c r="FT94" s="45"/>
      <c r="FU94" s="45"/>
      <c r="FV94" s="45"/>
      <c r="FW94" s="45"/>
      <c r="FX94" s="45"/>
      <c r="FY94" s="45"/>
      <c r="FZ94" s="45"/>
      <c r="GA94" s="45"/>
      <c r="GB94" s="45"/>
      <c r="GC94" s="45"/>
      <c r="GD94" s="45"/>
      <c r="GE94" s="45"/>
      <c r="GF94" s="45"/>
      <c r="GG94" s="45"/>
      <c r="GH94" s="45"/>
      <c r="GI94" s="45"/>
      <c r="GJ94" s="45"/>
      <c r="GK94" s="45"/>
      <c r="GL94" s="45"/>
      <c r="GM94" s="45"/>
      <c r="GN94" s="45"/>
      <c r="GO94" s="45"/>
      <c r="GP94" s="45"/>
      <c r="GQ94" s="45"/>
      <c r="GR94" s="45"/>
      <c r="GS94" s="45"/>
      <c r="GT94" s="45"/>
      <c r="GU94" s="45"/>
      <c r="GV94" s="45"/>
      <c r="GW94" s="45"/>
      <c r="GX94" s="45"/>
      <c r="GY94" s="45"/>
      <c r="GZ94" s="45"/>
      <c r="HA94" s="45"/>
      <c r="HB94" s="45"/>
      <c r="HC94" s="45"/>
      <c r="HD94" s="45"/>
      <c r="HE94" s="45"/>
      <c r="HF94" s="45"/>
      <c r="HG94" s="45"/>
      <c r="HH94" s="45"/>
      <c r="HI94" s="45"/>
      <c r="HJ94" s="45"/>
      <c r="HK94" s="45"/>
      <c r="HL94" s="45"/>
      <c r="HM94" s="45"/>
      <c r="HN94" s="45"/>
      <c r="HO94" s="45"/>
      <c r="HP94" s="45"/>
      <c r="HQ94" s="45"/>
      <c r="HR94" s="45"/>
      <c r="HS94" s="45"/>
      <c r="HT94" s="45"/>
      <c r="HU94" s="45"/>
      <c r="HV94" s="45"/>
      <c r="HW94" s="45"/>
      <c r="HX94" s="45"/>
      <c r="HY94" s="45"/>
      <c r="HZ94" s="45"/>
      <c r="IA94" s="45"/>
      <c r="IB94" s="45"/>
      <c r="IC94" s="45"/>
      <c r="ID94" s="45"/>
      <c r="IE94" s="45"/>
      <c r="IF94" s="45"/>
      <c r="IG94" s="45"/>
      <c r="IH94" s="45"/>
      <c r="II94" s="45"/>
      <c r="IJ94" s="45"/>
      <c r="IK94" s="45"/>
      <c r="IL94" s="45"/>
      <c r="IM94" s="45"/>
      <c r="IN94" s="45"/>
      <c r="IO94" s="45"/>
      <c r="IP94" s="45"/>
      <c r="IQ94" s="45"/>
      <c r="IR94" s="45"/>
      <c r="IS94" s="45"/>
      <c r="IT94" s="45"/>
      <c r="IU94" s="45"/>
      <c r="IV94" s="45"/>
      <c r="IW94" s="45"/>
      <c r="IX94" s="45"/>
      <c r="IY94" s="45"/>
      <c r="IZ94" s="45"/>
      <c r="JA94" s="45"/>
      <c r="JB94" s="45"/>
      <c r="JC94" s="45"/>
      <c r="JD94" s="45"/>
      <c r="JE94" s="45"/>
      <c r="JF94" s="45"/>
      <c r="JG94" s="45"/>
      <c r="JH94" s="45"/>
      <c r="JI94" s="45"/>
      <c r="JJ94" s="45"/>
      <c r="JK94" s="45"/>
      <c r="JL94" s="45"/>
      <c r="JM94" s="45"/>
      <c r="JN94" s="45"/>
      <c r="JO94" s="45"/>
      <c r="JP94" s="45"/>
      <c r="JQ94" s="45"/>
      <c r="JR94" s="45"/>
      <c r="JS94" s="45"/>
      <c r="JT94" s="45"/>
      <c r="JU94" s="45"/>
      <c r="JV94" s="45"/>
      <c r="JW94" s="45"/>
      <c r="JX94" s="45"/>
      <c r="JY94" s="45"/>
      <c r="JZ94" s="45"/>
      <c r="KA94" s="45"/>
      <c r="KB94" s="45"/>
      <c r="KC94" s="45"/>
      <c r="KD94" s="45"/>
      <c r="KE94" s="45"/>
      <c r="KF94" s="45"/>
      <c r="KG94" s="45"/>
      <c r="KH94" s="45"/>
      <c r="KI94" s="45"/>
      <c r="KJ94" s="45"/>
      <c r="KK94" s="45"/>
      <c r="KL94" s="45"/>
      <c r="KM94" s="45"/>
      <c r="KN94" s="45"/>
      <c r="KO94" s="45"/>
      <c r="KP94" s="45"/>
      <c r="KQ94" s="45"/>
      <c r="KR94" s="45"/>
      <c r="KS94" s="45"/>
      <c r="KT94" s="45"/>
      <c r="KU94" s="45"/>
      <c r="KV94" s="45"/>
      <c r="KW94" s="45"/>
      <c r="KX94" s="45"/>
      <c r="KY94" s="45"/>
      <c r="KZ94" s="45"/>
      <c r="LA94" s="45"/>
      <c r="LB94" s="45"/>
      <c r="LC94" s="45"/>
      <c r="LD94" s="45"/>
      <c r="LE94" s="45"/>
      <c r="LF94" s="45"/>
      <c r="LG94" s="45"/>
      <c r="LH94" s="45"/>
      <c r="LI94" s="45"/>
      <c r="LJ94" s="45"/>
      <c r="LK94" s="45"/>
      <c r="LL94" s="45"/>
      <c r="LM94" s="45"/>
      <c r="LN94" s="45"/>
      <c r="LO94" s="45"/>
      <c r="LP94" s="45"/>
      <c r="LQ94" s="45"/>
      <c r="LR94" s="45"/>
      <c r="LS94" s="45"/>
      <c r="LT94" s="45"/>
      <c r="LU94" s="45"/>
      <c r="LV94" s="45"/>
      <c r="LW94" s="45"/>
      <c r="LX94" s="45"/>
      <c r="LY94" s="45"/>
      <c r="LZ94" s="45"/>
      <c r="MA94" s="45"/>
      <c r="MB94" s="45"/>
      <c r="MC94" s="45"/>
      <c r="MD94" s="45"/>
      <c r="ME94" s="45"/>
      <c r="MF94" s="45"/>
      <c r="MG94" s="45"/>
      <c r="MH94" s="45"/>
      <c r="MI94" s="45"/>
      <c r="MJ94" s="45"/>
      <c r="MK94" s="45"/>
      <c r="ML94" s="45"/>
      <c r="MM94" s="45"/>
      <c r="MN94" s="45"/>
      <c r="MO94" s="45"/>
      <c r="MP94" s="45"/>
      <c r="MQ94" s="45"/>
      <c r="MR94" s="45"/>
      <c r="MS94" s="45"/>
      <c r="MT94" s="45"/>
      <c r="MU94" s="45"/>
      <c r="MV94" s="45"/>
      <c r="MW94" s="45"/>
      <c r="MX94" s="45"/>
      <c r="MY94" s="45"/>
      <c r="MZ94" s="45"/>
      <c r="NA94" s="45"/>
      <c r="NB94" s="45"/>
      <c r="NC94" s="45"/>
      <c r="ND94" s="45"/>
      <c r="NE94" s="45"/>
      <c r="NF94" s="45"/>
      <c r="NG94" s="45"/>
      <c r="NH94" s="45"/>
      <c r="NI94" s="45"/>
      <c r="NJ94" s="45"/>
      <c r="NK94" s="45"/>
      <c r="NL94" s="45"/>
      <c r="NM94" s="45"/>
      <c r="NN94" s="45"/>
      <c r="NO94" s="45"/>
      <c r="NP94" s="45"/>
      <c r="NQ94" s="45"/>
      <c r="NR94" s="45"/>
      <c r="NS94" s="45"/>
      <c r="NT94" s="45"/>
      <c r="NU94" s="45"/>
      <c r="NV94" s="45"/>
      <c r="NW94" s="45"/>
      <c r="NX94" s="45"/>
      <c r="NY94" s="45"/>
      <c r="NZ94" s="45"/>
      <c r="OA94" s="45"/>
      <c r="OB94" s="45"/>
      <c r="OC94" s="45"/>
      <c r="OD94" s="45"/>
      <c r="OE94" s="45"/>
      <c r="OF94" s="45"/>
      <c r="OG94" s="45"/>
      <c r="OH94" s="45"/>
      <c r="OI94" s="45"/>
      <c r="OJ94" s="45"/>
      <c r="OK94" s="45"/>
      <c r="OL94" s="45"/>
      <c r="OM94" s="45"/>
      <c r="ON94" s="45"/>
      <c r="OO94" s="45"/>
      <c r="OP94" s="45"/>
      <c r="OQ94" s="45"/>
      <c r="OR94" s="45"/>
      <c r="OS94" s="45"/>
      <c r="OT94" s="45"/>
      <c r="OU94" s="45"/>
      <c r="OV94" s="45"/>
      <c r="OW94" s="45"/>
      <c r="OX94" s="45"/>
      <c r="OY94" s="45"/>
      <c r="OZ94" s="45"/>
      <c r="PA94" s="45"/>
      <c r="PB94" s="45"/>
      <c r="PC94" s="45"/>
      <c r="PD94" s="45"/>
      <c r="PE94" s="45"/>
      <c r="PF94" s="45"/>
      <c r="PG94" s="45"/>
      <c r="PH94" s="45"/>
      <c r="PI94" s="45"/>
      <c r="PJ94" s="45"/>
      <c r="PK94" s="45"/>
      <c r="PL94" s="45"/>
      <c r="PM94" s="45"/>
      <c r="PN94" s="45"/>
      <c r="PO94" s="45"/>
      <c r="PP94" s="45"/>
      <c r="PQ94" s="45"/>
      <c r="PR94" s="45"/>
      <c r="PS94" s="45"/>
      <c r="PT94" s="45"/>
      <c r="PU94" s="45"/>
      <c r="PV94" s="45"/>
      <c r="PW94" s="45"/>
      <c r="PX94" s="45"/>
      <c r="PY94" s="45"/>
      <c r="PZ94" s="45"/>
      <c r="QA94" s="45"/>
      <c r="QB94" s="45"/>
      <c r="QC94" s="45"/>
      <c r="QD94" s="45"/>
      <c r="QE94" s="45"/>
      <c r="QF94" s="45"/>
      <c r="QG94" s="45"/>
      <c r="QH94" s="45"/>
      <c r="QI94" s="45"/>
      <c r="QJ94" s="45"/>
      <c r="QK94" s="45"/>
      <c r="QL94" s="45"/>
      <c r="QM94" s="45"/>
      <c r="QN94" s="45"/>
      <c r="QO94" s="45"/>
      <c r="QP94" s="45"/>
      <c r="QQ94" s="45"/>
      <c r="QR94" s="45"/>
      <c r="QS94" s="45"/>
      <c r="QT94" s="45"/>
      <c r="QU94" s="45"/>
      <c r="QV94" s="45"/>
      <c r="QW94" s="45"/>
      <c r="QX94" s="45"/>
      <c r="QY94" s="45"/>
      <c r="QZ94" s="45"/>
      <c r="RA94" s="45"/>
      <c r="RB94" s="45"/>
      <c r="RC94" s="45"/>
      <c r="RD94" s="45"/>
      <c r="RE94" s="45"/>
      <c r="RF94" s="45"/>
      <c r="RG94" s="45"/>
      <c r="RH94" s="45"/>
      <c r="RI94" s="45"/>
      <c r="RJ94" s="45"/>
      <c r="RK94" s="45"/>
      <c r="RL94" s="45"/>
      <c r="RM94" s="45"/>
      <c r="RN94" s="45"/>
      <c r="RO94" s="45"/>
      <c r="RP94" s="45"/>
      <c r="RQ94" s="45"/>
      <c r="RR94" s="45"/>
      <c r="RS94" s="45"/>
      <c r="RT94" s="45"/>
      <c r="RU94" s="45"/>
      <c r="RV94" s="45"/>
      <c r="RW94" s="45"/>
      <c r="RX94" s="45"/>
      <c r="RY94" s="45"/>
      <c r="RZ94" s="45"/>
      <c r="SA94" s="45"/>
      <c r="SB94" s="45"/>
      <c r="SC94" s="45"/>
      <c r="SD94" s="45"/>
      <c r="SE94" s="45"/>
      <c r="SF94" s="45"/>
      <c r="SG94" s="45"/>
      <c r="SH94" s="45"/>
      <c r="SI94" s="45"/>
      <c r="SJ94" s="45"/>
      <c r="SK94" s="45"/>
      <c r="SL94" s="45"/>
      <c r="SM94" s="45"/>
      <c r="SN94" s="45"/>
      <c r="SO94" s="45"/>
      <c r="SP94" s="45"/>
      <c r="SQ94" s="45"/>
      <c r="SR94" s="45"/>
      <c r="SS94" s="45"/>
      <c r="ST94" s="45"/>
      <c r="SU94" s="45"/>
      <c r="SV94" s="45"/>
      <c r="SW94" s="45"/>
      <c r="SX94" s="45"/>
      <c r="SY94" s="45"/>
      <c r="SZ94" s="45"/>
      <c r="TA94" s="45"/>
      <c r="TB94" s="45"/>
      <c r="TC94" s="45"/>
      <c r="TD94" s="45"/>
      <c r="TE94" s="45"/>
      <c r="TF94" s="45"/>
      <c r="TG94" s="45"/>
      <c r="TH94" s="45"/>
      <c r="TI94" s="45"/>
      <c r="TJ94" s="45"/>
      <c r="TK94" s="45"/>
      <c r="TL94" s="45"/>
      <c r="TM94" s="45"/>
      <c r="TN94" s="45"/>
      <c r="TO94" s="45"/>
      <c r="TP94" s="45"/>
      <c r="TQ94" s="45"/>
      <c r="TR94" s="45"/>
      <c r="TS94" s="45"/>
      <c r="TT94" s="45"/>
      <c r="TU94" s="45"/>
      <c r="TV94" s="45"/>
      <c r="TW94" s="45"/>
      <c r="TX94" s="45"/>
      <c r="TY94" s="45"/>
      <c r="TZ94" s="45"/>
      <c r="UA94" s="45"/>
      <c r="UB94" s="45"/>
      <c r="UC94" s="45"/>
      <c r="UD94" s="45"/>
      <c r="UE94" s="45"/>
      <c r="UF94" s="45"/>
      <c r="UG94" s="45"/>
      <c r="UH94" s="45"/>
      <c r="UI94" s="45"/>
      <c r="UJ94" s="45"/>
      <c r="UK94" s="45"/>
      <c r="UL94" s="45"/>
      <c r="UM94" s="45"/>
      <c r="UN94" s="45"/>
      <c r="UO94" s="45"/>
      <c r="UP94" s="45"/>
      <c r="UQ94" s="45"/>
      <c r="UR94" s="45"/>
      <c r="US94" s="45"/>
      <c r="UT94" s="45"/>
      <c r="UU94" s="45"/>
      <c r="UV94" s="45"/>
      <c r="UW94" s="45"/>
      <c r="UX94" s="45"/>
      <c r="UY94" s="45"/>
      <c r="UZ94" s="45"/>
      <c r="VA94" s="45"/>
      <c r="VB94" s="45"/>
      <c r="VC94" s="45"/>
      <c r="VD94" s="45"/>
      <c r="VE94" s="45"/>
      <c r="VF94" s="45"/>
      <c r="VG94" s="45"/>
      <c r="VH94" s="45"/>
      <c r="VI94" s="45"/>
      <c r="VJ94" s="45"/>
      <c r="VK94" s="45"/>
      <c r="VL94" s="45"/>
      <c r="VM94" s="45"/>
      <c r="VN94" s="45"/>
      <c r="VO94" s="45"/>
      <c r="VP94" s="45"/>
      <c r="VQ94" s="45"/>
      <c r="VR94" s="45"/>
      <c r="VS94" s="45"/>
      <c r="VT94" s="45"/>
      <c r="VU94" s="45"/>
      <c r="VV94" s="45"/>
      <c r="VW94" s="45"/>
      <c r="VX94" s="45"/>
      <c r="VY94" s="45"/>
      <c r="VZ94" s="45"/>
      <c r="WA94" s="45"/>
      <c r="WB94" s="45"/>
      <c r="WC94" s="45"/>
      <c r="WD94" s="45"/>
      <c r="WE94" s="45"/>
      <c r="WF94" s="45"/>
      <c r="WG94" s="45"/>
      <c r="WH94" s="45"/>
      <c r="WI94" s="45"/>
      <c r="WJ94" s="45"/>
      <c r="WK94" s="45"/>
      <c r="WL94" s="45"/>
      <c r="WM94" s="45"/>
      <c r="WN94" s="45"/>
      <c r="WO94" s="45"/>
      <c r="WP94" s="45"/>
      <c r="WQ94" s="45"/>
      <c r="WR94" s="45"/>
      <c r="WS94" s="45"/>
      <c r="WT94" s="45"/>
      <c r="WU94" s="45"/>
      <c r="WV94" s="45"/>
      <c r="WW94" s="45"/>
      <c r="WX94" s="45"/>
      <c r="WY94" s="45"/>
      <c r="WZ94" s="45"/>
      <c r="XA94" s="45"/>
      <c r="XB94" s="45"/>
      <c r="XC94" s="45"/>
      <c r="XD94" s="45"/>
      <c r="XE94" s="45"/>
      <c r="XF94" s="45"/>
      <c r="XG94" s="45"/>
      <c r="XH94" s="45"/>
      <c r="XI94" s="45"/>
      <c r="XJ94" s="45"/>
      <c r="XK94" s="45"/>
      <c r="XL94" s="45"/>
      <c r="XM94" s="45"/>
      <c r="XN94" s="45"/>
      <c r="XO94" s="45"/>
      <c r="XP94" s="45"/>
      <c r="XQ94" s="45"/>
      <c r="XR94" s="45"/>
      <c r="XS94" s="45"/>
      <c r="XT94" s="45"/>
      <c r="XU94" s="45"/>
      <c r="XV94" s="45"/>
      <c r="XW94" s="45"/>
      <c r="XX94" s="45"/>
      <c r="XY94" s="45"/>
      <c r="XZ94" s="45"/>
      <c r="YA94" s="45"/>
      <c r="YB94" s="45"/>
      <c r="YC94" s="45"/>
      <c r="YD94" s="45"/>
      <c r="YE94" s="45"/>
      <c r="YF94" s="45"/>
      <c r="YG94" s="45"/>
      <c r="YH94" s="45"/>
      <c r="YI94" s="45"/>
      <c r="YJ94" s="45"/>
      <c r="YK94" s="45"/>
      <c r="YL94" s="45"/>
      <c r="YM94" s="45"/>
      <c r="YN94" s="45"/>
      <c r="YO94" s="45"/>
      <c r="YP94" s="45"/>
      <c r="YQ94" s="45"/>
      <c r="YR94" s="45"/>
      <c r="YS94" s="45"/>
      <c r="YT94" s="45"/>
      <c r="YU94" s="45"/>
      <c r="YV94" s="45"/>
      <c r="YW94" s="45"/>
      <c r="YX94" s="45"/>
      <c r="YY94" s="45"/>
      <c r="YZ94" s="45"/>
      <c r="ZA94" s="45"/>
      <c r="ZB94" s="45"/>
      <c r="ZC94" s="45"/>
      <c r="ZD94" s="45"/>
      <c r="ZE94" s="45"/>
      <c r="ZF94" s="45"/>
      <c r="ZG94" s="45"/>
      <c r="ZH94" s="45"/>
      <c r="ZI94" s="45"/>
      <c r="ZJ94" s="45"/>
      <c r="ZK94" s="45"/>
      <c r="ZL94" s="45"/>
      <c r="ZM94" s="45"/>
      <c r="ZN94" s="45"/>
      <c r="ZO94" s="45"/>
      <c r="ZP94" s="45"/>
      <c r="ZQ94" s="45"/>
      <c r="ZR94" s="45"/>
      <c r="ZS94" s="45"/>
      <c r="ZT94" s="45"/>
      <c r="ZU94" s="45"/>
      <c r="ZV94" s="45"/>
      <c r="ZW94" s="45"/>
      <c r="ZX94" s="45"/>
      <c r="ZY94" s="45"/>
      <c r="ZZ94" s="45"/>
      <c r="AAA94" s="45"/>
      <c r="AAB94" s="45"/>
      <c r="AAC94" s="45"/>
      <c r="AAD94" s="45"/>
      <c r="AAE94" s="45"/>
      <c r="AAF94" s="45"/>
      <c r="AAG94" s="45"/>
      <c r="AAH94" s="45"/>
      <c r="AAI94" s="45"/>
      <c r="AAJ94" s="45"/>
      <c r="AAK94" s="45"/>
      <c r="AAL94" s="45"/>
      <c r="AAM94" s="45"/>
      <c r="AAN94" s="45"/>
      <c r="AAO94" s="45"/>
      <c r="AAP94" s="45"/>
      <c r="AAQ94" s="45"/>
      <c r="AAR94" s="45"/>
      <c r="AAS94" s="45"/>
      <c r="AAT94" s="45"/>
      <c r="AAU94" s="45"/>
      <c r="AAV94" s="45"/>
      <c r="AAW94" s="45"/>
      <c r="AAX94" s="45"/>
      <c r="AAY94" s="45"/>
      <c r="AAZ94" s="45"/>
      <c r="ABA94" s="45"/>
      <c r="ABB94" s="45"/>
      <c r="ABC94" s="45"/>
      <c r="ABD94" s="45"/>
      <c r="ABE94" s="45"/>
      <c r="ABF94" s="45"/>
      <c r="ABG94" s="45"/>
      <c r="ABH94" s="45"/>
      <c r="ABI94" s="45"/>
      <c r="ABJ94" s="45"/>
      <c r="ABK94" s="45"/>
      <c r="ABL94" s="45"/>
      <c r="ABM94" s="45"/>
      <c r="ABN94" s="45"/>
      <c r="ABO94" s="45"/>
      <c r="ABP94" s="45"/>
      <c r="ABQ94" s="45"/>
      <c r="ABR94" s="45"/>
      <c r="ABS94" s="45"/>
      <c r="ABT94" s="45"/>
      <c r="ABU94" s="45"/>
      <c r="ABV94" s="45"/>
      <c r="ABW94" s="45"/>
      <c r="ABX94" s="45"/>
      <c r="ABY94" s="45"/>
      <c r="ABZ94" s="45"/>
      <c r="ACA94" s="45"/>
      <c r="ACB94" s="45"/>
      <c r="ACC94" s="45"/>
      <c r="ACD94" s="45"/>
      <c r="ACE94" s="45"/>
      <c r="ACF94" s="45"/>
      <c r="ACG94" s="45"/>
      <c r="ACH94" s="45"/>
      <c r="ACI94" s="45"/>
      <c r="ACJ94" s="45"/>
      <c r="ACK94" s="45"/>
      <c r="ACL94" s="45"/>
      <c r="ACM94" s="45"/>
      <c r="ACN94" s="45"/>
      <c r="ACO94" s="45"/>
      <c r="ACP94" s="45"/>
      <c r="ACQ94" s="45"/>
      <c r="ACR94" s="45"/>
      <c r="ACS94" s="45"/>
      <c r="ACT94" s="45"/>
      <c r="ACU94" s="45"/>
      <c r="ACV94" s="45"/>
      <c r="ACW94" s="45"/>
      <c r="ACX94" s="45"/>
      <c r="ACY94" s="45"/>
      <c r="ACZ94" s="45"/>
      <c r="ADA94" s="45"/>
      <c r="ADB94" s="45"/>
      <c r="ADC94" s="45"/>
      <c r="ADD94" s="45"/>
      <c r="ADE94" s="45"/>
      <c r="ADF94" s="45"/>
      <c r="ADG94" s="45"/>
      <c r="ADH94" s="45"/>
      <c r="ADI94" s="45"/>
      <c r="ADJ94" s="45"/>
      <c r="ADK94" s="45"/>
      <c r="ADL94" s="45"/>
      <c r="ADM94" s="45"/>
      <c r="ADN94" s="45"/>
      <c r="ADO94" s="45"/>
      <c r="ADP94" s="45"/>
      <c r="ADQ94" s="45"/>
      <c r="ADR94" s="45"/>
      <c r="ADS94" s="45"/>
      <c r="ADT94" s="45"/>
      <c r="ADU94" s="45"/>
      <c r="ADV94" s="45"/>
      <c r="ADW94" s="45"/>
      <c r="ADX94" s="45"/>
      <c r="ADY94" s="45"/>
      <c r="ADZ94" s="45"/>
      <c r="AEA94" s="45"/>
      <c r="AEB94" s="45"/>
      <c r="AEC94" s="45"/>
      <c r="AED94" s="45"/>
      <c r="AEE94" s="45"/>
      <c r="AEF94" s="45"/>
      <c r="AEG94" s="45"/>
      <c r="AEH94" s="45"/>
      <c r="AEI94" s="45"/>
      <c r="AEJ94" s="45"/>
      <c r="AEK94" s="45"/>
      <c r="AEL94" s="45"/>
      <c r="AEM94" s="45"/>
      <c r="AEN94" s="45"/>
      <c r="AEO94" s="45"/>
      <c r="AEP94" s="45"/>
      <c r="AEQ94" s="45"/>
      <c r="AER94" s="45"/>
      <c r="AES94" s="45"/>
      <c r="AET94" s="45"/>
      <c r="AEU94" s="45"/>
      <c r="AEV94" s="45"/>
      <c r="AEW94" s="45"/>
      <c r="AEX94" s="45"/>
      <c r="AEY94" s="45"/>
      <c r="AEZ94" s="45"/>
      <c r="AFA94" s="45"/>
      <c r="AFB94" s="45"/>
      <c r="AFC94" s="45"/>
      <c r="AFD94" s="45"/>
      <c r="AFE94" s="45"/>
      <c r="AFF94" s="45"/>
      <c r="AFG94" s="45"/>
      <c r="AFH94" s="45"/>
      <c r="AFI94" s="45"/>
      <c r="AFJ94" s="45"/>
      <c r="AFK94" s="45"/>
      <c r="AFL94" s="45"/>
      <c r="AFM94" s="45"/>
      <c r="AFN94" s="45"/>
      <c r="AFO94" s="45"/>
      <c r="AFP94" s="45"/>
      <c r="AFQ94" s="45"/>
      <c r="AFR94" s="45"/>
      <c r="AFS94" s="45"/>
      <c r="AFT94" s="45"/>
      <c r="AFU94" s="45"/>
      <c r="AFV94" s="45"/>
      <c r="AFW94" s="45"/>
      <c r="AFX94" s="45"/>
      <c r="AFY94" s="45"/>
      <c r="AFZ94" s="45"/>
      <c r="AGA94" s="45"/>
      <c r="AGB94" s="45"/>
      <c r="AGC94" s="45"/>
      <c r="AGD94" s="45"/>
      <c r="AGE94" s="45"/>
      <c r="AGF94" s="45"/>
      <c r="AGG94" s="45"/>
      <c r="AGH94" s="45"/>
      <c r="AGI94" s="45"/>
      <c r="AGJ94" s="45"/>
      <c r="AGK94" s="45"/>
      <c r="AGL94" s="45"/>
      <c r="AGM94" s="45"/>
      <c r="AGN94" s="45"/>
      <c r="AGO94" s="45"/>
      <c r="AGP94" s="45"/>
      <c r="AGQ94" s="45"/>
      <c r="AGR94" s="45"/>
      <c r="AGS94" s="45"/>
      <c r="AGT94" s="45"/>
      <c r="AGU94" s="45"/>
      <c r="AGV94" s="45"/>
      <c r="AGW94" s="45"/>
      <c r="AGX94" s="45"/>
      <c r="AGY94" s="45"/>
      <c r="AGZ94" s="45"/>
      <c r="AHA94" s="45"/>
      <c r="AHB94" s="45"/>
      <c r="AHC94" s="45"/>
      <c r="AHD94" s="45"/>
      <c r="AHE94" s="45"/>
      <c r="AHF94" s="45"/>
      <c r="AHG94" s="45"/>
      <c r="AHH94" s="45"/>
      <c r="AHI94" s="45"/>
      <c r="AHJ94" s="45"/>
      <c r="AHK94" s="45"/>
      <c r="AHL94" s="45"/>
      <c r="AHM94" s="45"/>
      <c r="AHN94" s="45"/>
      <c r="AHO94" s="45"/>
      <c r="AHP94" s="45"/>
      <c r="AHQ94" s="45"/>
      <c r="AHR94" s="45"/>
      <c r="AHS94" s="45"/>
      <c r="AHT94" s="45"/>
      <c r="AHU94" s="45"/>
      <c r="AHV94" s="45"/>
      <c r="AHW94" s="45"/>
      <c r="AHX94" s="45"/>
      <c r="AHY94" s="45"/>
      <c r="AHZ94" s="45"/>
      <c r="AIA94" s="45"/>
      <c r="AIB94" s="45"/>
      <c r="AIC94" s="45"/>
      <c r="AID94" s="45"/>
      <c r="AIE94" s="45"/>
      <c r="AIF94" s="45"/>
      <c r="AIG94" s="45"/>
      <c r="AIH94" s="45"/>
      <c r="AII94" s="45"/>
      <c r="AIJ94" s="45"/>
      <c r="AIK94" s="45"/>
      <c r="AIL94" s="45"/>
      <c r="AIM94" s="45"/>
      <c r="AIN94" s="45"/>
      <c r="AIO94" s="45"/>
      <c r="AIP94" s="45"/>
      <c r="AIQ94" s="45"/>
      <c r="AIR94" s="45"/>
      <c r="AIS94" s="45"/>
      <c r="AIT94" s="45"/>
      <c r="AIU94" s="45"/>
      <c r="AIV94" s="45"/>
      <c r="AIW94" s="45"/>
      <c r="AIX94" s="45"/>
      <c r="AIY94" s="45"/>
      <c r="AIZ94" s="45"/>
      <c r="AJA94" s="45"/>
      <c r="AJB94" s="45"/>
      <c r="AJC94" s="45"/>
      <c r="AJD94" s="45"/>
      <c r="AJE94" s="45"/>
      <c r="AJF94" s="45"/>
      <c r="AJG94" s="45"/>
      <c r="AJH94" s="45"/>
      <c r="AJI94" s="45"/>
      <c r="AJJ94" s="45"/>
      <c r="AJK94" s="45"/>
      <c r="AJL94" s="45"/>
      <c r="AJM94" s="45"/>
      <c r="AJN94" s="45"/>
      <c r="AJO94" s="45"/>
      <c r="AJP94" s="45"/>
      <c r="AJQ94" s="45"/>
      <c r="AJR94" s="45"/>
      <c r="AJS94" s="45"/>
      <c r="AJT94" s="45"/>
      <c r="AJU94" s="45"/>
      <c r="AJV94" s="45"/>
      <c r="AJW94" s="45"/>
      <c r="AJX94" s="45"/>
      <c r="AJY94" s="45"/>
      <c r="AJZ94" s="45"/>
      <c r="AKA94" s="45"/>
      <c r="AKB94" s="45"/>
      <c r="AKC94" s="45"/>
      <c r="AKD94" s="45"/>
      <c r="AKE94" s="45"/>
      <c r="AKF94" s="45"/>
      <c r="AKG94" s="45"/>
      <c r="AKH94" s="45"/>
      <c r="AKI94" s="45"/>
      <c r="AKJ94" s="45"/>
      <c r="AKK94" s="45"/>
      <c r="AKL94" s="45"/>
      <c r="AKM94" s="45"/>
      <c r="AKN94" s="45"/>
      <c r="AKO94" s="45"/>
      <c r="AKP94" s="45"/>
      <c r="AKQ94" s="45"/>
      <c r="AKR94" s="45"/>
      <c r="AKS94" s="45"/>
      <c r="AKT94" s="45"/>
      <c r="AKU94" s="45"/>
      <c r="AKV94" s="45"/>
      <c r="AKW94" s="45"/>
      <c r="AKX94" s="45"/>
      <c r="AKY94" s="45"/>
      <c r="AKZ94" s="45"/>
      <c r="ALA94" s="45"/>
      <c r="ALB94" s="45"/>
      <c r="ALC94" s="45"/>
      <c r="ALD94" s="45"/>
      <c r="ALE94" s="45"/>
      <c r="ALF94" s="45"/>
      <c r="ALG94" s="45"/>
      <c r="ALH94" s="45"/>
      <c r="ALI94" s="45"/>
      <c r="ALJ94" s="45"/>
      <c r="ALK94" s="45"/>
      <c r="ALL94" s="45"/>
      <c r="ALM94" s="45"/>
      <c r="ALN94" s="45"/>
      <c r="ALO94" s="45"/>
      <c r="ALP94" s="45"/>
      <c r="ALQ94" s="45"/>
      <c r="ALR94" s="45"/>
      <c r="ALS94" s="45"/>
      <c r="ALT94" s="45"/>
    </row>
    <row r="95" spans="1:1008" s="45" customFormat="1" ht="30" x14ac:dyDescent="0.25">
      <c r="A95" s="27"/>
      <c r="B95" s="27"/>
      <c r="C95" s="27" t="s">
        <v>45</v>
      </c>
      <c r="D95" s="27" t="s">
        <v>319</v>
      </c>
      <c r="E95" s="27"/>
      <c r="F95" s="27" t="s">
        <v>318</v>
      </c>
    </row>
    <row r="96" spans="1:1008" s="45" customFormat="1" ht="30" x14ac:dyDescent="0.25">
      <c r="A96" s="27"/>
      <c r="B96" s="27"/>
      <c r="C96" s="27" t="s">
        <v>45</v>
      </c>
      <c r="D96" s="27" t="s">
        <v>386</v>
      </c>
      <c r="E96" s="27" t="s">
        <v>251</v>
      </c>
      <c r="F96" s="27" t="s">
        <v>318</v>
      </c>
    </row>
    <row r="97" spans="1:6" s="45" customFormat="1" ht="60" x14ac:dyDescent="0.25">
      <c r="A97" s="27"/>
      <c r="B97" s="27"/>
      <c r="C97" s="27" t="s">
        <v>19</v>
      </c>
      <c r="D97" s="27" t="s">
        <v>337</v>
      </c>
      <c r="E97" s="27" t="s">
        <v>22</v>
      </c>
      <c r="F97" s="27" t="s">
        <v>362</v>
      </c>
    </row>
    <row r="98" spans="1:6" s="45" customFormat="1" ht="60" x14ac:dyDescent="0.25">
      <c r="A98" s="27"/>
      <c r="B98" s="27"/>
      <c r="C98" s="27" t="s">
        <v>19</v>
      </c>
      <c r="D98" s="27" t="s">
        <v>336</v>
      </c>
      <c r="E98" s="27" t="s">
        <v>114</v>
      </c>
      <c r="F98" s="27" t="s">
        <v>383</v>
      </c>
    </row>
    <row r="99" spans="1:6" s="45" customFormat="1" ht="30" x14ac:dyDescent="0.25">
      <c r="A99" s="27"/>
      <c r="B99" s="27"/>
      <c r="C99" s="27" t="s">
        <v>45</v>
      </c>
      <c r="D99" s="27" t="s">
        <v>327</v>
      </c>
      <c r="E99" s="27" t="s">
        <v>329</v>
      </c>
      <c r="F99" s="27" t="s">
        <v>325</v>
      </c>
    </row>
    <row r="100" spans="1:6" s="45" customFormat="1" ht="30" x14ac:dyDescent="0.25">
      <c r="A100" s="27"/>
      <c r="B100" s="27"/>
      <c r="C100" s="27" t="s">
        <v>45</v>
      </c>
      <c r="D100" s="27" t="s">
        <v>332</v>
      </c>
      <c r="E100" s="27" t="s">
        <v>91</v>
      </c>
      <c r="F100" s="27" t="s">
        <v>381</v>
      </c>
    </row>
    <row r="101" spans="1:6" s="45" customFormat="1" ht="30" x14ac:dyDescent="0.25">
      <c r="A101" s="27"/>
      <c r="B101" s="27"/>
      <c r="C101" s="27" t="s">
        <v>45</v>
      </c>
      <c r="D101" s="27" t="s">
        <v>334</v>
      </c>
      <c r="E101" s="27" t="s">
        <v>333</v>
      </c>
      <c r="F101" s="27" t="s">
        <v>100</v>
      </c>
    </row>
    <row r="102" spans="1:6" s="45" customFormat="1" ht="45" x14ac:dyDescent="0.25">
      <c r="A102" s="27"/>
      <c r="B102" s="27"/>
      <c r="C102" s="27" t="s">
        <v>19</v>
      </c>
      <c r="D102" s="27" t="s">
        <v>382</v>
      </c>
      <c r="E102" s="27" t="s">
        <v>36</v>
      </c>
      <c r="F102" s="27" t="s">
        <v>384</v>
      </c>
    </row>
    <row r="103" spans="1:6" s="45" customFormat="1" ht="30" x14ac:dyDescent="0.25">
      <c r="A103" s="27" t="s">
        <v>44</v>
      </c>
      <c r="B103" s="73">
        <v>1</v>
      </c>
      <c r="C103" s="27" t="s">
        <v>45</v>
      </c>
      <c r="D103" s="27" t="s">
        <v>427</v>
      </c>
      <c r="E103" s="27" t="s">
        <v>428</v>
      </c>
      <c r="F103" s="27" t="s">
        <v>72</v>
      </c>
    </row>
    <row r="104" spans="1:6" s="45" customFormat="1" ht="30" x14ac:dyDescent="0.25">
      <c r="A104" s="27" t="s">
        <v>44</v>
      </c>
      <c r="B104" s="73">
        <v>1</v>
      </c>
      <c r="C104" s="27" t="s">
        <v>45</v>
      </c>
      <c r="D104" s="27" t="s">
        <v>434</v>
      </c>
      <c r="E104" s="27" t="s">
        <v>91</v>
      </c>
      <c r="F104" s="27" t="s">
        <v>92</v>
      </c>
    </row>
    <row r="105" spans="1:6" s="45" customFormat="1" ht="30" x14ac:dyDescent="0.25">
      <c r="A105" s="27" t="s">
        <v>44</v>
      </c>
      <c r="B105" s="73">
        <v>1</v>
      </c>
      <c r="C105" s="27" t="s">
        <v>45</v>
      </c>
      <c r="D105" s="27" t="s">
        <v>426</v>
      </c>
      <c r="E105" s="27" t="s">
        <v>429</v>
      </c>
      <c r="F105" s="27" t="s">
        <v>72</v>
      </c>
    </row>
    <row r="106" spans="1:6" s="45" customFormat="1" ht="45" x14ac:dyDescent="0.25">
      <c r="A106" s="27" t="s">
        <v>44</v>
      </c>
      <c r="B106" s="73">
        <v>1</v>
      </c>
      <c r="C106" s="27" t="s">
        <v>45</v>
      </c>
      <c r="D106" s="27" t="s">
        <v>437</v>
      </c>
      <c r="E106" s="27" t="s">
        <v>254</v>
      </c>
      <c r="F106" s="27" t="s">
        <v>92</v>
      </c>
    </row>
    <row r="107" spans="1:6" s="45" customFormat="1" x14ac:dyDescent="0.25">
      <c r="A107" s="66"/>
      <c r="B107" s="66"/>
      <c r="C107" s="66"/>
      <c r="D107" s="66"/>
      <c r="E107" s="66"/>
      <c r="F107" s="66"/>
    </row>
    <row r="108" spans="1:6" x14ac:dyDescent="0.25">
      <c r="C108" s="45"/>
      <c r="D108" s="46"/>
      <c r="E108" s="45"/>
      <c r="F108" s="20"/>
    </row>
    <row r="109" spans="1:6" x14ac:dyDescent="0.25">
      <c r="C109" s="45"/>
      <c r="D109" s="46"/>
      <c r="E109" s="45"/>
      <c r="F109" s="20"/>
    </row>
    <row r="110" spans="1:6" x14ac:dyDescent="0.25">
      <c r="C110" s="45"/>
      <c r="D110" s="46"/>
      <c r="E110" s="45"/>
      <c r="F110" s="20"/>
    </row>
    <row r="111" spans="1:6" x14ac:dyDescent="0.25">
      <c r="C111" s="45"/>
      <c r="D111" s="46"/>
      <c r="E111" s="45"/>
      <c r="F111" s="20"/>
    </row>
    <row r="112" spans="1:6" x14ac:dyDescent="0.25">
      <c r="C112" s="45"/>
      <c r="D112" s="46"/>
      <c r="E112" s="45"/>
      <c r="F112" s="20"/>
    </row>
    <row r="113" spans="3:6" x14ac:dyDescent="0.25">
      <c r="C113" s="45"/>
      <c r="D113" s="46"/>
      <c r="E113" s="45"/>
      <c r="F113" s="20"/>
    </row>
    <row r="114" spans="3:6" x14ac:dyDescent="0.25">
      <c r="C114" s="45"/>
      <c r="D114" s="46"/>
      <c r="E114" s="45"/>
      <c r="F114" s="20"/>
    </row>
    <row r="115" spans="3:6" x14ac:dyDescent="0.25">
      <c r="C115" s="45"/>
      <c r="D115" s="46"/>
      <c r="E115" s="45"/>
      <c r="F115" s="20"/>
    </row>
    <row r="116" spans="3:6" x14ac:dyDescent="0.25">
      <c r="C116" s="45"/>
      <c r="D116" s="46"/>
      <c r="E116" s="45"/>
      <c r="F116" s="20"/>
    </row>
    <row r="117" spans="3:6" x14ac:dyDescent="0.25">
      <c r="C117" s="45"/>
      <c r="D117" s="46"/>
      <c r="E117" s="45"/>
      <c r="F117" s="20"/>
    </row>
    <row r="118" spans="3:6" x14ac:dyDescent="0.25">
      <c r="C118" s="45"/>
      <c r="D118" s="46"/>
      <c r="E118" s="45"/>
      <c r="F118" s="20"/>
    </row>
    <row r="119" spans="3:6" x14ac:dyDescent="0.25">
      <c r="C119" s="45"/>
      <c r="D119" s="46"/>
      <c r="E119" s="45"/>
      <c r="F119" s="20"/>
    </row>
    <row r="120" spans="3:6" x14ac:dyDescent="0.25">
      <c r="C120" s="45"/>
      <c r="D120" s="46"/>
      <c r="E120" s="45"/>
      <c r="F120" s="20"/>
    </row>
    <row r="121" spans="3:6" x14ac:dyDescent="0.25">
      <c r="C121" s="45"/>
      <c r="D121" s="46"/>
      <c r="E121" s="45"/>
      <c r="F121" s="20"/>
    </row>
    <row r="122" spans="3:6" x14ac:dyDescent="0.25">
      <c r="C122" s="45"/>
      <c r="D122" s="46"/>
      <c r="E122" s="45"/>
      <c r="F122" s="20"/>
    </row>
    <row r="123" spans="3:6" x14ac:dyDescent="0.25">
      <c r="C123" s="45"/>
      <c r="D123" s="46"/>
      <c r="E123" s="45"/>
      <c r="F123" s="20"/>
    </row>
    <row r="124" spans="3:6" x14ac:dyDescent="0.25">
      <c r="C124" s="45"/>
      <c r="D124" s="46"/>
      <c r="E124" s="45"/>
      <c r="F124" s="20"/>
    </row>
    <row r="125" spans="3:6" x14ac:dyDescent="0.25">
      <c r="C125" s="45"/>
      <c r="D125" s="46"/>
      <c r="E125" s="45"/>
      <c r="F125" s="20"/>
    </row>
    <row r="126" spans="3:6" x14ac:dyDescent="0.25">
      <c r="C126" s="45"/>
      <c r="D126" s="46"/>
      <c r="E126" s="45"/>
      <c r="F126" s="20"/>
    </row>
    <row r="127" spans="3:6" x14ac:dyDescent="0.25">
      <c r="C127" s="45"/>
      <c r="D127" s="46"/>
      <c r="E127" s="45"/>
      <c r="F127" s="20"/>
    </row>
  </sheetData>
  <mergeCells count="9">
    <mergeCell ref="F7:F8"/>
    <mergeCell ref="D3:F3"/>
    <mergeCell ref="D4:F4"/>
    <mergeCell ref="D5:F5"/>
    <mergeCell ref="A7:A8"/>
    <mergeCell ref="B7:B8"/>
    <mergeCell ref="C7:C8"/>
    <mergeCell ref="D7:D8"/>
    <mergeCell ref="E7:E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Hoja1!Área_de_impresión</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o</cp:lastModifiedBy>
  <cp:revision>0</cp:revision>
  <cp:lastPrinted>2016-03-14T23:31:23Z</cp:lastPrinted>
  <dcterms:created xsi:type="dcterms:W3CDTF">2012-08-10T20:34:49Z</dcterms:created>
  <dcterms:modified xsi:type="dcterms:W3CDTF">2016-03-14T23:31:43Z</dcterms:modified>
</cp:coreProperties>
</file>